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14\sharefolder\Годовые отчеты УМП 2019\Статистический отчет 2019\"/>
    </mc:Choice>
  </mc:AlternateContent>
  <bookViews>
    <workbookView xWindow="240" yWindow="345" windowWidth="15570" windowHeight="7830" tabRatio="715" firstSheet="8" activeTab="19"/>
  </bookViews>
  <sheets>
    <sheet name="Титул" sheetId="7" r:id="rId1"/>
    <sheet name="Общие сведения" sheetId="26" r:id="rId2"/>
    <sheet name="Раздел 1,1.1" sheetId="31" r:id="rId3"/>
    <sheet name="Раздел 1.2" sheetId="32" r:id="rId4"/>
    <sheet name="Раздел 1.3" sheetId="15" r:id="rId5"/>
    <sheet name="Раздел 2" sheetId="33" r:id="rId6"/>
    <sheet name="Раздел 3" sheetId="34" r:id="rId7"/>
    <sheet name="Раздел 4" sheetId="8" r:id="rId8"/>
    <sheet name="Раздел 5, 5.1" sheetId="9" r:id="rId9"/>
    <sheet name="Раздел 5.2" sheetId="16" r:id="rId10"/>
    <sheet name="Раздел 6" sheetId="35" r:id="rId11"/>
    <sheet name="Раздел 7" sheetId="11" r:id="rId12"/>
    <sheet name="Раздел 8, 8.1" sheetId="38" r:id="rId13"/>
    <sheet name="Раздел 8.2" sheetId="39" r:id="rId14"/>
    <sheet name="Раздел 8.3" sheetId="40" r:id="rId15"/>
    <sheet name="Раздел 9" sheetId="28" r:id="rId16"/>
    <sheet name="Раздел 10, 10.1" sheetId="36" r:id="rId17"/>
    <sheet name="Раздел 10.2" sheetId="37" r:id="rId18"/>
    <sheet name="Раздел 10.3" sheetId="29" r:id="rId19"/>
    <sheet name="Раздел 10.4" sheetId="30" r:id="rId20"/>
    <sheet name="Лист1" sheetId="27" r:id="rId21"/>
    <sheet name="Лист2" sheetId="41" r:id="rId22"/>
  </sheets>
  <externalReferences>
    <externalReference r:id="rId23"/>
  </externalReferences>
  <definedNames>
    <definedName name="_xlnm.Print_Area" localSheetId="2">'Раздел 1,1.1'!$A$1:$H$16</definedName>
    <definedName name="_xlnm.Print_Area" localSheetId="16">'Раздел 10, 10.1'!$A$1:$L$12</definedName>
    <definedName name="_xlnm.Print_Area" localSheetId="17">'Раздел 10.2'!$A$1:$C$38</definedName>
  </definedNames>
  <calcPr calcId="162913"/>
</workbook>
</file>

<file path=xl/calcChain.xml><?xml version="1.0" encoding="utf-8"?>
<calcChain xmlns="http://schemas.openxmlformats.org/spreadsheetml/2006/main">
  <c r="D43" i="15" l="1"/>
  <c r="E17" i="30" l="1"/>
  <c r="D17" i="30"/>
  <c r="C17" i="30"/>
  <c r="B17" i="30"/>
  <c r="G14" i="31" l="1"/>
  <c r="F14" i="31"/>
  <c r="C16" i="31" l="1"/>
  <c r="F15" i="31"/>
  <c r="E15" i="31"/>
  <c r="E14" i="31"/>
  <c r="D14" i="31"/>
  <c r="C14" i="31"/>
  <c r="B36" i="37" l="1"/>
  <c r="B31" i="37"/>
  <c r="B26" i="37"/>
  <c r="B21" i="37"/>
  <c r="B15" i="37"/>
  <c r="D3" i="37"/>
  <c r="C37" i="37" s="1"/>
  <c r="C3" i="37"/>
  <c r="B3" i="37"/>
  <c r="C24" i="37" s="1"/>
  <c r="A12" i="36"/>
  <c r="A10" i="36"/>
  <c r="A6" i="36" s="1"/>
  <c r="L8" i="36" s="1"/>
  <c r="C21" i="37" l="1"/>
  <c r="C15" i="37"/>
  <c r="C26" i="37"/>
  <c r="C31" i="37"/>
  <c r="C36" i="37"/>
  <c r="C7" i="37"/>
  <c r="C9" i="37"/>
  <c r="C11" i="37"/>
  <c r="C13" i="37"/>
  <c r="C16" i="37"/>
  <c r="C18" i="37"/>
  <c r="C20" i="37"/>
  <c r="C23" i="37"/>
  <c r="C25" i="37"/>
  <c r="C28" i="37"/>
  <c r="C30" i="37"/>
  <c r="C33" i="37"/>
  <c r="C35" i="37"/>
  <c r="C38" i="37"/>
  <c r="C6" i="37"/>
  <c r="C8" i="37"/>
  <c r="C10" i="37"/>
  <c r="C12" i="37"/>
  <c r="C14" i="37"/>
  <c r="C17" i="37"/>
  <c r="C19" i="37"/>
  <c r="C22" i="37"/>
  <c r="C27" i="37"/>
  <c r="C29" i="37"/>
  <c r="C32" i="37"/>
  <c r="C34" i="37"/>
  <c r="C8" i="36"/>
  <c r="E8" i="36"/>
  <c r="G8" i="36"/>
  <c r="I8" i="36"/>
  <c r="K8" i="36"/>
  <c r="A7" i="36"/>
  <c r="B8" i="36"/>
  <c r="D8" i="36"/>
  <c r="F8" i="36"/>
  <c r="H8" i="36"/>
  <c r="J8" i="36"/>
  <c r="A8" i="36" l="1"/>
  <c r="L115" i="33" l="1"/>
  <c r="K115" i="33"/>
  <c r="J115" i="33"/>
  <c r="I115" i="33"/>
  <c r="H115" i="33"/>
  <c r="G115" i="33"/>
  <c r="D115" i="33"/>
  <c r="C115" i="33"/>
  <c r="L112" i="33"/>
  <c r="K112" i="33"/>
  <c r="J112" i="33"/>
  <c r="I112" i="33"/>
  <c r="H112" i="33"/>
  <c r="G112" i="33"/>
  <c r="D112" i="33"/>
  <c r="C112" i="33"/>
  <c r="L108" i="33"/>
  <c r="K108" i="33"/>
  <c r="J108" i="33"/>
  <c r="I108" i="33"/>
  <c r="H108" i="33"/>
  <c r="G108" i="33"/>
  <c r="D108" i="33"/>
  <c r="C108" i="33"/>
  <c r="L107" i="33"/>
  <c r="K107" i="33"/>
  <c r="J107" i="33"/>
  <c r="I107" i="33"/>
  <c r="H107" i="33"/>
  <c r="G107" i="33"/>
  <c r="D107" i="33"/>
  <c r="C107" i="33"/>
  <c r="L102" i="33"/>
  <c r="K102" i="33"/>
  <c r="J102" i="33"/>
  <c r="I102" i="33"/>
  <c r="H102" i="33"/>
  <c r="G102" i="33"/>
  <c r="D102" i="33"/>
  <c r="C102" i="33"/>
  <c r="C91" i="33" s="1"/>
  <c r="L96" i="33"/>
  <c r="K96" i="33"/>
  <c r="J96" i="33"/>
  <c r="J91" i="33" s="1"/>
  <c r="I96" i="33"/>
  <c r="I91" i="33" s="1"/>
  <c r="H96" i="33"/>
  <c r="G96" i="33"/>
  <c r="L92" i="33"/>
  <c r="K92" i="33"/>
  <c r="J92" i="33"/>
  <c r="I92" i="33"/>
  <c r="H92" i="33"/>
  <c r="H91" i="33" s="1"/>
  <c r="G92" i="33"/>
  <c r="G91" i="33" s="1"/>
  <c r="D92" i="33"/>
  <c r="C92" i="33"/>
  <c r="L91" i="33"/>
  <c r="K91" i="33"/>
  <c r="L86" i="33"/>
  <c r="K86" i="33"/>
  <c r="J86" i="33"/>
  <c r="I86" i="33"/>
  <c r="H86" i="33"/>
  <c r="G86" i="33"/>
  <c r="D86" i="33"/>
  <c r="C86" i="33"/>
  <c r="L80" i="33"/>
  <c r="K80" i="33"/>
  <c r="J80" i="33"/>
  <c r="I80" i="33"/>
  <c r="H80" i="33"/>
  <c r="G80" i="33"/>
  <c r="D80" i="33"/>
  <c r="C80" i="33"/>
  <c r="L76" i="33"/>
  <c r="K76" i="33"/>
  <c r="J76" i="33"/>
  <c r="I76" i="33"/>
  <c r="H76" i="33"/>
  <c r="G76" i="33"/>
  <c r="D76" i="33"/>
  <c r="C76" i="33"/>
  <c r="L75" i="33"/>
  <c r="K75" i="33"/>
  <c r="J75" i="33"/>
  <c r="I75" i="33"/>
  <c r="H75" i="33"/>
  <c r="G75" i="33"/>
  <c r="D75" i="33"/>
  <c r="C75" i="33"/>
  <c r="L70" i="33"/>
  <c r="K70" i="33"/>
  <c r="J70" i="33"/>
  <c r="I70" i="33"/>
  <c r="H70" i="33"/>
  <c r="G70" i="33"/>
  <c r="D70" i="33"/>
  <c r="C70" i="33"/>
  <c r="L66" i="33"/>
  <c r="K66" i="33"/>
  <c r="J66" i="33"/>
  <c r="I66" i="33"/>
  <c r="H66" i="33"/>
  <c r="G66" i="33"/>
  <c r="D66" i="33"/>
  <c r="C66" i="33"/>
  <c r="L62" i="33"/>
  <c r="K62" i="33"/>
  <c r="J62" i="33"/>
  <c r="I62" i="33"/>
  <c r="H62" i="33"/>
  <c r="G62" i="33"/>
  <c r="D62" i="33"/>
  <c r="C62" i="33"/>
  <c r="L61" i="33"/>
  <c r="K61" i="33"/>
  <c r="J61" i="33"/>
  <c r="I61" i="33"/>
  <c r="H61" i="33"/>
  <c r="G61" i="33"/>
  <c r="D61" i="33"/>
  <c r="C61" i="33"/>
  <c r="L57" i="33"/>
  <c r="K57" i="33"/>
  <c r="J57" i="33"/>
  <c r="I57" i="33"/>
  <c r="H57" i="33"/>
  <c r="G57" i="33"/>
  <c r="D57" i="33"/>
  <c r="C57" i="33"/>
  <c r="L52" i="33"/>
  <c r="K52" i="33"/>
  <c r="J52" i="33"/>
  <c r="I52" i="33"/>
  <c r="H52" i="33"/>
  <c r="G52" i="33"/>
  <c r="D52" i="33"/>
  <c r="C52" i="33"/>
  <c r="L48" i="33"/>
  <c r="K48" i="33"/>
  <c r="J48" i="33"/>
  <c r="I48" i="33"/>
  <c r="H48" i="33"/>
  <c r="G48" i="33"/>
  <c r="D48" i="33"/>
  <c r="C48" i="33"/>
  <c r="L47" i="33"/>
  <c r="K47" i="33"/>
  <c r="J47" i="33"/>
  <c r="I47" i="33"/>
  <c r="H47" i="33"/>
  <c r="G47" i="33"/>
  <c r="D47" i="33"/>
  <c r="C47" i="33"/>
  <c r="L41" i="33"/>
  <c r="K41" i="33"/>
  <c r="J41" i="33"/>
  <c r="I41" i="33"/>
  <c r="H41" i="33"/>
  <c r="G41" i="33"/>
  <c r="D41" i="33"/>
  <c r="C41" i="33"/>
  <c r="L35" i="33"/>
  <c r="K35" i="33"/>
  <c r="J35" i="33"/>
  <c r="I35" i="33"/>
  <c r="H35" i="33"/>
  <c r="G35" i="33"/>
  <c r="D35" i="33"/>
  <c r="C35" i="33"/>
  <c r="L30" i="33"/>
  <c r="K30" i="33"/>
  <c r="L29" i="33" s="1"/>
  <c r="J30" i="33"/>
  <c r="J29" i="33" s="1"/>
  <c r="I30" i="33"/>
  <c r="H30" i="33"/>
  <c r="H29" i="33" s="1"/>
  <c r="G30" i="33"/>
  <c r="G29" i="33" s="1"/>
  <c r="D30" i="33"/>
  <c r="D29" i="33" s="1"/>
  <c r="C30" i="33"/>
  <c r="C29" i="33" s="1"/>
  <c r="L21" i="33"/>
  <c r="K21" i="33"/>
  <c r="J21" i="33"/>
  <c r="I21" i="33"/>
  <c r="H21" i="33"/>
  <c r="G21" i="33"/>
  <c r="D21" i="33"/>
  <c r="C21" i="33"/>
  <c r="L12" i="33"/>
  <c r="K12" i="33"/>
  <c r="J12" i="33"/>
  <c r="I12" i="33"/>
  <c r="H12" i="33"/>
  <c r="G12" i="33"/>
  <c r="D12" i="33"/>
  <c r="C12" i="33"/>
  <c r="L5" i="33"/>
  <c r="K5" i="33"/>
  <c r="K4" i="33" s="1"/>
  <c r="J5" i="33"/>
  <c r="J4" i="33" s="1"/>
  <c r="I5" i="33"/>
  <c r="H5" i="33"/>
  <c r="H4" i="33" s="1"/>
  <c r="G5" i="33"/>
  <c r="G4" i="33" s="1"/>
  <c r="D5" i="33"/>
  <c r="D4" i="33" s="1"/>
  <c r="C5" i="33"/>
  <c r="C4" i="33"/>
  <c r="D91" i="33" l="1"/>
  <c r="I29" i="33"/>
  <c r="I4" i="33"/>
  <c r="L4" i="33"/>
  <c r="K29" i="33"/>
  <c r="C15" i="32"/>
  <c r="C14" i="32"/>
  <c r="C13" i="32"/>
  <c r="C12" i="32"/>
  <c r="C11" i="32"/>
  <c r="C10" i="32"/>
  <c r="B9" i="32"/>
  <c r="C8" i="32"/>
  <c r="C7" i="32"/>
  <c r="C6" i="32"/>
  <c r="C5" i="32"/>
  <c r="C4" i="32"/>
  <c r="B3" i="32"/>
  <c r="I16" i="31" l="1"/>
  <c r="E3" i="29" l="1"/>
  <c r="B3" i="29"/>
  <c r="D62" i="15"/>
  <c r="D58" i="15"/>
  <c r="D60" i="15"/>
  <c r="D10" i="15" l="1"/>
  <c r="D6" i="15"/>
  <c r="C5" i="9" l="1"/>
  <c r="D19" i="15" l="1"/>
  <c r="D4" i="15"/>
  <c r="B9" i="16" l="1"/>
  <c r="D9" i="16"/>
  <c r="C9" i="16"/>
  <c r="H34" i="8" l="1"/>
  <c r="G34" i="8"/>
  <c r="M5" i="9" l="1"/>
  <c r="F5" i="9"/>
  <c r="J5" i="9"/>
  <c r="D34" i="8" l="1"/>
  <c r="C34" i="8"/>
  <c r="D3" i="15" l="1"/>
</calcChain>
</file>

<file path=xl/comments1.xml><?xml version="1.0" encoding="utf-8"?>
<comments xmlns="http://schemas.openxmlformats.org/spreadsheetml/2006/main">
  <authors>
    <author>Admin</author>
  </authors>
  <commentList>
    <comment ref="A1" authorId="0" shapeId="0">
      <text>
        <r>
          <rPr>
            <b/>
            <sz val="8"/>
            <color indexed="81"/>
            <rFont val="Tahoma"/>
            <family val="2"/>
            <charset val="204"/>
          </rPr>
          <t>В ячейках фиолетового цвета указывать общее количество участников клубного формирования (чел.)</t>
        </r>
        <r>
          <rPr>
            <sz val="8"/>
            <color indexed="81"/>
            <rFont val="Tahoma"/>
            <family val="2"/>
            <charset val="204"/>
          </rPr>
          <t xml:space="preserve">
</t>
        </r>
      </text>
    </comment>
  </commentList>
</comments>
</file>

<file path=xl/sharedStrings.xml><?xml version="1.0" encoding="utf-8"?>
<sst xmlns="http://schemas.openxmlformats.org/spreadsheetml/2006/main" count="1100" uniqueCount="652">
  <si>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</si>
  <si>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</si>
  <si>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</si>
  <si>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</si>
  <si>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</si>
  <si>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</si>
  <si>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</si>
  <si>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</si>
  <si>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</si>
  <si>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</si>
  <si>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учащиеся ПУ, ССУЗов</t>
  </si>
  <si>
    <t>студенты</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</si>
  <si>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</si>
  <si>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</si>
  <si>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</si>
  <si>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</si>
  <si>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</si>
  <si>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</si>
  <si>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</si>
  <si>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</si>
  <si>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</si>
  <si>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</si>
  <si>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</si>
  <si>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</si>
  <si>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</si>
  <si>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</si>
  <si>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</si>
  <si>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</si>
  <si>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</si>
  <si>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</si>
  <si>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</si>
  <si>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</si>
  <si>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</si>
  <si>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</si>
  <si>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</si>
  <si>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</si>
  <si>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</si>
  <si>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</si>
  <si>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</si>
  <si>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</si>
  <si>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</si>
  <si>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</si>
  <si>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</si>
  <si>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</si>
  <si>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</si>
  <si>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менеджеров по связям с общественностью</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</si>
  <si>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</si>
  <si>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</si>
  <si>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</si>
  <si>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</si>
  <si>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</si>
  <si>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</si>
  <si>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</si>
  <si>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</si>
  <si>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</si>
  <si>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</si>
  <si>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</si>
  <si>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</si>
  <si>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</si>
  <si>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</si>
  <si>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</si>
  <si>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</si>
  <si>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</si>
  <si>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</si>
  <si>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</si>
  <si>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</si>
  <si>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</si>
  <si>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</si>
  <si>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</si>
  <si>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</si>
  <si>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</si>
  <si>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</si>
  <si>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</si>
  <si>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</si>
  <si>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от 30 лет и старше</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</si>
  <si>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</si>
  <si>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</si>
  <si>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</si>
  <si>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</si>
  <si>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</si>
  <si>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</si>
  <si>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</si>
  <si>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</si>
  <si>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</si>
  <si>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</si>
  <si>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</si>
  <si>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</si>
  <si>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</si>
  <si>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</si>
  <si>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</si>
  <si>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</si>
  <si>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</si>
  <si>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</si>
  <si>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</si>
  <si>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Дата проведения</t>
  </si>
  <si>
    <t>Место проведения</t>
  </si>
  <si>
    <t>Количество, принявших участие в мероприятии (чел.)</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</si>
  <si>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</si>
  <si>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</si>
  <si>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</si>
  <si>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</si>
  <si>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</si>
  <si>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</si>
  <si>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</si>
  <si>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</si>
  <si>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</si>
  <si>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</si>
  <si>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</si>
  <si>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</si>
  <si>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14 лет до 18 лет</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</si>
  <si>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</si>
  <si>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</si>
  <si>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</si>
  <si>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</si>
  <si>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</si>
  <si>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</si>
  <si>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</si>
  <si>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</si>
  <si>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</si>
  <si>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</si>
  <si>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</si>
  <si>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</si>
  <si>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</si>
  <si>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</si>
  <si>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</si>
  <si>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Название меропрятия</t>
  </si>
  <si>
    <t>Количество участников мероприятия (чел.)</t>
  </si>
  <si>
    <t>Возрастная характеристика участников мероприятия</t>
  </si>
  <si>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</si>
  <si>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</si>
  <si>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</si>
  <si>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</si>
  <si>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</si>
  <si>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</si>
  <si>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</si>
  <si>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Название учреждения, проводившего повышение квалификации</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</si>
  <si>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</si>
  <si>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</si>
  <si>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</si>
  <si>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</si>
  <si>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</si>
  <si>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</si>
  <si>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</si>
  <si>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</si>
  <si>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</si>
  <si>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</si>
  <si>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</si>
  <si>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</si>
  <si>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</si>
  <si>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</si>
  <si>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</si>
  <si>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</si>
  <si>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</si>
  <si>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</si>
  <si>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</si>
  <si>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</si>
  <si>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</si>
  <si>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</si>
  <si>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</si>
  <si>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</si>
  <si>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</si>
  <si>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</si>
  <si>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</si>
  <si>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</si>
  <si>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</si>
  <si>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</si>
  <si>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</si>
  <si>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</si>
  <si>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</si>
  <si>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Аккаунт в социальной сети "Вконтакте"</t>
  </si>
  <si>
    <t>Группа в социальной сети "Вконтакте"</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</si>
  <si>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</si>
  <si>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</si>
  <si>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</si>
  <si>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</si>
  <si>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</si>
  <si>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</si>
  <si>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</si>
  <si>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</si>
  <si>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</si>
  <si>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</si>
  <si>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</si>
  <si>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</si>
  <si>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</si>
  <si>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</si>
  <si>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</si>
  <si>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</si>
  <si>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</si>
  <si>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</si>
  <si>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</si>
  <si>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</si>
  <si>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</si>
  <si>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высшее, из них:</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</si>
  <si>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</si>
  <si>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</si>
  <si>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</si>
  <si>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</si>
  <si>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</si>
  <si>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</si>
  <si>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</si>
  <si>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</si>
  <si>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</si>
  <si>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</si>
  <si>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</si>
  <si>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</si>
  <si>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</si>
  <si>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Комитет по делам молодежи мэрии города Новосибирска</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</si>
  <si>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</si>
  <si>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</si>
  <si>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</si>
  <si>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</si>
  <si>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</si>
  <si>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</si>
  <si>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</si>
  <si>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</si>
  <si>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</si>
  <si>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</si>
  <si>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</si>
  <si>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</si>
  <si>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</si>
  <si>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</si>
  <si>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</si>
  <si>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</si>
  <si>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r>
      <rPr>
        <sz val="14"/>
        <color theme="1"/>
        <rFont val="Calibri"/>
        <family val="2"/>
        <charset val="204"/>
      </rPr>
      <t>∙</t>
    </r>
    <r>
      <rPr>
        <sz val="14"/>
        <color theme="1"/>
        <rFont val="Times New Roman"/>
        <family val="1"/>
        <charset val="204"/>
      </rPr>
      <t xml:space="preserve"> условно осужденные; </t>
    </r>
  </si>
  <si>
    <t>По месту жительства</t>
  </si>
  <si>
    <t>1. ОБЩИЕ СВЕДЕНИЯ</t>
  </si>
  <si>
    <t>Учредитель</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</si>
  <si>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</si>
  <si>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</si>
  <si>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</si>
  <si>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</si>
  <si>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</si>
  <si>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</si>
  <si>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</si>
  <si>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 xml:space="preserve">  1.3. Участие в социально-значимой деятельности занимающихся в клубных формированиях</t>
  </si>
  <si>
    <t>Федеральные</t>
  </si>
  <si>
    <t>Международные</t>
  </si>
  <si>
    <r>
      <t>Дата проведения (</t>
    </r>
    <r>
      <rPr>
        <b/>
        <u/>
        <sz val="14"/>
        <color theme="1"/>
        <rFont val="Times New Roman"/>
        <family val="1"/>
        <charset val="204"/>
      </rPr>
      <t>д.</t>
    </r>
    <r>
      <rPr>
        <b/>
        <sz val="14"/>
        <color theme="1"/>
        <rFont val="Times New Roman"/>
        <family val="1"/>
        <charset val="204"/>
      </rPr>
      <t xml:space="preserve"> </t>
    </r>
    <r>
      <rPr>
        <b/>
        <u/>
        <sz val="14"/>
        <color theme="1"/>
        <rFont val="Times New Roman"/>
        <family val="1"/>
        <charset val="204"/>
      </rPr>
      <t>м.</t>
    </r>
    <r>
      <rPr>
        <b/>
        <sz val="14"/>
        <color theme="1"/>
        <rFont val="Times New Roman"/>
        <family val="1"/>
        <charset val="204"/>
      </rPr>
      <t xml:space="preserve"> </t>
    </r>
    <r>
      <rPr>
        <b/>
        <u/>
        <sz val="14"/>
        <color theme="1"/>
        <rFont val="Times New Roman"/>
        <family val="1"/>
        <charset val="204"/>
      </rPr>
      <t>г.</t>
    </r>
    <r>
      <rPr>
        <b/>
        <sz val="14"/>
        <color theme="1"/>
        <rFont val="Times New Roman"/>
        <family val="1"/>
        <charset val="204"/>
      </rPr>
      <t>)</t>
    </r>
  </si>
  <si>
    <t>Городские</t>
  </si>
  <si>
    <t>Региональные</t>
  </si>
  <si>
    <t>Всероссийские</t>
  </si>
  <si>
    <t>Адрес</t>
  </si>
  <si>
    <t>количество в группе   (чел.)</t>
  </si>
  <si>
    <t>посещаемость    сутки/год   (чел.)</t>
  </si>
  <si>
    <t>уникальных посетителей  (чел.)</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</si>
  <si>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</si>
  <si>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</si>
  <si>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</si>
  <si>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</si>
  <si>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</si>
  <si>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</si>
  <si>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</si>
  <si>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</si>
  <si>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</si>
  <si>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</si>
  <si>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</si>
  <si>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</si>
  <si>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Итого</t>
  </si>
  <si>
    <t>ВК (внутриклубное)</t>
  </si>
  <si>
    <t>ВУ (внутриучрежд.)</t>
  </si>
  <si>
    <t>ПРАВИЛЬНО</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</si>
  <si>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</si>
  <si>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</si>
  <si>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5.1. Городские и районные</t>
  </si>
  <si>
    <t>5.2. Мероприятия по месту жительства</t>
  </si>
  <si>
    <t>О. Б. Карунина</t>
  </si>
  <si>
    <t>МУНИЦИПАЛЬНОГО БЮДЖЕТНОГО УЧРЕЖДЕНИЯ "ЦЕНТР "МОЛОДЕЖНЫЙ" КИРОВСКОГО РАЙОНА ГОРОДА НОВОСИБИРСКА</t>
  </si>
  <si>
    <t xml:space="preserve">Муниципальное бюджетное учреждение  «Центр «Молодежный»
Кировского района города Новосибирска (МБУ "Центр "Молодежный") 15.11.2002 </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</si>
  <si>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</si>
  <si>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630049, г. Новосибирск, ул. Немировича-Данченко, 139                                                                                                       e-mail: Centr4molodezh@gmail.com  тел. 315-27-81                                                                                                                                                                     страница на портале ; молодежный-нск.рф</t>
  </si>
  <si>
    <t xml:space="preserve">Ольга Борисовна Карунина </t>
  </si>
  <si>
    <t>Структурные подразделения учреждения:                                                                                                                                                                                        "Творческое объединение "Огни" ул. Зорге, 20, - 1 этаж 9-ти этажного жилого дома , "Авангард" ул. Зорге, 42 - 1 этаж 9-ти этажного жилого дома                                                                                                                                                                     "Орион", ул. С. Кожевникова, 9/1 - отдельно стоящее здание, 2-й этаж                                                                                                                                                                        "Ефремовец", ул. Сибиряков-Гвардейцев, 44/5 - 1 этаж 9-ти этажного жилого дома                                                                                                               "Мастерская креативных индустрий", ул. Немировича-Данченко, 135 и ул. Немировича-Данченко, 139 - 1 этаж 5-ти этажного жилого дома, ул. Телевизионная, 9 - цокольный этаж 5-этажного жилого дома                                                                                                                                                    «Пламя», ул. Петухова, 118 и ул. Зорге, 269 - 1 этаж 9-ти этажного жилого дома</t>
  </si>
  <si>
    <t>Площадь по структурным подразделениям:                                                                                                                                                                                                                                                                      "Мастерская креативных индустрий" - (297,7+312+243,1)= 852,8 кв.м.                                                                                                                  "Ефремовец" - 307,2 кв.м.                                                                                                                     "Авангард" - 128,3 кв.м.                                                                                                                                                               "Пламя" - 226,8 кв.м.                                                                                                                                                                        "Орион" - 649,6 кв.м.                                                                                                                                                                               "ТО "Огни" -206,0 кв.м.                                                                                                                              Итого: 2370,7 кв.м.</t>
  </si>
  <si>
    <t>Игровая интерактивная программа «Алиса в Стране Чудес» и мастер-класс по созданию слайма («лизун») для воспитанников с ОВЗ</t>
  </si>
  <si>
    <t>СП «Мастерская креативных индустрий», ул. Немировича-Данченко, 135</t>
  </si>
  <si>
    <t xml:space="preserve">«Улыбка Фортуны» соревнования по адаптивным настольным играм
</t>
  </si>
  <si>
    <t>СП «Авангард» (ул. Зорге, 42)</t>
  </si>
  <si>
    <t>«В гостях у сказки». Показ кукольного спектакля и проведение народных игр для детей с ОВЗ</t>
  </si>
  <si>
    <t>МБУ ДК №158</t>
  </si>
  <si>
    <t>Акция «Рука помощи» (сбор вещей семьям, попавшим в ТЖС)</t>
  </si>
  <si>
    <t>СП «Орион»</t>
  </si>
  <si>
    <t>Акция «Дай лапу, друг!»</t>
  </si>
  <si>
    <t> СП «Орион»</t>
  </si>
  <si>
    <t> 158</t>
  </si>
  <si>
    <t> Акция «Птичий приют» (изготовление кормушек для птиц и наполнение кормушек)</t>
  </si>
  <si>
    <t> 15</t>
  </si>
  <si>
    <t xml:space="preserve">Концертно-игровая программа
"И снова здравствуйте" в рамках Декады инвалидов
</t>
  </si>
  <si>
    <t xml:space="preserve">ГАУ НСО Комплексный центр социальной адаптации инвалидов,
ул. Немировича-Данченко, 100
</t>
  </si>
  <si>
    <t> Акция «Добрые руки бездомным лапам» /в рамках районной программы экологического воспитания молодёжи «Я люблю природу» / Оказание помощи приюту для бездомных животных/поездка и сбор средств</t>
  </si>
  <si>
    <t> 13.01.19.</t>
  </si>
  <si>
    <t> СП «Пламя», п. Краснообск, приют «Верный друг»</t>
  </si>
  <si>
    <t> Акция «Добрые руки бездомным лапам» /в рамках районной программы экологического воспитания молодёжи «Я люблю природу» /Оказание помощи приюту для бездомных животных/ поездка и сбор средств</t>
  </si>
  <si>
    <t> 17.02.19.</t>
  </si>
  <si>
    <t>Акция помощи зимующим птицам «Затулинка – птичий дом» /в рамках районной программы экологического воспитания молодёжи «Я люблю природу» »/подкормка птиц</t>
  </si>
  <si>
    <t>21-25.02.19.</t>
  </si>
  <si>
    <t>Прилегающая территория ул. Петухова, 118, бульвар им. Петухова</t>
  </si>
  <si>
    <t>Участие в районной социально значимой акции «Трудовой десант»/помощь пожилым людям</t>
  </si>
  <si>
    <t>адресно</t>
  </si>
  <si>
    <t> 24.03.19.</t>
  </si>
  <si>
    <t> 4/32</t>
  </si>
  <si>
    <t xml:space="preserve">Акция помощи зимующим птицам «Затулинка – птичий дом»/ в рамках районной программы экологического воспитания молодёжи «Я люблю природу» /подкормка птиц
подкормка птиц, развешивание птичьих домиков
</t>
  </si>
  <si>
    <t>Акция «Добрые руки бездомным лапам» /в рамках районной программы экологического воспитания молодёжи «Я люблю природу» /Оказание помощи приюту для бездомных животных/ сбор средств и кормов</t>
  </si>
  <si>
    <t> 28.04.19.</t>
  </si>
  <si>
    <t> 32</t>
  </si>
  <si>
    <t> 05.05.19.</t>
  </si>
  <si>
    <t> 4/30</t>
  </si>
  <si>
    <t>Эко-квест «Бараба» (уборка территории вокруг озера)</t>
  </si>
  <si>
    <t>18.05.19.</t>
  </si>
  <si>
    <t>ж/м Акатуйский, ул. Петухова 12/3</t>
  </si>
  <si>
    <t>Акция «Добрые руки бездомным лапам» /в рамках районной программы экологического воспитания молодёжи «Я люблю природу» /Оказание помощи приюту для бездомных животных/  сбор средств и кормов</t>
  </si>
  <si>
    <t> 30.05.19.</t>
  </si>
  <si>
    <t> 25</t>
  </si>
  <si>
    <t>Праздничная программа для ветеранов труда, посвящённая Дню Победы совместно с организацией «ИНВЕТ» «Мы трудились, приближая Победу»</t>
  </si>
  <si>
    <t>Ресурсный центр Кировского района ул. С.-Гвардейцев, 66</t>
  </si>
  <si>
    <t>Интеграционный фестиваль по настольным играм для молодых людей с ограниченными возможностями здоровья</t>
  </si>
  <si>
    <t>СТЦ «Мега», ул. Ватутина, 107</t>
  </si>
  <si>
    <t>Акция «Добрые руки бездомным лапам» /в рамках районной программы экологического воспитания молодёжи «Я люблю природу» /Оказание помощи приюту для бездомных животных/ поездка и сбор средств</t>
  </si>
  <si>
    <t> 6/18</t>
  </si>
  <si>
    <t>II общегородской конкурс по сбору вторичного сырья «Мы за чистый город!»/сбор и вывоз вторичного сырья (крышки, батарейки)</t>
  </si>
  <si>
    <t>2-3.04.19.</t>
  </si>
  <si>
    <t>СП «Пламя», ул. Петухова, 118 СП «ТО «Огни», ул.Зорге,20</t>
  </si>
  <si>
    <t>Городской благотворительный фестиваль творчества «Green Fly»/участие в концерте, перевод благотворительных средств</t>
  </si>
  <si>
    <t>06.04.19.</t>
  </si>
  <si>
    <t>ТРЦ «Сан-Сити»</t>
  </si>
  <si>
    <t>Городская экологическая акция «Чистая территория» по уборке территории Новосибирского зоопарка имени Р.А. Шило</t>
  </si>
  <si>
    <t>25.04.19.</t>
  </si>
  <si>
    <t>Новосибирский зоопарк имени Р.А. Шило, ул. Тимирязева 71/1</t>
  </si>
  <si>
    <t>Участие в возложении цветов к памятнику детям-труженикам тыла</t>
  </si>
  <si>
    <t>Пл. Ленина, сквер Славы, памятник труженикам тыла</t>
  </si>
  <si>
    <t>Конкурс социально – экологической рекламы «Мы за чистый город!»/подготовка плакатов</t>
  </si>
  <si>
    <t>Май-июнь</t>
  </si>
  <si>
    <t>СП «Пламя», КДМ</t>
  </si>
  <si>
    <t>Акция «Полезные крышечки»</t>
  </si>
  <si>
    <t>Акция «Разрядка»</t>
  </si>
  <si>
    <t>Акция «Я выбираю лес»</t>
  </si>
  <si>
    <t>Участие во Всероссийской акции «Георгиевская ленточка» /проведение акции на микрорайоне/раздача ленточек</t>
  </si>
  <si>
    <t> 26.04.19.</t>
  </si>
  <si>
    <t> Прилегающая территория ул. Петухова, 118, бульвар им. Петухова</t>
  </si>
  <si>
    <t xml:space="preserve">Всероссийская акция «Телевидение для всех» /подключение цифрового телевидения людям пожилого возраста </t>
  </si>
  <si>
    <t> Май-июнь</t>
  </si>
  <si>
    <t> адресно</t>
  </si>
  <si>
    <t>Новосибирский Штаб Трудовых Отрядов Приказ №38 от 26.02.19 г. Приказ №38 от 26.02.19 г.</t>
  </si>
  <si>
    <t>долгосрочный январь-декабрь</t>
  </si>
  <si>
    <t>14-30</t>
  </si>
  <si>
    <t xml:space="preserve">Штаб добровольцев Кировского района города Новосибирска Приказ №118-од от 28.03.19 г.
</t>
  </si>
  <si>
    <t>среднесрочный январь-декабрь</t>
  </si>
  <si>
    <t>14-20</t>
  </si>
  <si>
    <t>Штаб трудовых отрядов при главе администрации Кировского района Приказ №83-од от 25.02.19 г.</t>
  </si>
  <si>
    <t>14-18</t>
  </si>
  <si>
    <t>"Радуга добрых дел" Приказ №14-од от 09.01.19 г.</t>
  </si>
  <si>
    <t>"Созвездие сердец" Приказ №14-од от 09.01.19 г.</t>
  </si>
  <si>
    <t>"ЭКО-волонтер" Приказ №14-од от 09.01.19 г.</t>
  </si>
  <si>
    <t>Безымянная высота 224.1 Приказ № 100-од от 13.03.19 г.</t>
  </si>
  <si>
    <t>среднесрочный сентябрь 2018-май 2019</t>
  </si>
  <si>
    <t>15-18</t>
  </si>
  <si>
    <t>Новосибирск-Саппоро-Тэджон Приказ №56 от 15.03.19 г.</t>
  </si>
  <si>
    <t>14-22</t>
  </si>
  <si>
    <t>трудоустройство в рамках программы «Совместная деятельность по организации временного трудоустройства несовершеннолетних граждан в возрасте от 14 до 18 лет в свободное от учёбы время» совместно с ...</t>
  </si>
  <si>
    <t>ГАОУ ДО НСО «ДОЛ «ДЗЕРЖИНЕЦ»,Научно-производственное предприятие геофезической аппаратуры "ЛУЧ", ТОС "Кирово",  ПАО "Авиационная холдинговая компания "Сухой", ООО "Мастер", Подсобный рабочий, Фонд ветеранов Кремлёвского полка "АРСЕНАЛ", ООО "Флагман", Талант-Инициатива-Молодость, ОО "Молодежный совет Первомайского района, Новосибирская городская Детская общественная организация "Потешные полки", ООО "ДГ-СОФТ", ООО "ДубльГИС",  МБУ Молодежный Центр "Зодиак", МБУ Молодежный центр "Патриот", МБУ Молодежный Центр им. А.П. Чехова, Детский оздоровительный центр имени Дубинина, ОО "Ленинская местная организация Всероссийского общества инвалидов", МАУ Парк культуры и отдыха "Заельцовский", МБУ "Центр "Молодежный", ЗАО Стоматологическая поликлиника № 9, МАУ "Социально-оздоровительный центр "Территория развития", МАУ Городской Центр Проектного Творчества, Городской ресурсный центр по рганизации отдыха  и оздоровления детей "Формула успеха", Областной центр развития творчества детей и юношества, ООО "Кадровое агенство "Мигоационная Биржа труда", ФГБОУВО "Новосибирский государственный Агрраный университет", МБУ Молодежный Центр "Звездный"</t>
  </si>
  <si>
    <t xml:space="preserve">Помощник воспитателя,Уборщик производственных и служебных помешений, Подсобный рабочий, Садовник, Архивариус, Распределитель работ, Координатор проекта, Вожатый, Культорганизатор-вожатый, Исполнитель художественно-оформительских работ, Культорганизатор, Курьер, Аниматор, помощник специалиста по работе с клиентами, Культорганизатор, Стажертехнической поддержки, Уборщик производственных и служебных помещений, Исполнитель художественно-оформительских работ, Диспетчер, </t>
  </si>
  <si>
    <t xml:space="preserve">Городской благотворительный фестиваль творчества
молодёжи «Green Fly»
совместно с Российским фондом помощи «Русфонд» Приказ №37 от 26.02.19 г.; №183 от 02.09.2019 г.
</t>
  </si>
  <si>
    <t>14-35</t>
  </si>
  <si>
    <t xml:space="preserve">Городская благотворительная акция «Red Fox»
совместно с Российским фондом помощи «Русфонд» Приказ № 29 от 20.02.19 г. 
</t>
  </si>
  <si>
    <t xml:space="preserve">Открытая образовательная платформа для
молодых руководителей 
танцевальных коллективов "Кульпросвет" («КУЛЬТПРОСВЕТ. СМОТР»; «КУЛЬТПРОСВЕТ. ВСЕОБУЧ»; «КУЛЬТПРОСВЕТ. ПРОПАГАНДА") Приказ №12 от 28.01.2019 г.; №45-од от 28.01.19 г.; № 60-од от 07.02.2019 г.
</t>
  </si>
  <si>
    <t>содействие развитию активной жизненной позиции</t>
  </si>
  <si>
    <t xml:space="preserve">Городская социально значимая акция
«Снегоборцы» Приказ №38 от 26.02.19 г.; Приказ №86-од от 27.02.19 г.; №184 от 02.09.19 г.
</t>
  </si>
  <si>
    <t>Спартакиада НШТО Приказ №38 от 26.02.2019 г.; №97-од от 12.03.19 г.; 133-од от 05.04.19 г.; №184 от 02.09.19 г.</t>
  </si>
  <si>
    <t xml:space="preserve">Слёт-фестиваль НШТО «Открытие» Приказ №38 от 26.02.2019 г.; №179-од
от 08.05.19 г.; №184 от 02.09.19 г.
</t>
  </si>
  <si>
    <t xml:space="preserve">Слёт-фестиваль НШТО 
«Наше время» Приказ №38 от 26.02.2019 г.; №184 от 02.09.19 г.
</t>
  </si>
  <si>
    <t xml:space="preserve">V открытый вокальный конкурс
 «Моя Россия» Приказ №43 от 04.03.2019; №110-од от 20.03.19 г.
</t>
  </si>
  <si>
    <t>гражданское и патриотическое воспитание молодежи</t>
  </si>
  <si>
    <t>Серия благотворительных мастер-классов по изобрази-тельному творчеству совместно с Российским фондом помощи «Русфонд» Приказ № 102-од от 13.03.19 г.</t>
  </si>
  <si>
    <t xml:space="preserve">Районная профилактическая акция
«Клевер»
совместно с ГКУЗ НСО «Региональный центр медицин-ской профилактики», ГБУЗ НСО «Городская поликлини-ка № 22» Приказ №146-од от 16.04.19 г.
</t>
  </si>
  <si>
    <t>содействие формированию здорового образа жизни</t>
  </si>
  <si>
    <t>16-18</t>
  </si>
  <si>
    <t xml:space="preserve">Интеграционный фестиваль по настольным играм
для молодых людей с ограниченными
физическими возможностями приказ №265-од от 22.08.19 г.
</t>
  </si>
  <si>
    <t>13-16</t>
  </si>
  <si>
    <t xml:space="preserve">Информационная палатка
«Профилактика ВИЧ-инфекции среди молодежи» 
совместно ГБУЗ НСО «Городская инфекционная клини-ческая больница № 1» Приказ №255-од от 16.08.19 г.
</t>
  </si>
  <si>
    <t>Содействие формированию здорового образа жизни в молодёжной среде</t>
  </si>
  <si>
    <t xml:space="preserve">Районная площадка международной просветительской акции
«Тотальный диктант» Приказ №74-од от 20.02.19г.
</t>
  </si>
  <si>
    <t>от 14</t>
  </si>
  <si>
    <t>Торжественная церемония вручения свидетельств молодым людям района, чьи фотографии занесены на Молодёжную доску почёта в текущем году Приказ №211-од от 13.06.19 г.</t>
  </si>
  <si>
    <t>Праздничная программа «СибFresh’19», посвящённая Дню города Приказ №212-од от 13.06.19 г.</t>
  </si>
  <si>
    <t>Конкурс-фестиваль молодых семей Приказ №180-од от 08.06.19 г. ; Приказ №270-од от 03.09.19 г.</t>
  </si>
  <si>
    <t>поддержка молодой семьи</t>
  </si>
  <si>
    <t>18-35</t>
  </si>
  <si>
    <t xml:space="preserve">Открытая площадка по семейным играм «Игровые выходные»  Приказ №101-од от 13.03.19 г.
</t>
  </si>
  <si>
    <t xml:space="preserve">от 14 </t>
  </si>
  <si>
    <t>Акция по вручению паспортов гражданина РФ молодым людям, достигшим 14-летнего возраста Приказ № 10-од от 09.01.19 г.</t>
  </si>
  <si>
    <t>гражданско-патриотическое воспитание молодёжи</t>
  </si>
  <si>
    <t xml:space="preserve">Праздничная программа «Весна Победы»
совместно с Фондом «Общее дело» для жителей Кировского района Приказ №176-од от 06.05.19 г.
</t>
  </si>
  <si>
    <t xml:space="preserve">Митинг-шествие 
«Я помню, значит я живу» Приказ №193-од
от 20.05.19 г.
</t>
  </si>
  <si>
    <t xml:space="preserve">Вахты памяти
 в Дни воинской славы России №141-од
от 10.04.19 г.
</t>
  </si>
  <si>
    <t xml:space="preserve">Экологическая игра на местности
«Тропа испытаний» Приказ №188-од от 16 мая 2019 г.
</t>
  </si>
  <si>
    <t>14-17</t>
  </si>
  <si>
    <t xml:space="preserve">Районный экологический турнир 
«В союзе с природой» Приказ № 44-од от 25.01.19 г.
</t>
  </si>
  <si>
    <t xml:space="preserve">Межрайонное мероприятие
«День призывника»
</t>
  </si>
  <si>
    <t>Районная социально значимая акция «Трудовой десант» Приказ №30-од от 21.01.19 г.; Приказ №0443-од от 15.03.19 г.; Приказ №271-од от 03.09.19 г.</t>
  </si>
  <si>
    <t>14-19</t>
  </si>
  <si>
    <t xml:space="preserve">Районная акция «Помоги делом!» 
совместно с ГБУЗ НСО «Новосибир-ский центр крови» Приказ №185-од от 16 мая 2019 г.; Приказ №272-од от 03.09.19 г.
</t>
  </si>
  <si>
    <t xml:space="preserve">Районная премия «Я-доброволец»
слет добровольцев 
Кировского района Приказ №118-од от 28.03.19 г.; №278-од
от 09.09.19 г.
</t>
  </si>
  <si>
    <t>Содействие развитию активной жизненной позиции молодёжи</t>
  </si>
  <si>
    <t>13-18</t>
  </si>
  <si>
    <t>Личное первенство по настольному теннису Приказ №256-од от 16.08.19 г.</t>
  </si>
  <si>
    <t>Турнир по настольному теннису Приказ №256-од от 16.08.19 г.</t>
  </si>
  <si>
    <t xml:space="preserve">Профилактическая акция 
"Сибирская волна здоровья»» 
совместно с ГКУЗ НСО «Региональ-ный центр медицинской профилактики»
</t>
  </si>
  <si>
    <t>III открытый фестиваль учащихся образовательных учреждений «ЧеснОК». Награждается Е. Спиридонова, воспитанница студия экспериментальной мультипликации» Медиа» в номинации «Моя Родина» за мультфильм «Редкие животные России». Руководитель М. А. Сирота СП «Мастерская креативных индустрий»</t>
  </si>
  <si>
    <t>2019 г.</t>
  </si>
  <si>
    <t>г. Новосибирск</t>
  </si>
  <si>
    <t>Диплом лауреата</t>
  </si>
  <si>
    <t>III открытый фестиваль учащихся образовательных учреждений «ЧеснОК». Награждается С. Жуков, С. Матвеев, И. Скляров, Б. Шапорин, Л. Сухаржевская, воспитанники студия экспериментальной мультипликации» Медиа» в номинации «Жизненно» за мультфильм «Волшебное слово». Руководитель М. А. Сирота СП «Мастерская креативных индустрий»</t>
  </si>
  <si>
    <t>Районный конкурс хореографических коллективов «Танцплощадка». Награждается: студия современного танца «Вишня» возрастная категория до 11-14 лет руководитель А. А. Нетунаева СП «ТО «Огни»</t>
  </si>
  <si>
    <t xml:space="preserve">Лауреат
II степени
</t>
  </si>
  <si>
    <t>Районный конкурс хореографических коллективов «Танцплощадка». Награждается: студия современного танца «Вишня» номинация «Эстрадный танец» возрастная категория до 7-10 лет руководитель А. А. Нетунаева СП «ТО «Огни»</t>
  </si>
  <si>
    <t xml:space="preserve">Лауреат
I степени
</t>
  </si>
  <si>
    <t>Районный экологический турнир «В союзе с природой». Награждается команда «Орион» (средняя группа) руководитель Н. В. Романцан СП «Орион»</t>
  </si>
  <si>
    <t xml:space="preserve">Диплом
III место
</t>
  </si>
  <si>
    <t>Районный эко-квест «Бараба» в рамках всероссийского турнира по Чистым Играм «Весенний Кубок Чистоты» на территории Кировского района города Новосибирска. Награждается команда «Авангард 6» СП «Авангард»</t>
  </si>
  <si>
    <t xml:space="preserve">Диплом
II место
</t>
  </si>
  <si>
    <t>Экологическая игра на местности «Тропа испытаний». Награждается команда «Мы вместе» СП «Ефремовец»</t>
  </si>
  <si>
    <t>Диплом за I место</t>
  </si>
  <si>
    <t>Чемпионат и Первенство г. Новосибирска по всестилевому каратэ. Награждается А. Быченок, воспитанник секции каратэ. Руководитель А. А. Коханов СП «Пламя»</t>
  </si>
  <si>
    <t xml:space="preserve">Диплом 
III степени
</t>
  </si>
  <si>
    <t>Чемпионат и Первенство г. Новосибирска по всестилевому каратэ. Награждается В. Кривошеин, воспитанник секции каратэ. Руководитель А. А. Коханов СП «Пламя»</t>
  </si>
  <si>
    <t xml:space="preserve">Диплом 
II степени
</t>
  </si>
  <si>
    <t>Чемпионат и Первенство г. Новосибирска по всестилевому каратэ. Награждается В. Усачев, воспитанник секции каратэ. Руководитель А. А. Коханов СП «Пламя»</t>
  </si>
  <si>
    <t>Чемпионат и Первенство г. Новосибирска по всестилевому каратэ. Награждается Н. Буркин, воспитанник секции каратэ. Руководитель А. А. Коханов СП «Пламя»</t>
  </si>
  <si>
    <t>Чемпионат и Первенство г. Новосибирска по всестилевому каратэ. Награждается А. Коханов, воспитанник секции каратэ. Руководитель А. А. Коханов СП «Пламя»</t>
  </si>
  <si>
    <t>Чемпионат и Первенство г. Новосибирска по всестилевому каратэ. Награждается Н. Зотиков, воспитанник секции каратэ. Руководитель А. А. Коханов СП «Пламя»</t>
  </si>
  <si>
    <t>Чемпионат и Первенство г. Новосибирска по всестилевому каратэ. Награждается Е. Леньшин, воспитанник секции каратэ. Руководитель А. А. Коханов СП «Пламя»</t>
  </si>
  <si>
    <t>Чемпионат и Первенство г. Новосибирска по всестилевому каратэ. Награждается В. Тушина, воспитанница секции каратэ. Руководитель А. А. Коханов СП «Пламя»</t>
  </si>
  <si>
    <t>Чемпионат и Первенство г. Новосибирска по всестилевому каратэ. Награждается В. Даниленко, воспитанница секции каратэ. Руководитель А. А. Коханов СП «Пламя»</t>
  </si>
  <si>
    <t>Открытый кубок интеллектуалов по «Что? Где? Когда?» в рамках IX школьного регионального кубка по «Что? Где? Когда?». Награждается команда «2 капли валерьянки для руководителя» Руководитель О. А. Котова СП «Ефремовец»</t>
  </si>
  <si>
    <t xml:space="preserve">Диплом 
I степени
</t>
  </si>
  <si>
    <t xml:space="preserve">Открытый фестиваль-конкурс молодых руководителей танцевальных коллективов «Культпросвет». Награждается: коллектив «Take your time» руководитель О.В. Широкоштанова СП «Орион». В номинации «Уличный танец» младшая возрастная группа </t>
  </si>
  <si>
    <t xml:space="preserve">Диплом
лауреата
III степени
</t>
  </si>
  <si>
    <t>XII Молодежный Чемпионат Новосибирска по игре «Брэйн-ринг». Награждается команда «2 капли валерьянки для руководителя» (школьный зачет V тур). Руководитель О. А. Котова СП «Ефремовец»</t>
  </si>
  <si>
    <t>Диплом за III место</t>
  </si>
  <si>
    <t>XII Молодежный Чемпионат Новосибирска по игре «Брэйн-ринг». Награждается команда «2 капли валерьянки для руководителя» (школьный зачет VI тур Руководитель О. А. Котова) СП «Ефремовец»</t>
  </si>
  <si>
    <t>XII Молодежный Чемпионат Новосибирска по игре «Брэйн-ринг». Награждается команда «Шатаут - шараут» (студенческий зачет VI тур) Руководитель О. А. Котова СП «Ефремовец»</t>
  </si>
  <si>
    <t>Диплом за II - III место</t>
  </si>
  <si>
    <t>XII Молодежный Чемпионат Новосибирска по игре «Брэйн-ринг». Награждается команда «2 капли валерьянки для руководителя» (школьный зачет VII тур) Руководитель О. А. Котова СП «Ефремовец»</t>
  </si>
  <si>
    <t>XII Молодежный Чемпионат Новосибирска по игре «Брэйн-ринг». Награждается команда «Шатаут - шараут» (студенческий зачет VII тур) Руководитель О. А. Котова СП «Ефремовец»</t>
  </si>
  <si>
    <t>XIII Чемпионат Новосибирска по игре «Что? Где? Когда?» среди школьников и младших студентов (в рамках Молодежного Кубка Мира по «Что? Где? Когда?»). Награждается команда «Шатаут - шараут» (студенческий зачет VI тур) Руководитель О. А. Котова СП «Ефремовец»</t>
  </si>
  <si>
    <t>XIII Чемпионат Новосибирска по игре «Что? Где? Когда?» среди школьников и младших студентов (в рамках Молодежного Кубка Мира по «Что? Где? Когда?»). Награждается команда «Шатаут - шараут» (студенческий зачет VII тур) Руководитель О. А. Котова СП «Ефремовец»</t>
  </si>
  <si>
    <t>Диплом за II место</t>
  </si>
  <si>
    <t>XIII Чемпионат Новосибирска по игре «Что? Где? Когда?» среди школьников и младших студентов (в рамках Молодежного Кубка Мира по «Что? Где? Когда?»). Награждается команда «Шатаут - шараут» (студенческий зачет) Руководитель О. А. Котова СП «Ефремовец»</t>
  </si>
  <si>
    <t>XII Молодежный Чемпионат Новосибирска по игре «Брэйн-ринг». Награждается команда «Шатаут - шараут» (студенческий зачет) Руководитель О. А. Котова СП «Ефремовец»</t>
  </si>
  <si>
    <t>Диплом за II  место</t>
  </si>
  <si>
    <t>XII Молодежный Чемпионат Новосибирска по игре «Брэйн-ринг». Награждается команда «2 капли валерьянки для руководителя» (школьный зачет) Руководитель О. А. Котова СП «Ефремовец»</t>
  </si>
  <si>
    <t>Фестиваль закрытия XXVI сезона интеллектуальных игр. Награждается команда «2 капли валерьянки для руководителя» в игре «Что? Где? Когда?» (школьный зачет) Руководитель О. А. Котова СП «Ефремовец»</t>
  </si>
  <si>
    <t>Фестиваль закрытия XXVI сезона интеллектуальных игр. Награждается команда «2 капли валерьянки для руководителя» в игре «Интеллектуальное многоборье» (школьный зачет) Руководитель О. А. Котова СП «Ефремовец»</t>
  </si>
  <si>
    <t xml:space="preserve">Открытые соревнования Сибири по ирландскому танцу VIII Tomsk Open Feis. Награждается: Н. Еремеев, воспитанник клубного формирования «Ирландские танцы» СП «МКИ» руководитель С.М. Кителева. В номинации Prelimiraty Premior ship </t>
  </si>
  <si>
    <t>г. Томск</t>
  </si>
  <si>
    <t xml:space="preserve">Диплом
II место 
</t>
  </si>
  <si>
    <t>Открытые соревнования Сибири по ирландскому танцу VIII Tomsk Open Feis. Награждается: Н. Еремеев, воспитанник клубного формирования «Ирландские танцы» СП «МКИ» руководитель С.М. Кителева. В номинации Open Treble, Treble Reel</t>
  </si>
  <si>
    <t xml:space="preserve">Диплом
III место 
</t>
  </si>
  <si>
    <t>Открытые соревнования Сибири по ирландскому танцу VIII Tomsk Open Feis. Награждается: Е. Милосердова, воспитанница клубного формирования «Ирландские танцы» СП «МКИ» руководитель С.М. Кителева. В номинации Beginner Single Jig</t>
  </si>
  <si>
    <t xml:space="preserve">Диплом
I место 
</t>
  </si>
  <si>
    <t>Открытые соревнования Сибири по ирландскому танцу VIII Tomsk Open Feis. Награждается: Е. Милосердова, воспитанница клубного формирования «Ирландские танцы» СП «МКИ» руководитель С.М. Кителева. В номинации Beginner Reel, Beginner Light</t>
  </si>
  <si>
    <t>Открытые соревнования Сибири по ирландскому танцу VIII Tomsk Open Feis. Награждается: Е. Милосердова, воспитанница клубного формирования «Ирландские танцы» СП «МКИ» руководитель С.М. Кителева. В номинации Beginner Slip Jig, Beginner Hornpipe</t>
  </si>
  <si>
    <t>Открытые соревнования Сибири по ирландскому танцу VIII Tomsk Open Feis. Награждается А. Щербакова, воспитанница клубного формирования «Ирландские танцы» СП «МКИ» руководитель С.М. Кителева. В номинации Primare Hornpipe, Int. Light Jig</t>
  </si>
  <si>
    <t>Открытые соревнования Сибири по ирландскому танцу VIII Tomsk Open Feis. Награждается: А. Щербакова, воспитанница клубного формирования «Ирландские танцы» СП «МКИ» руководитель С.М. Кителева. В номинации Intermediate Reel</t>
  </si>
  <si>
    <t>Открытые соревнования Сибири по ирландскому танцу VIII Tomsk Open Feis. Награждается: А. Щербакова, воспитанница клубного формирования «Ирландские танцы» СП «МКИ» руководитель С.М. Кителева. В номинации Traditional Set Dance</t>
  </si>
  <si>
    <t>Региональный фестиваль талантов «Времена года: Зима» Номинация эстрадный танец. Бэби. Группы. Награждается эстрадно-спортивные танцевальные коллективы «Эксперимент» и «Эксперимент STAR» Руководители М. Ю. Седыченко , К. Б. Степанова СП «Ефремовец»</t>
  </si>
  <si>
    <t>Региональный фестиваль талантов «Времена года: Зима» Номинация эстрадный танец. Юниоры. Группы. Награждается эстрадно-спортивные танцевальные коллективы «Эксперимент» и «Эксперимент STAR» Руководители М. Ю. Седыченко , К. Б. Степанова СП «Ефремовец»</t>
  </si>
  <si>
    <t>3-тий региональный конкурс детского танцевального искусства «Тик-Так». Номинация детский игровой танец. Первая возрастная категория. Награждается эстрадно-спортивные танцевальные коллективы «Эксперимент» и «Эксперимент STAR» Руководители М. Ю. Седыченко , К. Б. Степанова СП «Ефремовец»</t>
  </si>
  <si>
    <t>Диплом дипломанта  III степени</t>
  </si>
  <si>
    <t>3-тий Региональный детско-юношеский хореографический конкурс «Экспромт». Номинация  Малые формы «Эстрадный танец» возрастная категория младшая 12 – 14 лет. Награждается эстрадно-спортивные танцевальные коллективы «Эксперимент» и «Эксперимент STAR» Руководители М. Ю. Седыченко , К. Б. Степанова СП «Ефремовец»</t>
  </si>
  <si>
    <t>Диплом дипломанта  II степени</t>
  </si>
  <si>
    <t>Всероссийский фестиваль детского и юношеского творчества «Сибирские созвездия» Номинация современный танец. Награждается эстрадно-спортивные танцевальные коллективы «Эксперимент» и «Эксперимент STAR» СП «Ефремовец»</t>
  </si>
  <si>
    <t>Диплом лауреата  I степени</t>
  </si>
  <si>
    <t>Региональный фестиваль талантов «Времена года: Весна - Лето» Номинация эстрадный танец. Бэби. Группы. Дебют. Награждается эстрадно-спортивные танцевальные коллективы «Эксперимент» и «Эксперимент STAR Руководители М. Ю. Седыченко , К. Б. Степанова» СП «Ефремовец»</t>
  </si>
  <si>
    <t>Региональный фестиваль талантов «Времена года: Весна - Лето» Номинация современный танец. Дети. Группы. Любители. Награждается эстрадно-спортивные танцевальные коллективы «Эксперимент» и «Эксперимент STAR» Руководители М. Ю. Седыченко , К. Б. Степанова СП «Ефремовец»</t>
  </si>
  <si>
    <t>Региональный конкурс в области добровольчества «Доброе сердце Новосибирска». Награждается  волонтерский отряда «Авангард» в номинации «Добровольческая экологическая программа года» Руководитель Т. В. Гладышева СП «Авангард»</t>
  </si>
  <si>
    <t xml:space="preserve">Диплом лауреата
I степени
</t>
  </si>
  <si>
    <t>Региональный конкурс в области добровольчества «Доброе сердце Новосибирска». Награждается волонтерский отряд «Созвездие сердец». Руководитель Н. А. Кувшинова СП «Орион» в номинации «Добровольческая акция года»</t>
  </si>
  <si>
    <t xml:space="preserve">Диплом
лауреата
II степени
</t>
  </si>
  <si>
    <t>Всероссийский конкурс музыкального творчества «В мире прекрасного». Награждается М. Коробицина, воспитанница клубного формирования «Струна» СП «Орион» руководитель А. В. Гольвих</t>
  </si>
  <si>
    <t>Интернет-конкурс</t>
  </si>
  <si>
    <t xml:space="preserve">Диплом
II степени
</t>
  </si>
  <si>
    <t xml:space="preserve">Открытый традиционный Фестиваль по стилевому каратэ посвященному «Дню защитника отечества». Награждается А. Бардакова, воспитанница секции каратэ. Руководитель А. А. Коханов, СП «Пламя» </t>
  </si>
  <si>
    <t>г. Одинцово</t>
  </si>
  <si>
    <t xml:space="preserve">Диплом
I место
</t>
  </si>
  <si>
    <t xml:space="preserve">Открытый традиционный Фестиваль по стилевому каратэ посвященному «Дню защитника отечества». Награждается А. Новоселов, воспитанник секции каратэ. Руководитель А. А. Коханов, СП «Пламя» </t>
  </si>
  <si>
    <t xml:space="preserve">Открытый традиционный Фестиваль по стилевому каратэ посвященному «Дню защитника отечества». Награждается Э. Адольф, воспитанница секции каратэ. Руководитель А. А. Коханов, СП «Пламя» </t>
  </si>
  <si>
    <t>Всероссийские соревнования по всестилевому каратэ «Кубок Федерации». Награждается Е. Якунина, воспитанница секции каратэ. Руководитель А. А. Коханов, СП «Пламя»</t>
  </si>
  <si>
    <t>Всероссийские соревнования по всестилевому каратэ «Кубок Федерации». Награждается В. Усачев, воспитанник секции каратэ. Руководитель А. А. Коханов, СП «Пламя»</t>
  </si>
  <si>
    <t xml:space="preserve">IV Всероссийский фестиваль детско-юношеского и семейного экранного творчества «МультСемья». Награждается Е. Спиридонова, воспитанница экспериментальной студии мультипликации «Медиа». Руководитель М. А. Сирота СП «Мастерская креативных индустрий». В номинации «Лучший познавательный фильм»    </t>
  </si>
  <si>
    <t xml:space="preserve">IV Всероссийский фестиваль детско-юношеского и семейного экранного творчества «МультСемья». Награждается В. Степченко, воспитанница экспериментальной студии мультипликации «Медиа». Руководитель М. А. Сирота СП «Мастерская креативных индустрий». В номинации «Анимационный фильм на тему «Семейные ценности»    </t>
  </si>
  <si>
    <t xml:space="preserve">Проект «Свет Лучезарного Ангела в «Орлёнке». Награждается экспериментальная студия мультипликации «Медиа». Руководитель М. А. Сирота СП «Мастерская креативных индустрий». В номинации «Специальный приз экспертов»  </t>
  </si>
  <si>
    <t xml:space="preserve">Диплом 
за победу
в номинации
</t>
  </si>
  <si>
    <t xml:space="preserve">Всероссийский конкурс декоративно-прикладного творчества «Ах, Весна, как же ты хороша!». Награждается К. Нестеренко, воспитанница студии декоративного творчества «Деревце»». Руководитель З. И. Мусоева СП «Пламя» </t>
  </si>
  <si>
    <t xml:space="preserve">Всероссийский конкурс декоративно-прикладного творчества «Ах, Весна, как же ты хороша!». Награждается Роман и Виктория Новокрещеновы, воспитанники студии декоративного творчества «Деревце»». Руководитель З. И. Мусоева СП «Пламя» </t>
  </si>
  <si>
    <t>Всероссийский творческий конкурс «Талантоха -59». Награждается Я. Афанасьева, воспитанница студии декоративного творчества «Деревце». Руководитель З. И. Мусоева СП «Пламя» (номинация «декоративно-прикладное творчество»)</t>
  </si>
  <si>
    <t>Всероссийский творческий конкурс «Талантоха -59». Награждается Е. Гаджиева, воспитанница студии декоративного творчества «Деревце». Руководитель З. И. Мусоева СП «Пламя» (номинация «декоративно-прикладное творчество»)</t>
  </si>
  <si>
    <t>Всероссийский творческий конкурс «Талантоха -59». Награждается К. Нестерова, воспитанница студии декоративного творчества «Деревце». Руководитель З. И. Мусоева СП «Пламя» (номинация «декоративно-прикладное творчество»)</t>
  </si>
  <si>
    <t>Всероссийский творческий конкурс «Талантоха -59». Награждается В. Рябенко, воспитанница студии декоративного творчества «Деревце». Руководитель З. И. Мусоева СП «Пламя» (номинация «декоративно-прикладное творчество»)</t>
  </si>
  <si>
    <t xml:space="preserve">III Общероссийский синхронный фестиваль интеллектуальных игр «Бета Центавра – 2019». Награждается команда «2 капли валерьянки для руководителя» руководитель О. А. Котова СП «Ефремовец» </t>
  </si>
  <si>
    <t>III Общероссийский синхронный фестиваль интеллектуальных игр «Бета Центавра – 2019». Награждается Д. Волочкова, участница команды «2 капли валерьянки для руководителя» призер личного рейтинга</t>
  </si>
  <si>
    <t>Всероссийский фестиваль детских и юношеских талантов «Мир чудес». Номинация хореография. Эстрадный танец. Возрастная группа 8 – 12 лет. Награждается эстрадно-спортивные танцевальные коллективы «Эксперимент» и «Эксперимент STAR» Руководители М. Ю. Седыченко , К. Б. Степанова СП «Ефремовец»</t>
  </si>
  <si>
    <t>Диплом дипломанта  I степени</t>
  </si>
  <si>
    <t>Всероссийский фестиваль детских и юношеских талантов «Мир чудес». Номинация хореография. Эстрадный танец. Возрастная группа 3 - 7 лет. Награждается эстрадно-спортивные танцевальные коллективы «Эксперимент» и «Эксперимент STAR» Руководители М. Ю. Седыченко , К. Б. Степанова СП «Ефремовец»</t>
  </si>
  <si>
    <t>Диплом лауреата  III степени</t>
  </si>
  <si>
    <t>IX Всероссийский конкурс для детей и молодежи «Надежды России» Номинация декоративно-прикладное творчество. Награждается Н. Сепина, воспитанница студии декоративно-прикладного творчества «Деревце» Руководитель З. И. Мусоева СП «Ефремовец»</t>
  </si>
  <si>
    <t>Диплом победитель (1 место)</t>
  </si>
  <si>
    <t>Всероссийский конкурс «Новый год». Награждается А. Гладышева, воспитанница КФ «Деревце». Руководитель З. И. Мусоева СП «Пламя»</t>
  </si>
  <si>
    <t>Диплом за первое место</t>
  </si>
  <si>
    <t>III Всероссийский фестиваль-конкурс хореографического искусства «Siberian dance contest». Номинация эстрадный танец. Награждается эстрадно-спортивные танцевальные коллективы «Эксперимент» и «Эксперимент STAR». Руководители М. Ю. Седыченко, К. Б. Степанова СП «Ефремовец»</t>
  </si>
  <si>
    <t>Диплом дипломанта III степени</t>
  </si>
  <si>
    <t xml:space="preserve">Открытая Международная Олимпиада талантов «Богатство России». Награждается клубное формирование «Мастерская современного танца «TYT» в номинации «хореография». Руководитель Н. В. Алдохина СП «Орион» </t>
  </si>
  <si>
    <t xml:space="preserve">Диплом 
лауреата
II степени
</t>
  </si>
  <si>
    <t>Международный конкурс музыкального творчества «Новое поколение2019». Награждается М. Коробицина, воспитанница клубного формирования «Струна» СП «Орион» руководитель А. В. Гольвих</t>
  </si>
  <si>
    <t>интернет-конкурс</t>
  </si>
  <si>
    <t xml:space="preserve">Диплом 
лауреата
III степени
</t>
  </si>
  <si>
    <t>XIV International music and art competitive festival GUIDNG STAR. Награждается студия эстрадного танца «Вишня». Руководитель А. А. Нетунаева СП «Огни»</t>
  </si>
  <si>
    <t>Таллин-Стокгольм -Хельсинки</t>
  </si>
  <si>
    <t xml:space="preserve">Диплом 
лауреата
I степени
</t>
  </si>
  <si>
    <t>XIV International music and art competitive festival GUIDNG STAR. Награждается  студия эстрадного танца «Вишня». Руководитель А. А. Нетунаева СП «Огни»</t>
  </si>
  <si>
    <t>Специальный приз</t>
  </si>
  <si>
    <t>III ежегодный международный фестиваль «Мир, в котором я живу» имени Р. А. Шило. Награждается Е. Келина, воспитанница эколого-биологического клуба «Вита». Руководитель У. В. Ефанова (в номинации живопись) СП «Пламя»</t>
  </si>
  <si>
    <t>Приз симпатии жюри</t>
  </si>
  <si>
    <t xml:space="preserve">IV Международный конкурс юных художников «Я нарисую мир». Награждается Л. Архилова, воспитанница КФ «Арт-мастерская». Руководитель Е. В. Долгова СП «Ефремовец» </t>
  </si>
  <si>
    <t>Диплом лауреата I степени</t>
  </si>
  <si>
    <t>IV Международный конкурс юных художников «Я нарисую мир». Награждается Д. Дальчанин, воспитанник КФ «Арт-мастерская». Руководитель Е. В. Долгова СП «Ефремовец»</t>
  </si>
  <si>
    <t>Диплом лауреата II степени</t>
  </si>
  <si>
    <t>IV Международный конкурс юных художников «Я нарисую мир». Награждается Е. Кицан, воспитанница КФ «Арт-мастерская». Руководитель Е. В. Долгова СП «Ефремовец»</t>
  </si>
  <si>
    <t>IV Международный конкурс юных художников «Я нарисую мир». Награждается А. Козлова, воспитанница КФ «Арт-мастерская». Руководитель Е. В. Долгова СП «Ефремовец»</t>
  </si>
  <si>
    <t>IV Международный конкурс юных художников «Я нарисую мир». Награждается Д. Лунькова, воспитанница КФ «Арт-мастерская». Руководитель Е. В. Долгова СП «Ефремовец»</t>
  </si>
  <si>
    <t>Диплом лауреата III степени</t>
  </si>
  <si>
    <t>IV Международный конкурс юных художников «Я нарисую мир». Награждается А. Шарошкина, воспитанница КФ «Арт-мастерская». Руководитель Е. В. Долгова СП «Ефремовец»</t>
  </si>
  <si>
    <t>IVII Международный конкурс юных художников «Я нарисую мир». Награждается В. Даниленко, воспитанница КФ «Арт-мастерская». Руководитель Е. В. Долгова СП «Ефремовец»</t>
  </si>
  <si>
    <t>IVII Международный конкурс юных художников «Я нарисую мир». Награждается Е. Кицан, воспитанница КФ «Арт-мастерская». Руководитель Е. В. Долгова СП «Ефремовец»</t>
  </si>
  <si>
    <t>IVII Международный конкурс юных художников «Я нарисую мир». Награждается В. Магилат, воспитанница КФ «Арт-мастерская». Руководитель Е. В. Долгова СП «Ефремовец»</t>
  </si>
  <si>
    <t>IVII Международный конкурс юных художников «Я нарисую мир». Награждается Д. Маркеев, воспитанник КФ «Арт-мастерская». Руководитель Е. В. Долгова СП «Ефремовец»</t>
  </si>
  <si>
    <t>Международный конкурс фотографии, декоративного и изобразительного творчества «Вдохновение природой». Награждается И. Куц воспитанник студии декоративного творчества «Деревце»». Руководитель З. И. Мусоева СП «Ефремовец»</t>
  </si>
  <si>
    <t>III ежегодный международный фестиваль «Мир, в котором я живу» имени Р. А. Шило. Награждается А. Коротаев воспитанник КФ «Мастерская чудес». Руководитель Е. В. Пазий (в номинации декоративно-прикладное искусство)</t>
  </si>
  <si>
    <t xml:space="preserve">Диплом 
дипломанта 
II степени
</t>
  </si>
  <si>
    <t xml:space="preserve">VI международный детско-юношеский фестиваль доброго кино «Бронзовый витязь». Награждается Е. Спиридонова, воспитанница студии экспериментальной мультипликации «Медиа»в номинации «Лучший фильм о Малой Родине». Руководитель М. А. Сирота СП «Мастерская креативных индустрий» </t>
  </si>
  <si>
    <t xml:space="preserve"> "Мастерская креативных индустрий" - 11                                                                                                                  "Ефремовец" - 6                                                                                                                      "Авангард" - 4                                                                                                                                                                "Пламя" - 6                                                                                                                                                                        "Орион" - 10                                                                                                                                                                                "ТО "Огни" - 3                                                                                                                              Итого: 42 </t>
  </si>
  <si>
    <r>
      <rPr>
        <b/>
        <sz val="14"/>
        <color theme="1"/>
        <rFont val="Times New Roman"/>
        <family val="1"/>
        <charset val="204"/>
      </rPr>
      <t>"Пламя"</t>
    </r>
    <r>
      <rPr>
        <sz val="14"/>
        <color theme="1"/>
        <rFont val="Times New Roman"/>
        <family val="1"/>
        <charset val="204"/>
      </rPr>
      <t xml:space="preserve"> (ул. Петухова, 118) - пн., ср., чт. 09:00-20:00; вт. 09:00-20:30; сб. 10:00-19:00; вс. 10:00-15:00. </t>
    </r>
    <r>
      <rPr>
        <b/>
        <sz val="14"/>
        <color theme="1"/>
        <rFont val="Times New Roman"/>
        <family val="1"/>
        <charset val="204"/>
      </rPr>
      <t>"Пламя"</t>
    </r>
    <r>
      <rPr>
        <sz val="14"/>
        <color theme="1"/>
        <rFont val="Times New Roman"/>
        <family val="1"/>
        <charset val="204"/>
      </rPr>
      <t xml:space="preserve"> (ул. Зорге, 269) - пн. 08:30-12:30; вт., чт. 10:00-12:00, 14:00-20:00; ср. 08:30-11:30; пт. 08:30-11:30; сб. 16:00-20:00; вс. 17:00-22:00. </t>
    </r>
    <r>
      <rPr>
        <b/>
        <sz val="14"/>
        <color theme="1"/>
        <rFont val="Times New Roman"/>
        <family val="1"/>
        <charset val="204"/>
      </rPr>
      <t>"Орион"</t>
    </r>
    <r>
      <rPr>
        <sz val="14"/>
        <color theme="1"/>
        <rFont val="Times New Roman"/>
        <family val="1"/>
        <charset val="204"/>
      </rPr>
      <t xml:space="preserve"> - пн.- чт. 09:00-21:00; пт. 09:00-19:00; сб. 09:00-18:00; вс - выходной. </t>
    </r>
    <r>
      <rPr>
        <b/>
        <sz val="14"/>
        <color theme="1"/>
        <rFont val="Times New Roman"/>
        <family val="1"/>
        <charset val="204"/>
      </rPr>
      <t xml:space="preserve">"МКИ" </t>
    </r>
    <r>
      <rPr>
        <sz val="14"/>
        <color theme="1"/>
        <rFont val="Times New Roman"/>
        <family val="1"/>
        <charset val="204"/>
      </rPr>
      <t xml:space="preserve">(ул. Н.-Данченко, 135) пн.-пт. 10:00-19:00; вс. 12:00-16:30; сб. - выходной. </t>
    </r>
    <r>
      <rPr>
        <b/>
        <sz val="14"/>
        <color theme="1"/>
        <rFont val="Times New Roman"/>
        <family val="1"/>
        <charset val="204"/>
      </rPr>
      <t>"МКИ"</t>
    </r>
    <r>
      <rPr>
        <sz val="14"/>
        <color theme="1"/>
        <rFont val="Times New Roman"/>
        <family val="1"/>
        <charset val="204"/>
      </rPr>
      <t xml:space="preserve"> (ул. Н.-Данченко, 139)  пн, пт. 17:00-21:00; вт. 18:00-21:00; ср. 16:00-21:30; чт. 18:00-21:30; сб., вс. 10:00-21:00. </t>
    </r>
    <r>
      <rPr>
        <b/>
        <sz val="14"/>
        <color theme="1"/>
        <rFont val="Times New Roman"/>
        <family val="1"/>
        <charset val="204"/>
      </rPr>
      <t>"МКИ"</t>
    </r>
    <r>
      <rPr>
        <sz val="14"/>
        <color theme="1"/>
        <rFont val="Times New Roman"/>
        <family val="1"/>
        <charset val="204"/>
      </rPr>
      <t xml:space="preserve"> (ул. Телевизионная, 9) пн.-пт. 09:00-20:00; сб. 09:00-13:00; вс. - выходной. </t>
    </r>
    <r>
      <rPr>
        <b/>
        <sz val="14"/>
        <color theme="1"/>
        <rFont val="Times New Roman"/>
        <family val="1"/>
        <charset val="204"/>
      </rPr>
      <t xml:space="preserve">ТО "Огни" </t>
    </r>
    <r>
      <rPr>
        <sz val="14"/>
        <color theme="1"/>
        <rFont val="Times New Roman"/>
        <family val="1"/>
        <charset val="204"/>
      </rPr>
      <t xml:space="preserve">пн.-пт. 10:00-21:30; сб. 09:00-20:30; вс. - выходной. </t>
    </r>
    <r>
      <rPr>
        <b/>
        <sz val="14"/>
        <color theme="1"/>
        <rFont val="Times New Roman"/>
        <family val="1"/>
        <charset val="204"/>
      </rPr>
      <t xml:space="preserve">"Ефремовец" </t>
    </r>
    <r>
      <rPr>
        <sz val="14"/>
        <color theme="1"/>
        <rFont val="Times New Roman"/>
        <family val="1"/>
        <charset val="204"/>
      </rPr>
      <t xml:space="preserve">пн., пт. 09:00-21:00; вт. 09:00-20:00; ср. 09:30-20:00; ср. 09:30-20:00; чт. 10:00-20:00; сб. 11:00-20:00; вс. 12:00-18:00. </t>
    </r>
    <r>
      <rPr>
        <b/>
        <sz val="14"/>
        <color theme="1"/>
        <rFont val="Times New Roman"/>
        <family val="1"/>
        <charset val="204"/>
      </rPr>
      <t xml:space="preserve">"Авангард" </t>
    </r>
    <r>
      <rPr>
        <sz val="14"/>
        <color theme="1"/>
        <rFont val="Times New Roman"/>
        <family val="1"/>
        <charset val="204"/>
      </rPr>
      <t>пн. 09:00-19:00; вт. 09:00-22:00; ср.-пт. 09:00-21:00; сб. 11:00-21:00; вс. - выходной</t>
    </r>
  </si>
  <si>
    <t>1 апреля 2019 года по 30 ноября 2019 года</t>
  </si>
  <si>
    <t xml:space="preserve">"Районная
программа экологического воспитания молодежи 
Кировского района «Я люблю природу»" Приказ №21-од от 10.01.19г.
</t>
  </si>
  <si>
    <t>ГАПОУ НСО НОККиИ "Организация и постановка культурно-массовых мероприятий и театрализованных представлений" третий курс очной формы</t>
  </si>
  <si>
    <t>ИКиМП НГПУ  "Организацияработы с молодежью" 2 курс очного отделения</t>
  </si>
  <si>
    <t>Конкурс социально значимых проектов в молодежной сфере "Парад идей-2019"</t>
  </si>
  <si>
    <t>Конкурс социально значимых проектов для предоставления грантов в форме субсидий в сфере поддержки общественных инициатив. Управление мэрии города Новосибирска; Конкурс «Доброволец России 2019 год"</t>
  </si>
  <si>
    <t xml:space="preserve">Грант Президента Российской Федерации. Участие во втором конкурсе 2019 года; Городской конкурс на лучшее мероприятие в области патриотического воспитания молодежи среди учреждений сферы молодежной политики </t>
  </si>
  <si>
    <t xml:space="preserve">В состав привлечен-ных участ-ников вхо-дят участ-ники тру-довых от-рядов на территори-ях районов города МБУ
637 
курсантов
24 отряда
</t>
  </si>
  <si>
    <t>Конкурс «Доброволец России 2019 год"</t>
  </si>
  <si>
    <t xml:space="preserve">Субсидия министерства региональной политики Новосибирской области , Грант управления общественных связей мэрии города Новосибирска </t>
  </si>
  <si>
    <t>г.Томск</t>
  </si>
  <si>
    <t>Всероссийский конкурс музыкального творчества «В мире прекрасного». Нагаждается С. Танских, воспитанница КФ «Струна». Руководитель А.В. Гольвих СП «Орион»</t>
  </si>
  <si>
    <t>Открытый Всероссийский чемпионат по современной хореографии Oriental Bollywood Награждается эстрадно-спортивные танцевальные коллективы «Эксперимент» и «Эксперимент STAR». Руководители М. Ю. Седыченко, К. Б. Степанова СП «Ефремовец»</t>
  </si>
  <si>
    <t xml:space="preserve">Диплом 
VII место
</t>
  </si>
  <si>
    <t>Региональный конкурс в области добровольчества «Доброе сердце Новосибирска». Награждается волонтерский отряд «Авангард». Руководитель Т. В. Гладышева СП «Авангард» в номинации «Добровольческая экологическая программа года»</t>
  </si>
  <si>
    <t xml:space="preserve">Диплом
лауреата
I степени
</t>
  </si>
  <si>
    <t xml:space="preserve">Открытые соревнования Сибири по ирландскому танцу Siberian Summer Open Feis. Награждается: А. Щербакова, воспитанница клубного формирования «Ирландские танцы» СП «МКИ» руководитель С.М. Кителева. В номинации Primare Trad. Set </t>
  </si>
  <si>
    <t>Открытые соревнования Сибири по ирландскому танцу Siberian Summer Open Feis. Награждается: А. Щербакова, воспитанница клубного формирования «Ирландские танцы» СП «МКИ» руководитель С.М. Кителева. В номинации Intermediate Reel</t>
  </si>
  <si>
    <t xml:space="preserve">Открытые соревнования Сибири по ирландскому танцу Siberian Summer Open Feis. Награждается: Е. Милосердова, воспитанница клубного формирования «Ирландские танцы» СП «МКИ» руководитель С.М. Кителева. В номинации Beginner Light Jig </t>
  </si>
  <si>
    <t>Открытые соревнования Сибири по ирландскому танцу Siberian Summer Open Feis. Награждается: Е. Милосердова, воспитанница клубного формирования «Ирландские танцы» СП «МКИ» руководитель С.М. Кителева. В номинации Beginner Hornpipe</t>
  </si>
  <si>
    <t>III региональный юношеский конкурс «Экспромт». Награждается эстрадно-спортивный танцевальный коллектив «Эксперимент и «Эксперимент-STAR» руководители К. Б. Степанова и М. Ю. Седыченко СП «Ефремовец»</t>
  </si>
  <si>
    <t xml:space="preserve">Региональный отбор на фестиваль. Награждается Д. Панов, воспитнанник КФ «Beat street». Руководитель К. Левин СП «Орион» </t>
  </si>
  <si>
    <t>Городские соревнования по отбору на региональный STREET DANCE ФЕСТИВАЛЬ «NSPIRATION». Награждается Д. Панов, воспитанник КФ «Beat street» Руководитель К. В. Левин СП «Орион»</t>
  </si>
  <si>
    <t>Рождественнские шахматные турниры. Награждается Д. Лангер, воспитанник КФ «Пешка» Руководитель В. Ю. Шмаков СП «Авангард»</t>
  </si>
  <si>
    <t>Рождественнские шахматные турниры. Награждается И. Рагулин воспитанник КФ «Пешка» Руководитель В. Ю. Шмаков СП «Авангард»</t>
  </si>
  <si>
    <t xml:space="preserve">Фестиваль экранного творчества «Московский кораблик мечты». Отрытый Московский фестиваль детских анимационных фильмов «Маяк анимации». Награждается Н. Стояновская, воспитанница КФ «Студии экспериментальной мультипликации «Медиа». Руководитель М. А. Сирота СП «Мастерская креативных индустрий» </t>
  </si>
  <si>
    <t>Диплом за 1 место</t>
  </si>
  <si>
    <t xml:space="preserve">Диплом 
II место
</t>
  </si>
  <si>
    <t xml:space="preserve">Диплом 
I место
</t>
  </si>
  <si>
    <t>Ученические батлы . Награждается Д. Белявская, воспитанница студии Take your time» (в номинации Hip hop до 3-х лет обучения)</t>
  </si>
  <si>
    <t xml:space="preserve">II Городской Поэтический фестиваль «Revue». Награждается М. Ежков, воспитанник СП «Авангард». Куратор Т. В. Гладышева СП «Авангард» </t>
  </si>
  <si>
    <t xml:space="preserve">Фестиваль экранного творчества «Московский кораблик мечты». Отрытый Московский фестиваль детских анимационных фильмов «Маяк анимации». Награждается В. Степченко, воспитанница КФ «Студии экспериментальной мультипликации «Медиа». Руководитель М. А. Сирота СП «Мастерская креативных индустрий» </t>
  </si>
  <si>
    <t>г. Москва</t>
  </si>
  <si>
    <t>Золотая медаль за лучшую программу фильмов</t>
  </si>
  <si>
    <t xml:space="preserve">Диплом 
за II место
</t>
  </si>
  <si>
    <t xml:space="preserve">Диплом лауреата 
III степени
</t>
  </si>
  <si>
    <t>Соревнования по футболу в рамках спартакиады Новосибирского штаба трудовых отрядов. Награждается трудовой отряд «Торнадо». Куратор А. А. Минченко СП «Мастерская креативных индустрий»</t>
  </si>
  <si>
    <t>Соревнования по футболу в рамках спартакиады Новосибирского штаба трудовых отрядов. Награждается трудовой отряд «Браттья». Куратор А. А. Минченко СП «Мастерская креативных индустрий»</t>
  </si>
  <si>
    <t>Соревнования по волейболу в рамках спартакиады Новосибирского штаба трудовых отрядов. Награждается трудовой отряд «Торнадо». Куратор А. А. Минченко СП «Мастерская креативных индустрий»</t>
  </si>
  <si>
    <t>Соревнования по волейболу в рамках спартакиады Новосибирского штаба трудовых отрядов. Награждается трудовой отряд «Браттья». Куратор А. А. Минченко СП «Мастерская креативных индустрий»</t>
  </si>
  <si>
    <t>Соревнования по футболу в рамках спартакиады Новосибирского штаба трудовых отрядов. Награждается трудовой отряд «Сибиряки». Куратор А. А. Минченко СП «Мастерская креативных индустрий»</t>
  </si>
  <si>
    <t xml:space="preserve">Диплом 
III место
</t>
  </si>
  <si>
    <t>Спартакиада Новосибирского штаба трудовых отрядов. Соревнование групп поддержки Награждается трудовой отряд «Торнадо» Куратор А. А. Минченко СП «Мастерская креативных индустрий»</t>
  </si>
  <si>
    <t>22.03.19; 27.09.19</t>
  </si>
  <si>
    <t>II общегородской конкурс по сбору вторичного сырья «Мы за чистый город!» /сбор и вывоз вторичного сырья (крышки, батарейки)</t>
  </si>
  <si>
    <t>02.04-03.04.19</t>
  </si>
  <si>
    <t>СП «Мастерская», ул. Н- Данченко, 135</t>
  </si>
  <si>
    <t xml:space="preserve">Городской благотворительной акции «Red Fox» / участие в акции, перевод благотворительных средств </t>
  </si>
  <si>
    <t>Посещение центра социальной помощи семье и детям  в рамках проекта «Нескучная детская больница»</t>
  </si>
  <si>
    <t xml:space="preserve">Центр социальной помощи 
семье и детям «Семья»
ул. Зорге, 127А
</t>
  </si>
  <si>
    <t>Участие во всероссийской акции «Телевидение для всех»/подключение цифрового телевидения</t>
  </si>
  <si>
    <t>май-июнь</t>
  </si>
  <si>
    <t>02.02.2019; 05.10.19</t>
  </si>
  <si>
    <t>февраль-июнь, 2019 г. </t>
  </si>
  <si>
    <t>март, апрель, май, август, сентябрь, октяюрь 2019 г.</t>
  </si>
  <si>
    <t>январь-декабрь</t>
  </si>
  <si>
    <t>Экологическая акция «Зеленая среда»</t>
  </si>
  <si>
    <t>Михайловская набережная</t>
  </si>
  <si>
    <t xml:space="preserve">23.01., 14.02., 20.03., 17.04., 11.06., 18.06., 18.09., 24.10, 14.11.2019 г. 
</t>
  </si>
  <si>
    <t xml:space="preserve">Развлекательная программа
«Танцы нашего двора», посвященная Декаде пожилого человека
</t>
  </si>
  <si>
    <t xml:space="preserve">04.03.,23.03.,30.03.19 
1-20.04.
</t>
  </si>
  <si>
    <t>Районная акция «Помоги делом!» совместно с ГБУЗ НСО «Новосибирский центр крови»</t>
  </si>
  <si>
    <t xml:space="preserve">Территория перед зданием администрации Кировского района,
ул. Петухова, 18
</t>
  </si>
  <si>
    <t>МКОУ С(К)ШИ №152</t>
  </si>
  <si>
    <t xml:space="preserve">Праздничная программа
«Не стареют душой ветераны», в рамках декады инвалидов совместно с организацией «ИНВЕТ»
</t>
  </si>
  <si>
    <t> 21.06.19</t>
  </si>
  <si>
    <t xml:space="preserve">Ресурсный центр Кировского района
ул. С.-Гвардейцев, 66
</t>
  </si>
  <si>
    <t>Концертно-игровая программа «В кругу друзей»</t>
  </si>
  <si>
    <t>Центр социальной адаптации, ул. Немировича-Данченко, 100</t>
  </si>
  <si>
    <t>06.12.19, 12.12.19</t>
  </si>
  <si>
    <t>Концертно-игровая программа «День добрых сюрпризов»/Декада инвалидов/концерт, сувениры</t>
  </si>
  <si>
    <t>СП «Пламя», ул. Петухова, 118</t>
  </si>
  <si>
    <t>Акция по благоустройству приклубной территории/ перекопка, подкормка, пересадка, посев, полив/помощь</t>
  </si>
  <si>
    <t>Прилегающая территория ул. Петухова, 118</t>
  </si>
  <si>
    <t>Концертная программа «Ваших лет золотые россыпи», совместно с ТОС «Затулинский»/проведение концерта</t>
  </si>
  <si>
    <t>СП "Авангард"</t>
  </si>
  <si>
    <t>Акция «Добрые руки бездомным лапам» /Оказание помощи приюту для бездомных животных/поездка</t>
  </si>
  <si>
    <t>СП «Пламя», п. Краснообск, приют «Верный друг»</t>
  </si>
  <si>
    <t>Проект «Экологический десант на Алтай «Чилим»/проведение акций</t>
  </si>
  <si>
    <t>11-16.08.19</t>
  </si>
  <si>
    <t>Республика Алтай, с. Манжерок</t>
  </si>
  <si>
    <t>23.07.19, 23.08.19, 19.09.19, 20.10.19</t>
  </si>
  <si>
    <t xml:space="preserve">Акция помощи перелётным и зимующим птицам «Затулинка – птичий дом»:
- заготовка кормов, изготовление кормушек, развешивание, подкормка птиц
</t>
  </si>
  <si>
    <t>октябрь-декабрь</t>
  </si>
  <si>
    <t>Приклубная территория, бульвар им. Петухова</t>
  </si>
  <si>
    <t>Акция «Добрые руки бездомным лапам» /Оказание помощи приюту для бездомных животных/сбор кормов и средств, поездка</t>
  </si>
  <si>
    <t>«Реализация государственной молодежной политики на региональном и муниципальном уровнях</t>
  </si>
  <si>
    <t>ФГБОУ ВО «НГПУ ИМиМП</t>
  </si>
  <si>
    <t xml:space="preserve"> "Центр" - 23 чел.                                                                                                                                                                                                         "Мастерская креативных индустрий" (ул. Немировича-Данченко,139) -6 чел.                                                                                                                                                                                                                                          "Мастерская креативных индустрий" (ул. Немировича-Данченко,135)  -11 чел.                                          "Мастерская креативных индустрий" (ул. Телевизионная,9)- 12 чел.                                                                             "Ефремовец"- 11 чел.                                                                                                                            "Авангард"- 13 чел.                                                                                                                               "Творческое объединение "Огни"- 9 чел.                                                                                                         "Пламя" (Петухова,118)- 18 чел.                                                                                                                                                            "Пламя" (Зорге,269)- 3 чел.                                                                                                                                       "Орион"- 21 чел.                                                                                                                                             Итого: 127 чел.</t>
  </si>
  <si>
    <t>http://молодежный-нск.рф</t>
  </si>
  <si>
    <t>http://vk.com/centr4molodezh</t>
  </si>
  <si>
    <t>https://www.youtube.com/user/mediansk</t>
  </si>
  <si>
    <t>http://www.facebook.com/centr4molodezh</t>
  </si>
  <si>
    <t>http://www.instagram.com/centr_4molodezh/</t>
  </si>
  <si>
    <t>http://www.timolod.ru/centers/youth_centers/opisanie/c_molodeshniy.php</t>
  </si>
  <si>
    <t>13-20</t>
  </si>
  <si>
    <t xml:space="preserve">содействие молодежи в трудной жизненной ситуации
</t>
  </si>
  <si>
    <t xml:space="preserve"> содействие формированию здорового образа жизни в молодёжной среде</t>
  </si>
  <si>
    <t>содействие молодежи в трудной жизненной ситуации</t>
  </si>
  <si>
    <t>157/56412</t>
  </si>
  <si>
    <t>375/74100</t>
  </si>
  <si>
    <t>366/90402           1207 показов в неделю</t>
  </si>
  <si>
    <t>https://vk.com/shtdk_nsk</t>
  </si>
  <si>
    <t>266 за 30 дней</t>
  </si>
  <si>
    <t>21/5187</t>
  </si>
  <si>
    <t>https://vk.com/nhto2015</t>
  </si>
  <si>
    <t>269/66443</t>
  </si>
  <si>
    <t>https://vk.com/shto_kirovskiy</t>
  </si>
  <si>
    <t>149/36803</t>
  </si>
  <si>
    <t>31/7657</t>
  </si>
  <si>
    <t>21 906/60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</si>
</sst>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8"/>
      <color indexed="81"/>
      <name val="Tahoma"/>
      <family val="2"/>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b/>
      <sz val="8"/>
      <color indexed="81"/>
      <name val="Tahoma"/>
      <family val="2"/>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b/>
      <u/>
      <sz val="14"/>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2" tint="-0.249977111117893"/>
        <bgColor indexed="64"/>
      </patternFill>
    </fill>
    <fill>
      <patternFill patternType="solid">
        <fgColor rgb="FF66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s>
  <cellStyleXfs count="4">
    <xf numFmtId="0" fontId="0" fillId="0" borderId="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cellStyleXfs>
  <cellXfs count="323">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Alignment="1" applyProtection="1">
      <alignment horizontal="right"/>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wrapText="1"/>
      <protection locked="0"/>
    </xf>
    <xf numFmtId="0" fontId="1" fillId="0" borderId="0" xfId="0" applyFont="1" applyBorder="1" applyProtection="1">
      <protection hidden="1"/>
    </xf>
    <xf numFmtId="0" fontId="0" fillId="0" borderId="1" xfId="0" applyBorder="1"/>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hidden="1"/>
    </xf>
    <xf numFmtId="49" fontId="3" fillId="3" borderId="5" xfId="0" applyNumberFormat="1" applyFont="1" applyFill="1" applyBorder="1" applyAlignment="1" applyProtection="1">
      <alignment horizontal="center" vertical="top" wrapText="1"/>
      <protection hidden="1"/>
    </xf>
    <xf numFmtId="49" fontId="3" fillId="3" borderId="1" xfId="0" applyNumberFormat="1" applyFont="1" applyFill="1" applyBorder="1" applyAlignment="1" applyProtection="1">
      <alignment horizontal="center" vertical="top" wrapText="1"/>
      <protection hidden="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2"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0" xfId="0" applyFont="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3" borderId="5" xfId="0" applyFont="1" applyFill="1" applyBorder="1" applyAlignment="1" applyProtection="1">
      <alignment horizontal="center" vertical="top"/>
      <protection hidden="1"/>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left" vertical="top"/>
      <protection locked="0"/>
    </xf>
    <xf numFmtId="0" fontId="2" fillId="2" borderId="1" xfId="0" applyFont="1" applyFill="1" applyBorder="1" applyAlignment="1" applyProtection="1">
      <alignment horizontal="left" vertical="top" wrapText="1"/>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19" fillId="4" borderId="6" xfId="0" applyFont="1" applyFill="1" applyBorder="1" applyAlignment="1" applyProtection="1">
      <alignment vertical="top" wrapText="1"/>
      <protection hidden="1"/>
    </xf>
    <xf numFmtId="0" fontId="18"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20" fillId="0" borderId="0" xfId="0" applyFont="1" applyBorder="1" applyProtection="1">
      <protection hidden="1"/>
    </xf>
    <xf numFmtId="0" fontId="0" fillId="0" borderId="0" xfId="0" applyBorder="1" applyProtection="1">
      <protection hidden="1"/>
    </xf>
    <xf numFmtId="2" fontId="3" fillId="3" borderId="0" xfId="0" applyNumberFormat="1" applyFont="1" applyFill="1" applyBorder="1" applyAlignment="1" applyProtection="1">
      <alignment horizontal="center" vertical="top" wrapText="1"/>
      <protection hidden="1"/>
    </xf>
    <xf numFmtId="0" fontId="2" fillId="0" borderId="1" xfId="0" applyFont="1" applyBorder="1" applyProtection="1">
      <protection locked="0"/>
    </xf>
    <xf numFmtId="2" fontId="3" fillId="2" borderId="1" xfId="0" applyNumberFormat="1" applyFont="1" applyFill="1" applyBorder="1" applyAlignment="1" applyProtection="1">
      <alignment horizontal="center" vertical="top" wrapText="1"/>
      <protection hidden="1"/>
    </xf>
    <xf numFmtId="1" fontId="21" fillId="3" borderId="1" xfId="0" applyNumberFormat="1" applyFont="1" applyFill="1" applyBorder="1" applyAlignment="1" applyProtection="1">
      <alignment horizontal="center" vertical="top" wrapText="1"/>
      <protection hidden="1"/>
    </xf>
    <xf numFmtId="1" fontId="3" fillId="5" borderId="2"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3"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3"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1" fontId="24" fillId="0" borderId="0" xfId="0" applyNumberFormat="1" applyFont="1" applyProtection="1">
      <protection hidden="1"/>
    </xf>
    <xf numFmtId="0" fontId="23" fillId="0" borderId="0" xfId="0" applyFont="1" applyProtection="1">
      <protection hidden="1"/>
    </xf>
    <xf numFmtId="0" fontId="3" fillId="2" borderId="5" xfId="0" applyFont="1" applyFill="1" applyBorder="1" applyAlignment="1" applyProtection="1">
      <alignment vertical="top" wrapText="1"/>
      <protection hidden="1"/>
    </xf>
    <xf numFmtId="0" fontId="25" fillId="2" borderId="6"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10" fillId="0" borderId="0" xfId="0" applyFont="1" applyAlignment="1" applyProtection="1">
      <alignment vertical="center"/>
      <protection hidden="1"/>
    </xf>
    <xf numFmtId="0" fontId="26" fillId="0" borderId="0" xfId="0" applyFont="1" applyBorder="1" applyAlignment="1" applyProtection="1">
      <alignment horizontal="center" vertical="top"/>
      <protection hidden="1"/>
    </xf>
    <xf numFmtId="0" fontId="26"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0" fontId="10" fillId="0" borderId="0" xfId="0" applyFont="1"/>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10" fillId="0" borderId="1" xfId="0" applyFont="1" applyBorder="1"/>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3" fillId="3" borderId="0" xfId="0" applyFont="1" applyFill="1" applyBorder="1" applyAlignment="1" applyProtection="1">
      <alignment horizontal="center" vertical="top" wrapText="1"/>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2" fillId="7" borderId="1"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vertical="top" wrapText="1"/>
      <protection locked="0"/>
    </xf>
    <xf numFmtId="0" fontId="9" fillId="7" borderId="5" xfId="0" applyFont="1" applyFill="1" applyBorder="1" applyAlignment="1" applyProtection="1">
      <alignment horizontal="center" vertical="top" wrapText="1"/>
      <protection locked="0"/>
    </xf>
    <xf numFmtId="0" fontId="2" fillId="7" borderId="1" xfId="0" applyFont="1" applyFill="1" applyBorder="1" applyAlignment="1" applyProtection="1">
      <alignment horizontal="center" vertical="top" wrapText="1"/>
      <protection locked="0"/>
    </xf>
    <xf numFmtId="0" fontId="2" fillId="7"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0" fontId="3" fillId="4" borderId="2" xfId="0" applyFont="1" applyFill="1" applyBorder="1" applyAlignment="1" applyProtection="1">
      <alignment horizontal="center" vertical="top"/>
      <protection hidden="1"/>
    </xf>
    <xf numFmtId="0" fontId="10" fillId="0" borderId="1" xfId="0" applyFont="1" applyBorder="1" applyAlignment="1">
      <alignment horizontal="center" vertical="center" wrapText="1"/>
    </xf>
    <xf numFmtId="0" fontId="10" fillId="8" borderId="6"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8" borderId="1" xfId="0" applyFont="1" applyFill="1" applyBorder="1" applyAlignment="1" applyProtection="1">
      <alignment horizontal="left" vertical="top" wrapText="1"/>
      <protection locked="0"/>
    </xf>
    <xf numFmtId="0" fontId="2" fillId="8" borderId="1" xfId="0" applyFont="1" applyFill="1" applyBorder="1" applyAlignment="1" applyProtection="1">
      <alignment horizontal="center" vertical="top" wrapText="1"/>
      <protection locked="0"/>
    </xf>
    <xf numFmtId="0" fontId="27" fillId="8" borderId="1" xfId="0" applyFont="1" applyFill="1" applyBorder="1" applyAlignment="1">
      <alignment horizontal="center" vertical="center" wrapText="1"/>
    </xf>
    <xf numFmtId="0" fontId="27"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horizontal="left" vertical="top" wrapText="1"/>
      <protection locked="0"/>
    </xf>
    <xf numFmtId="0" fontId="10" fillId="8" borderId="13" xfId="0" applyFont="1" applyFill="1" applyBorder="1" applyAlignment="1">
      <alignment horizontal="center" vertical="center" wrapText="1"/>
    </xf>
    <xf numFmtId="0" fontId="27" fillId="8" borderId="13" xfId="0" applyFont="1" applyFill="1" applyBorder="1" applyAlignment="1">
      <alignment horizontal="center" vertical="center" wrapText="1"/>
    </xf>
    <xf numFmtId="14" fontId="2" fillId="8" borderId="1" xfId="0" applyNumberFormat="1"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2" fillId="0" borderId="1" xfId="0" applyFont="1" applyFill="1" applyBorder="1" applyAlignment="1">
      <alignment vertical="top" wrapText="1"/>
    </xf>
    <xf numFmtId="0" fontId="3" fillId="8" borderId="1" xfId="0" applyFont="1" applyFill="1" applyBorder="1" applyAlignment="1">
      <alignment horizontal="center" vertical="center" wrapText="1"/>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8" borderId="2" xfId="0" applyFont="1" applyFill="1" applyBorder="1" applyAlignment="1">
      <alignment horizontal="left" vertical="center" wrapText="1"/>
    </xf>
    <xf numFmtId="0" fontId="3" fillId="8"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pplyProtection="1">
      <alignment horizontal="center" vertical="top" wrapText="1"/>
      <protection hidden="1"/>
    </xf>
    <xf numFmtId="0" fontId="2" fillId="0" borderId="1" xfId="0" applyFont="1" applyBorder="1" applyAlignment="1" applyProtection="1">
      <alignment vertical="top" wrapText="1"/>
      <protection locked="0"/>
    </xf>
    <xf numFmtId="0" fontId="10" fillId="0" borderId="1" xfId="0" applyFont="1" applyBorder="1" applyAlignment="1">
      <alignment horizontal="left" vertical="top" wrapText="1"/>
    </xf>
    <xf numFmtId="14" fontId="10" fillId="0" borderId="1" xfId="0" applyNumberFormat="1" applyFont="1" applyBorder="1" applyAlignment="1">
      <alignment horizontal="left" vertical="top"/>
    </xf>
    <xf numFmtId="0" fontId="10" fillId="0" borderId="1" xfId="0" applyFont="1" applyBorder="1" applyAlignment="1">
      <alignment horizontal="left" vertical="top"/>
    </xf>
    <xf numFmtId="1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14" fontId="10" fillId="0" borderId="1" xfId="0" applyNumberFormat="1" applyFont="1" applyBorder="1" applyAlignment="1">
      <alignment horizontal="left" vertical="top" wrapText="1"/>
    </xf>
    <xf numFmtId="0" fontId="10" fillId="0" borderId="1" xfId="0" applyFont="1" applyBorder="1" applyAlignment="1">
      <alignment vertical="top" wrapText="1"/>
    </xf>
    <xf numFmtId="14"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0" fillId="2" borderId="1" xfId="0" applyFont="1" applyFill="1" applyBorder="1" applyAlignment="1">
      <alignment horizontal="left" vertical="top" wrapText="1"/>
    </xf>
    <xf numFmtId="17" fontId="10" fillId="0" borderId="1" xfId="0" applyNumberFormat="1" applyFont="1" applyBorder="1" applyAlignment="1">
      <alignment horizontal="left" vertical="top" wrapText="1"/>
    </xf>
    <xf numFmtId="14" fontId="10" fillId="0" borderId="1" xfId="0" applyNumberFormat="1" applyFont="1" applyBorder="1" applyAlignment="1">
      <alignment vertical="top" wrapText="1"/>
    </xf>
    <xf numFmtId="0" fontId="2" fillId="0" borderId="1" xfId="0" applyFont="1" applyBorder="1" applyAlignment="1">
      <alignment horizontal="left" vertical="top" wrapText="1"/>
    </xf>
    <xf numFmtId="0" fontId="10" fillId="0" borderId="1" xfId="0" applyFont="1" applyBorder="1" applyAlignment="1">
      <alignment vertical="top"/>
    </xf>
    <xf numFmtId="14" fontId="10" fillId="0" borderId="1" xfId="0" applyNumberFormat="1"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2" fillId="3" borderId="2" xfId="0" applyFont="1" applyFill="1" applyBorder="1" applyProtection="1">
      <protection hidden="1"/>
    </xf>
    <xf numFmtId="0" fontId="3" fillId="3" borderId="2" xfId="0" applyFont="1" applyFill="1" applyBorder="1" applyAlignment="1" applyProtection="1">
      <alignment horizontal="center" vertical="top"/>
      <protection hidden="1"/>
    </xf>
    <xf numFmtId="0" fontId="3" fillId="3" borderId="8" xfId="0" applyFont="1" applyFill="1" applyBorder="1" applyAlignment="1" applyProtection="1">
      <alignment horizontal="left"/>
      <protection hidden="1"/>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hidden="1"/>
    </xf>
    <xf numFmtId="0" fontId="2" fillId="0" borderId="1" xfId="0" applyFont="1" applyBorder="1" applyAlignment="1">
      <alignment horizontal="justify" vertical="top" wrapText="1"/>
    </xf>
    <xf numFmtId="0" fontId="2" fillId="0" borderId="1" xfId="0" applyFont="1" applyBorder="1" applyAlignment="1">
      <alignment horizontal="justify" vertical="top"/>
    </xf>
    <xf numFmtId="0" fontId="15" fillId="0" borderId="1" xfId="0" applyFont="1" applyBorder="1" applyAlignment="1">
      <alignment horizontal="justify" vertical="top" wrapText="1"/>
    </xf>
    <xf numFmtId="0" fontId="27" fillId="8" borderId="1" xfId="0" applyFont="1" applyFill="1" applyBorder="1" applyAlignment="1" applyProtection="1">
      <alignment horizontal="center" vertical="top" wrapText="1"/>
    </xf>
    <xf numFmtId="0" fontId="10" fillId="8" borderId="2" xfId="0" applyFont="1" applyFill="1" applyBorder="1" applyAlignment="1">
      <alignment horizontal="center" vertical="center" wrapText="1"/>
    </xf>
    <xf numFmtId="0" fontId="10" fillId="0" borderId="1" xfId="0" applyFont="1" applyBorder="1" applyAlignment="1">
      <alignment horizontal="center" vertical="top"/>
    </xf>
    <xf numFmtId="0" fontId="10" fillId="0" borderId="1" xfId="0" applyFont="1" applyBorder="1" applyAlignment="1" applyProtection="1">
      <alignment horizontal="center" vertical="top" wrapText="1"/>
      <protection locked="0"/>
    </xf>
    <xf numFmtId="0" fontId="27" fillId="8" borderId="1" xfId="0" applyFont="1" applyFill="1" applyBorder="1" applyAlignment="1">
      <alignment horizontal="left" vertical="center" wrapText="1"/>
    </xf>
    <xf numFmtId="0" fontId="27" fillId="8" borderId="1" xfId="0" applyFont="1" applyFill="1" applyBorder="1" applyAlignment="1">
      <alignment horizontal="left" vertical="top" wrapText="1"/>
    </xf>
    <xf numFmtId="0" fontId="27"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vertical="top" wrapText="1"/>
      <protection locked="0"/>
    </xf>
    <xf numFmtId="0" fontId="10" fillId="8"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11"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 fontId="3" fillId="0" borderId="2" xfId="0" applyNumberFormat="1" applyFont="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protection hidden="1"/>
    </xf>
    <xf numFmtId="0" fontId="2" fillId="0" borderId="5" xfId="0" applyFont="1" applyBorder="1" applyAlignment="1" applyProtection="1">
      <alignment horizontal="center" vertical="top" wrapText="1"/>
    </xf>
    <xf numFmtId="3" fontId="2" fillId="0" borderId="5" xfId="0" applyNumberFormat="1" applyFont="1" applyBorder="1" applyAlignment="1" applyProtection="1">
      <alignment horizontal="center" vertical="top" wrapText="1"/>
      <protection locked="0"/>
    </xf>
    <xf numFmtId="3" fontId="2" fillId="0" borderId="1" xfId="0" applyNumberFormat="1" applyFont="1" applyBorder="1" applyAlignment="1" applyProtection="1">
      <alignment horizontal="center" vertical="top" wrapText="1"/>
      <protection locked="0"/>
    </xf>
    <xf numFmtId="0" fontId="3" fillId="4" borderId="5" xfId="0" applyFont="1" applyFill="1" applyBorder="1" applyAlignment="1" applyProtection="1">
      <alignment horizontal="center" vertical="top" wrapText="1"/>
      <protection hidden="1"/>
    </xf>
    <xf numFmtId="0" fontId="27" fillId="0" borderId="1" xfId="0" applyFont="1" applyBorder="1" applyAlignment="1">
      <alignment horizontal="center" vertical="top"/>
    </xf>
    <xf numFmtId="0" fontId="18" fillId="2" borderId="6" xfId="0" applyFont="1" applyFill="1" applyBorder="1" applyAlignment="1" applyProtection="1">
      <alignment horizontal="center" vertical="top" wrapText="1"/>
      <protection hidden="1"/>
    </xf>
    <xf numFmtId="164" fontId="3" fillId="3" borderId="5" xfId="0" applyNumberFormat="1" applyFont="1" applyFill="1" applyBorder="1" applyAlignment="1" applyProtection="1">
      <alignment horizontal="center" vertical="center" wrapText="1"/>
      <protection hidden="1"/>
    </xf>
    <xf numFmtId="4" fontId="2" fillId="0" borderId="5" xfId="0" applyNumberFormat="1" applyFont="1" applyBorder="1" applyAlignment="1" applyProtection="1">
      <alignment horizontal="center" vertical="top" wrapText="1"/>
      <protection locked="0"/>
    </xf>
    <xf numFmtId="0" fontId="11" fillId="0" borderId="1" xfId="0" applyFont="1" applyBorder="1" applyAlignment="1">
      <alignment horizontal="center" vertical="center" wrapText="1"/>
    </xf>
    <xf numFmtId="14" fontId="10" fillId="0" borderId="1" xfId="0" applyNumberFormat="1" applyFont="1" applyBorder="1" applyAlignment="1" applyProtection="1">
      <alignment horizontal="left" vertical="top" wrapText="1"/>
      <protection locked="0"/>
    </xf>
    <xf numFmtId="0" fontId="28" fillId="0" borderId="1" xfId="1" applyBorder="1" applyAlignment="1" applyProtection="1">
      <alignment horizontal="center" vertical="top" wrapText="1"/>
      <protection locked="0"/>
    </xf>
    <xf numFmtId="0" fontId="28" fillId="0" borderId="1" xfId="1" applyBorder="1" applyAlignment="1">
      <alignment horizontal="center" vertical="center"/>
    </xf>
    <xf numFmtId="0" fontId="2" fillId="0" borderId="2" xfId="0" applyFont="1" applyBorder="1" applyAlignment="1" applyProtection="1">
      <alignment horizontal="center" vertical="top" wrapText="1"/>
      <protection hidden="1"/>
    </xf>
    <xf numFmtId="0" fontId="2" fillId="0" borderId="0" xfId="0" applyFont="1" applyAlignment="1" applyProtection="1">
      <alignment horizontal="center" vertical="top"/>
      <protection hidden="1"/>
    </xf>
    <xf numFmtId="0" fontId="26" fillId="0" borderId="9" xfId="0" applyFont="1" applyBorder="1" applyAlignment="1" applyProtection="1">
      <alignment horizontal="center"/>
      <protection hidden="1"/>
    </xf>
    <xf numFmtId="0" fontId="26" fillId="0" borderId="0" xfId="0" applyFont="1" applyBorder="1" applyAlignment="1" applyProtection="1">
      <alignment horizontal="center" vertical="top"/>
      <protection hidden="1"/>
    </xf>
    <xf numFmtId="0" fontId="17"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0" xfId="0" applyFont="1" applyAlignment="1" applyProtection="1">
      <alignment horizontal="center"/>
      <protection hidden="1"/>
    </xf>
    <xf numFmtId="0" fontId="3" fillId="0" borderId="4" xfId="0" applyFont="1" applyBorder="1" applyAlignment="1" applyProtection="1">
      <alignment horizontal="center"/>
      <protection locked="0"/>
    </xf>
    <xf numFmtId="0" fontId="13" fillId="0" borderId="9" xfId="0" applyFont="1" applyBorder="1" applyAlignment="1" applyProtection="1">
      <alignment horizontal="center"/>
      <protection hidden="1"/>
    </xf>
    <xf numFmtId="0" fontId="3" fillId="0" borderId="0" xfId="0" applyFont="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0" xfId="0" applyFont="1" applyAlignment="1" applyProtection="1">
      <alignment horizontal="center" vertical="top"/>
      <protection hidden="1"/>
    </xf>
    <xf numFmtId="0" fontId="0" fillId="0" borderId="6" xfId="0"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0" fontId="3" fillId="0" borderId="0" xfId="0" applyFont="1" applyAlignment="1" applyProtection="1">
      <alignment horizontal="left"/>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1" fontId="3" fillId="3" borderId="2" xfId="0" applyNumberFormat="1"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3" fillId="4" borderId="5" xfId="0" applyFont="1" applyFill="1" applyBorder="1" applyAlignment="1" applyProtection="1">
      <alignment horizontal="center" vertical="top" wrapText="1"/>
      <protection hidden="1"/>
    </xf>
    <xf numFmtId="0" fontId="12" fillId="0" borderId="9"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4" borderId="6"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 fillId="0" borderId="4" xfId="0" applyFont="1" applyBorder="1" applyAlignment="1">
      <alignment horizontal="left"/>
    </xf>
    <xf numFmtId="0" fontId="3" fillId="0" borderId="2"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 fillId="0" borderId="2" xfId="0" applyFont="1" applyBorder="1" applyAlignment="1" applyProtection="1">
      <alignment horizontal="left" vertical="top"/>
      <protection hidden="1"/>
    </xf>
    <xf numFmtId="0" fontId="2" fillId="0" borderId="3" xfId="0" applyFont="1" applyBorder="1" applyAlignment="1" applyProtection="1">
      <alignment horizontal="left" vertical="top"/>
      <protection hidden="1"/>
    </xf>
    <xf numFmtId="0" fontId="3" fillId="0" borderId="0" xfId="0" applyFont="1" applyBorder="1" applyAlignment="1" applyProtection="1">
      <alignment horizontal="left"/>
      <protection hidden="1"/>
    </xf>
    <xf numFmtId="0" fontId="18" fillId="4" borderId="5" xfId="0" applyFont="1" applyFill="1" applyBorder="1" applyAlignment="1" applyProtection="1">
      <alignment horizontal="center"/>
      <protection hidden="1"/>
    </xf>
    <xf numFmtId="0" fontId="18"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3" fillId="0" borderId="0" xfId="0" applyFont="1" applyBorder="1" applyAlignment="1" applyProtection="1">
      <alignment horizontal="left" vertical="top"/>
      <protection hidden="1"/>
    </xf>
    <xf numFmtId="0" fontId="3" fillId="4" borderId="1" xfId="0" applyFont="1" applyFill="1" applyBorder="1" applyAlignment="1" applyProtection="1">
      <alignment horizontal="center" vertical="center" wrapText="1"/>
      <protection hidden="1"/>
    </xf>
  </cellXfs>
  <cellStyles count="4">
    <cellStyle name="Гиперссылка" xfId="1" builtinId="8"/>
    <cellStyle name="Гиперссылка 2" xfId="2"/>
    <cellStyle name="Гиперссылка 3" xfId="3"/>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FFFF99"/>
      <color rgb="FF66FFFF"/>
      <color rgb="FFB7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5;&#1080;&#1088;&#1072;&#1084;&#1080;&#1076;&#1072;/Downloads/&#1060;&#1086;&#1088;&#1084;&#1072;%20&#1057;&#1090;&#1072;&#1090;%20&#1086;&#1090;&#1095;&#1077;&#1090;&#1072;%20&#1059;&#1052;&#1055;%20&#1079;&#1072;%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1"/>
      <sheetName val="Раздел 1.1"/>
      <sheetName val="Раздел 1.2"/>
      <sheetName val="Раздел 1.3"/>
      <sheetName val="Раздел 2"/>
      <sheetName val="Раздел 3"/>
      <sheetName val="Раздел 4"/>
      <sheetName val="Раздел 5"/>
      <sheetName val="Раздел 5.1"/>
      <sheetName val="Раздел 5.2"/>
      <sheetName val="Раздел 5.3"/>
      <sheetName val="Раздел 6"/>
      <sheetName val="Раздел 7"/>
      <sheetName val="Раздел 8.1"/>
      <sheetName val="Раздел 8.2"/>
      <sheetName val="Раздел 8.3"/>
      <sheetName val="Раздел 9"/>
      <sheetName val="Раздел 10.1"/>
      <sheetName val="Раздел 10.2"/>
      <sheetName val="Раздел 10.3"/>
      <sheetName val="Раздел 10.4"/>
    </sheetNames>
    <sheetDataSet>
      <sheetData sheetId="0" refreshError="1"/>
      <sheetData sheetId="1" refreshError="1"/>
      <sheetData sheetId="2">
        <row r="16">
          <cell r="I16">
            <v>1540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vk.com/shto_kirovskiy" TargetMode="External"/><Relationship Id="rId3" Type="http://schemas.openxmlformats.org/officeDocument/2006/relationships/hyperlink" Target="https://www.youtube.com/user/mediansk" TargetMode="External"/><Relationship Id="rId7" Type="http://schemas.openxmlformats.org/officeDocument/2006/relationships/hyperlink" Target="https://vk.com/nhto2015" TargetMode="External"/><Relationship Id="rId2" Type="http://schemas.openxmlformats.org/officeDocument/2006/relationships/hyperlink" Target="http://vk.com/centr4molodezh" TargetMode="External"/><Relationship Id="rId1" Type="http://schemas.openxmlformats.org/officeDocument/2006/relationships/hyperlink" Target="http://&#1084;&#1086;&#1083;&#1086;&#1076;&#1077;&#1078;&#1085;&#1099;&#1081;-&#1085;&#1089;&#1082;.&#1088;&#1092;/" TargetMode="External"/><Relationship Id="rId6" Type="http://schemas.openxmlformats.org/officeDocument/2006/relationships/hyperlink" Target="https://vk.com/shtdk_nsk" TargetMode="External"/><Relationship Id="rId5" Type="http://schemas.openxmlformats.org/officeDocument/2006/relationships/hyperlink" Target="http://vk.com/centr4molodezh" TargetMode="External"/><Relationship Id="rId4" Type="http://schemas.openxmlformats.org/officeDocument/2006/relationships/hyperlink" Target="http://www.timolod.ru/centers/youth_centers/opisanie/c_molodeshniy.php" TargetMode="External"/><Relationship Id="rId9"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SheetLayoutView="100" workbookViewId="0">
      <selection activeCell="H14" sqref="H14"/>
    </sheetView>
  </sheetViews>
  <sheetFormatPr defaultColWidth="9.140625" defaultRowHeight="15" x14ac:dyDescent="0.25"/>
  <cols>
    <col min="1" max="1" width="10.140625" style="38" customWidth="1"/>
    <col min="2" max="2" width="9.140625" style="38"/>
    <col min="3" max="3" width="2.140625" style="38" customWidth="1"/>
    <col min="4" max="7" width="9.140625" style="38"/>
    <col min="8" max="8" width="8.5703125" style="38" customWidth="1"/>
    <col min="9" max="9" width="9.140625" style="38"/>
    <col min="10" max="10" width="9.140625" style="38" customWidth="1"/>
    <col min="11" max="11" width="5.42578125" style="38" customWidth="1"/>
    <col min="12" max="12" width="15.7109375" style="38" customWidth="1"/>
    <col min="13" max="13" width="9.140625" style="38"/>
    <col min="14" max="14" width="15.7109375" style="38" customWidth="1"/>
    <col min="15" max="16384" width="9.140625" style="38"/>
  </cols>
  <sheetData>
    <row r="1" spans="1:14" ht="20.25" x14ac:dyDescent="0.25">
      <c r="A1" s="248" t="s">
        <v>206</v>
      </c>
      <c r="B1" s="248"/>
      <c r="C1" s="248"/>
      <c r="D1" s="248"/>
      <c r="E1" s="248"/>
      <c r="F1" s="248"/>
      <c r="G1" s="248"/>
      <c r="H1" s="248"/>
      <c r="I1" s="248"/>
      <c r="J1" s="248"/>
      <c r="K1" s="248"/>
      <c r="L1" s="248"/>
      <c r="M1" s="248"/>
      <c r="N1" s="248"/>
    </row>
    <row r="2" spans="1:14" ht="38.25" customHeight="1" x14ac:dyDescent="0.25"/>
    <row r="3" spans="1:14" ht="19.5" customHeight="1" x14ac:dyDescent="0.25">
      <c r="A3" s="256" t="s">
        <v>218</v>
      </c>
      <c r="B3" s="256"/>
      <c r="C3" s="256"/>
      <c r="D3" s="256"/>
      <c r="E3" s="256"/>
      <c r="L3" s="249"/>
      <c r="M3" s="249"/>
      <c r="N3" s="249"/>
    </row>
    <row r="4" spans="1:14" ht="15.75" x14ac:dyDescent="0.25">
      <c r="A4" s="122" t="s">
        <v>79</v>
      </c>
      <c r="B4" s="255" t="s">
        <v>265</v>
      </c>
      <c r="C4" s="255"/>
      <c r="D4" s="255"/>
      <c r="E4" s="255"/>
    </row>
    <row r="5" spans="1:14" ht="21.75" customHeight="1" x14ac:dyDescent="0.25">
      <c r="A5" s="255"/>
      <c r="B5" s="255"/>
      <c r="C5" s="255"/>
      <c r="D5" s="255"/>
      <c r="E5" s="255"/>
    </row>
    <row r="6" spans="1:14" ht="30.75" customHeight="1" x14ac:dyDescent="0.25">
      <c r="A6" s="257" t="s">
        <v>265</v>
      </c>
      <c r="B6" s="257"/>
      <c r="D6" s="258"/>
      <c r="E6" s="258"/>
    </row>
    <row r="7" spans="1:14" ht="12.75" customHeight="1" x14ac:dyDescent="0.25">
      <c r="A7" s="259" t="s">
        <v>219</v>
      </c>
      <c r="B7" s="259"/>
      <c r="D7" s="246" t="s">
        <v>220</v>
      </c>
      <c r="E7" s="246"/>
    </row>
    <row r="8" spans="1:14" ht="12.75" customHeight="1" x14ac:dyDescent="0.25">
      <c r="A8" s="123"/>
      <c r="B8" s="247" t="s">
        <v>221</v>
      </c>
      <c r="C8" s="247"/>
      <c r="D8" s="247"/>
      <c r="E8" s="124"/>
    </row>
    <row r="9" spans="1:14" ht="101.25" customHeight="1" x14ac:dyDescent="0.25"/>
    <row r="10" spans="1:14" ht="18.75" x14ac:dyDescent="0.3">
      <c r="A10" s="251" t="s">
        <v>102</v>
      </c>
      <c r="B10" s="251"/>
      <c r="C10" s="251"/>
      <c r="D10" s="251"/>
      <c r="E10" s="251"/>
      <c r="F10" s="251"/>
      <c r="G10" s="251"/>
      <c r="H10" s="251"/>
      <c r="I10" s="251"/>
      <c r="J10" s="251"/>
      <c r="K10" s="251"/>
      <c r="L10" s="251"/>
      <c r="M10" s="251"/>
      <c r="N10" s="251"/>
    </row>
    <row r="11" spans="1:14" ht="18.75" customHeight="1" x14ac:dyDescent="0.3">
      <c r="A11" s="252" t="s">
        <v>266</v>
      </c>
      <c r="B11" s="252"/>
      <c r="C11" s="252"/>
      <c r="D11" s="252"/>
      <c r="E11" s="252"/>
      <c r="F11" s="252"/>
      <c r="G11" s="252"/>
      <c r="H11" s="252"/>
      <c r="I11" s="252"/>
      <c r="J11" s="252"/>
      <c r="K11" s="252"/>
      <c r="L11" s="252"/>
      <c r="M11" s="252"/>
      <c r="N11" s="252"/>
    </row>
    <row r="12" spans="1:14" x14ac:dyDescent="0.25">
      <c r="A12" s="253" t="s">
        <v>103</v>
      </c>
      <c r="B12" s="253"/>
      <c r="C12" s="253"/>
      <c r="D12" s="253"/>
      <c r="E12" s="253"/>
      <c r="F12" s="253"/>
      <c r="G12" s="253"/>
      <c r="H12" s="253"/>
      <c r="I12" s="253"/>
      <c r="J12" s="253"/>
      <c r="K12" s="253"/>
      <c r="L12" s="253"/>
      <c r="M12" s="253"/>
      <c r="N12" s="253"/>
    </row>
    <row r="13" spans="1:14" ht="18.75" x14ac:dyDescent="0.3">
      <c r="E13" s="39" t="s">
        <v>104</v>
      </c>
      <c r="F13" s="250">
        <v>2019</v>
      </c>
      <c r="G13" s="250"/>
      <c r="H13" s="254" t="s">
        <v>105</v>
      </c>
      <c r="I13" s="254"/>
      <c r="J13" s="254"/>
    </row>
    <row r="23" spans="1:14" ht="18.75" x14ac:dyDescent="0.25">
      <c r="A23" s="245" t="s">
        <v>207</v>
      </c>
      <c r="B23" s="245"/>
      <c r="C23" s="245"/>
      <c r="D23" s="245"/>
      <c r="E23" s="245"/>
      <c r="F23" s="245"/>
      <c r="G23" s="245"/>
      <c r="H23" s="245"/>
      <c r="I23" s="245"/>
      <c r="J23" s="245"/>
      <c r="K23" s="245"/>
      <c r="L23" s="245"/>
      <c r="M23" s="245"/>
      <c r="N23" s="245"/>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selection activeCell="C8" sqref="C8"/>
    </sheetView>
  </sheetViews>
  <sheetFormatPr defaultRowHeight="15" x14ac:dyDescent="0.25"/>
  <cols>
    <col min="1" max="1" width="49.42578125" customWidth="1"/>
    <col min="2" max="4" width="18.7109375" customWidth="1"/>
  </cols>
  <sheetData>
    <row r="1" spans="1:4" ht="18.75" customHeight="1" x14ac:dyDescent="0.25">
      <c r="A1" s="141" t="s">
        <v>264</v>
      </c>
      <c r="B1" s="141"/>
      <c r="C1" s="141"/>
      <c r="D1" s="141"/>
    </row>
    <row r="2" spans="1:4" ht="94.5" customHeight="1" x14ac:dyDescent="0.25">
      <c r="A2" s="112" t="s">
        <v>262</v>
      </c>
      <c r="B2" s="139" t="s">
        <v>227</v>
      </c>
      <c r="C2" s="139" t="s">
        <v>228</v>
      </c>
      <c r="D2" s="139" t="s">
        <v>198</v>
      </c>
    </row>
    <row r="3" spans="1:4" ht="37.5" customHeight="1" x14ac:dyDescent="0.25">
      <c r="A3" s="105" t="s">
        <v>60</v>
      </c>
      <c r="B3" s="67">
        <v>18</v>
      </c>
      <c r="C3" s="113">
        <v>18</v>
      </c>
      <c r="D3" s="113">
        <v>2800</v>
      </c>
    </row>
    <row r="4" spans="1:4" ht="37.5" customHeight="1" x14ac:dyDescent="0.25">
      <c r="A4" s="105" t="s">
        <v>61</v>
      </c>
      <c r="B4" s="67">
        <v>9</v>
      </c>
      <c r="C4" s="113">
        <v>9</v>
      </c>
      <c r="D4" s="113">
        <v>692</v>
      </c>
    </row>
    <row r="5" spans="1:4" ht="37.5" customHeight="1" x14ac:dyDescent="0.25">
      <c r="A5" s="105" t="s">
        <v>69</v>
      </c>
      <c r="B5" s="67">
        <v>12</v>
      </c>
      <c r="C5" s="113">
        <v>12</v>
      </c>
      <c r="D5" s="113">
        <v>981</v>
      </c>
    </row>
    <row r="6" spans="1:4" ht="37.5" customHeight="1" x14ac:dyDescent="0.25">
      <c r="A6" s="105" t="s">
        <v>70</v>
      </c>
      <c r="B6" s="67">
        <v>0</v>
      </c>
      <c r="C6" s="113">
        <v>0</v>
      </c>
      <c r="D6" s="113">
        <v>0</v>
      </c>
    </row>
    <row r="7" spans="1:4" ht="37.5" customHeight="1" x14ac:dyDescent="0.25">
      <c r="A7" s="105" t="s">
        <v>71</v>
      </c>
      <c r="B7" s="67">
        <v>0</v>
      </c>
      <c r="C7" s="113">
        <v>0</v>
      </c>
      <c r="D7" s="113">
        <v>0</v>
      </c>
    </row>
    <row r="8" spans="1:4" ht="37.5" customHeight="1" x14ac:dyDescent="0.25">
      <c r="A8" s="105" t="s">
        <v>72</v>
      </c>
      <c r="B8" s="67">
        <v>14</v>
      </c>
      <c r="C8" s="113">
        <v>14</v>
      </c>
      <c r="D8" s="113">
        <v>339</v>
      </c>
    </row>
    <row r="9" spans="1:4" ht="37.5" customHeight="1" x14ac:dyDescent="0.25">
      <c r="A9" s="140" t="s">
        <v>91</v>
      </c>
      <c r="B9" s="35">
        <f>SUM(B3:B8)</f>
        <v>53</v>
      </c>
      <c r="C9" s="35">
        <f>SUM(C3:C8)</f>
        <v>53</v>
      </c>
      <c r="D9" s="35">
        <f>SUM(D3:D8)</f>
        <v>4812</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87" zoomScaleSheetLayoutView="87" workbookViewId="0">
      <selection activeCell="B4" sqref="B4"/>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310" t="s">
        <v>140</v>
      </c>
      <c r="B1" s="310"/>
      <c r="C1" s="310"/>
      <c r="D1" s="310"/>
      <c r="E1" s="310"/>
    </row>
    <row r="2" spans="1:5" ht="94.5" customHeight="1" x14ac:dyDescent="0.25">
      <c r="A2" s="224" t="s">
        <v>141</v>
      </c>
      <c r="B2" s="224" t="s">
        <v>142</v>
      </c>
      <c r="C2" s="224" t="s">
        <v>143</v>
      </c>
      <c r="D2" s="224" t="s">
        <v>144</v>
      </c>
      <c r="E2" s="224" t="s">
        <v>145</v>
      </c>
    </row>
    <row r="3" spans="1:5" ht="56.25" x14ac:dyDescent="0.3">
      <c r="A3" s="70" t="s">
        <v>146</v>
      </c>
      <c r="B3" s="55">
        <v>222</v>
      </c>
      <c r="C3" s="113">
        <v>34</v>
      </c>
      <c r="D3" s="113">
        <v>1</v>
      </c>
      <c r="E3" s="113">
        <v>187</v>
      </c>
    </row>
    <row r="4" spans="1:5" ht="75" x14ac:dyDescent="0.25">
      <c r="A4" s="29" t="s">
        <v>147</v>
      </c>
      <c r="B4" s="55">
        <v>13</v>
      </c>
      <c r="C4" s="113">
        <v>3</v>
      </c>
      <c r="D4" s="113">
        <v>5</v>
      </c>
      <c r="E4" s="113">
        <v>5</v>
      </c>
    </row>
    <row r="5" spans="1:5" ht="112.5" x14ac:dyDescent="0.3">
      <c r="A5" s="70" t="s">
        <v>222</v>
      </c>
      <c r="B5" s="125">
        <v>0</v>
      </c>
      <c r="C5" s="125">
        <v>0</v>
      </c>
      <c r="D5" s="125">
        <v>0</v>
      </c>
      <c r="E5" s="125">
        <v>0</v>
      </c>
    </row>
    <row r="6" spans="1:5" ht="24" customHeight="1" x14ac:dyDescent="0.3">
      <c r="A6" s="70" t="s">
        <v>223</v>
      </c>
      <c r="B6" s="55">
        <v>0</v>
      </c>
      <c r="C6" s="113">
        <v>0</v>
      </c>
      <c r="D6" s="113">
        <v>0</v>
      </c>
      <c r="E6" s="113">
        <v>0</v>
      </c>
    </row>
    <row r="7" spans="1:5" ht="37.5" x14ac:dyDescent="0.3">
      <c r="A7" s="70" t="s">
        <v>148</v>
      </c>
      <c r="B7" s="55">
        <v>0</v>
      </c>
      <c r="C7" s="113">
        <v>0</v>
      </c>
      <c r="D7" s="113">
        <v>0</v>
      </c>
      <c r="E7" s="113">
        <v>0</v>
      </c>
    </row>
    <row r="8" spans="1:5" ht="56.25" x14ac:dyDescent="0.3">
      <c r="A8" s="70" t="s">
        <v>149</v>
      </c>
      <c r="B8" s="55">
        <v>0</v>
      </c>
      <c r="C8" s="113">
        <v>0</v>
      </c>
      <c r="D8" s="113">
        <v>0</v>
      </c>
      <c r="E8" s="113">
        <v>0</v>
      </c>
    </row>
    <row r="9" spans="1:5" ht="56.25" x14ac:dyDescent="0.3">
      <c r="A9" s="70" t="s">
        <v>150</v>
      </c>
      <c r="B9" s="55">
        <v>0</v>
      </c>
      <c r="C9" s="113">
        <v>0</v>
      </c>
      <c r="D9" s="113">
        <v>0</v>
      </c>
      <c r="E9" s="113">
        <v>0</v>
      </c>
    </row>
    <row r="10" spans="1:5" ht="18.75" x14ac:dyDescent="0.25">
      <c r="A10" s="71" t="s">
        <v>91</v>
      </c>
      <c r="B10" s="111">
        <v>0</v>
      </c>
      <c r="C10" s="111">
        <v>0</v>
      </c>
      <c r="D10" s="111">
        <v>0</v>
      </c>
      <c r="E10" s="111">
        <v>0</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view="pageBreakPreview" zoomScaleSheetLayoutView="100" workbookViewId="0">
      <selection activeCell="A50" sqref="A50"/>
    </sheetView>
  </sheetViews>
  <sheetFormatPr defaultRowHeight="15" x14ac:dyDescent="0.25"/>
  <cols>
    <col min="1" max="1" width="43.28515625" customWidth="1"/>
    <col min="2" max="2" width="15.85546875" customWidth="1"/>
    <col min="3" max="3" width="26" customWidth="1"/>
    <col min="4" max="4" width="43.7109375" customWidth="1"/>
  </cols>
  <sheetData>
    <row r="1" spans="1:4" ht="58.5" customHeight="1" x14ac:dyDescent="0.25">
      <c r="A1" s="309" t="s">
        <v>151</v>
      </c>
      <c r="B1" s="311"/>
      <c r="C1" s="311"/>
      <c r="D1" s="311"/>
    </row>
    <row r="2" spans="1:4" ht="37.5" x14ac:dyDescent="0.25">
      <c r="A2" s="27" t="s">
        <v>93</v>
      </c>
      <c r="B2" s="27" t="s">
        <v>94</v>
      </c>
      <c r="C2" s="27" t="s">
        <v>95</v>
      </c>
      <c r="D2" s="27" t="s">
        <v>152</v>
      </c>
    </row>
    <row r="3" spans="1:4" ht="18.75" x14ac:dyDescent="0.25">
      <c r="A3" s="163" t="s">
        <v>224</v>
      </c>
      <c r="B3" s="164"/>
      <c r="C3" s="163"/>
      <c r="D3" s="164"/>
    </row>
    <row r="4" spans="1:4" ht="15.75" x14ac:dyDescent="0.25">
      <c r="A4" s="183"/>
      <c r="B4" s="188"/>
      <c r="C4" s="188"/>
      <c r="D4" s="183"/>
    </row>
    <row r="5" spans="1:4" ht="18.75" x14ac:dyDescent="0.25">
      <c r="A5" s="163" t="s">
        <v>124</v>
      </c>
      <c r="B5" s="170"/>
      <c r="C5" s="163"/>
      <c r="D5" s="164"/>
    </row>
    <row r="6" spans="1:4" ht="15.75" customHeight="1" x14ac:dyDescent="0.25">
      <c r="A6" s="183" t="s">
        <v>406</v>
      </c>
      <c r="B6" s="184" t="s">
        <v>407</v>
      </c>
      <c r="C6" s="183" t="s">
        <v>408</v>
      </c>
      <c r="D6" s="183" t="s">
        <v>409</v>
      </c>
    </row>
    <row r="7" spans="1:4" ht="15.75" customHeight="1" x14ac:dyDescent="0.25">
      <c r="A7" s="183" t="s">
        <v>410</v>
      </c>
      <c r="B7" s="184" t="s">
        <v>407</v>
      </c>
      <c r="C7" s="183" t="s">
        <v>408</v>
      </c>
      <c r="D7" s="183" t="s">
        <v>409</v>
      </c>
    </row>
    <row r="8" spans="1:4" ht="15.75" customHeight="1" x14ac:dyDescent="0.25">
      <c r="A8" s="183" t="s">
        <v>411</v>
      </c>
      <c r="B8" s="184" t="s">
        <v>407</v>
      </c>
      <c r="C8" s="183" t="s">
        <v>408</v>
      </c>
      <c r="D8" s="183" t="s">
        <v>412</v>
      </c>
    </row>
    <row r="9" spans="1:4" ht="15.75" customHeight="1" x14ac:dyDescent="0.25">
      <c r="A9" s="183" t="s">
        <v>413</v>
      </c>
      <c r="B9" s="184" t="s">
        <v>407</v>
      </c>
      <c r="C9" s="183" t="s">
        <v>408</v>
      </c>
      <c r="D9" s="183" t="s">
        <v>414</v>
      </c>
    </row>
    <row r="10" spans="1:4" ht="15.75" customHeight="1" x14ac:dyDescent="0.25">
      <c r="A10" s="183" t="s">
        <v>415</v>
      </c>
      <c r="B10" s="184" t="s">
        <v>407</v>
      </c>
      <c r="C10" s="183" t="s">
        <v>408</v>
      </c>
      <c r="D10" s="183" t="s">
        <v>416</v>
      </c>
    </row>
    <row r="11" spans="1:4" ht="15.75" customHeight="1" x14ac:dyDescent="0.25">
      <c r="A11" s="183" t="s">
        <v>417</v>
      </c>
      <c r="B11" s="184" t="s">
        <v>407</v>
      </c>
      <c r="C11" s="183" t="s">
        <v>408</v>
      </c>
      <c r="D11" s="183" t="s">
        <v>418</v>
      </c>
    </row>
    <row r="12" spans="1:4" ht="15.75" customHeight="1" x14ac:dyDescent="0.25">
      <c r="A12" s="183" t="s">
        <v>419</v>
      </c>
      <c r="B12" s="184" t="s">
        <v>407</v>
      </c>
      <c r="C12" s="183" t="s">
        <v>408</v>
      </c>
      <c r="D12" s="183" t="s">
        <v>420</v>
      </c>
    </row>
    <row r="13" spans="1:4" ht="18.75" x14ac:dyDescent="0.25">
      <c r="A13" s="163" t="s">
        <v>238</v>
      </c>
      <c r="B13" s="170"/>
      <c r="C13" s="163"/>
      <c r="D13" s="164"/>
    </row>
    <row r="14" spans="1:4" ht="17.25" customHeight="1" x14ac:dyDescent="0.25">
      <c r="A14" s="183" t="s">
        <v>421</v>
      </c>
      <c r="B14" s="198" t="s">
        <v>407</v>
      </c>
      <c r="C14" s="199" t="s">
        <v>408</v>
      </c>
      <c r="D14" s="199" t="s">
        <v>422</v>
      </c>
    </row>
    <row r="15" spans="1:4" ht="18.75" customHeight="1" x14ac:dyDescent="0.25">
      <c r="A15" s="183" t="s">
        <v>423</v>
      </c>
      <c r="B15" s="188" t="s">
        <v>407</v>
      </c>
      <c r="C15" s="183" t="s">
        <v>408</v>
      </c>
      <c r="D15" s="183" t="s">
        <v>424</v>
      </c>
    </row>
    <row r="16" spans="1:4" ht="19.5" customHeight="1" x14ac:dyDescent="0.25">
      <c r="A16" s="183" t="s">
        <v>425</v>
      </c>
      <c r="B16" s="183" t="s">
        <v>407</v>
      </c>
      <c r="C16" s="183" t="s">
        <v>408</v>
      </c>
      <c r="D16" s="183" t="s">
        <v>424</v>
      </c>
    </row>
    <row r="17" spans="1:4" ht="63" x14ac:dyDescent="0.25">
      <c r="A17" s="183" t="s">
        <v>426</v>
      </c>
      <c r="B17" s="183" t="s">
        <v>407</v>
      </c>
      <c r="C17" s="183" t="s">
        <v>408</v>
      </c>
      <c r="D17" s="183" t="s">
        <v>422</v>
      </c>
    </row>
    <row r="18" spans="1:4" ht="63" x14ac:dyDescent="0.25">
      <c r="A18" s="183" t="s">
        <v>427</v>
      </c>
      <c r="B18" s="191" t="s">
        <v>407</v>
      </c>
      <c r="C18" s="191" t="s">
        <v>408</v>
      </c>
      <c r="D18" s="183" t="s">
        <v>424</v>
      </c>
    </row>
    <row r="19" spans="1:4" ht="18" customHeight="1" x14ac:dyDescent="0.25">
      <c r="A19" s="183" t="s">
        <v>428</v>
      </c>
      <c r="B19" s="184" t="s">
        <v>407</v>
      </c>
      <c r="C19" s="183" t="s">
        <v>408</v>
      </c>
      <c r="D19" s="183" t="s">
        <v>424</v>
      </c>
    </row>
    <row r="20" spans="1:4" ht="63" x14ac:dyDescent="0.25">
      <c r="A20" s="183" t="s">
        <v>429</v>
      </c>
      <c r="B20" s="191" t="s">
        <v>407</v>
      </c>
      <c r="C20" s="191" t="s">
        <v>408</v>
      </c>
      <c r="D20" s="183" t="s">
        <v>422</v>
      </c>
    </row>
    <row r="21" spans="1:4" ht="63" x14ac:dyDescent="0.25">
      <c r="A21" s="183" t="s">
        <v>430</v>
      </c>
      <c r="B21" s="183" t="s">
        <v>407</v>
      </c>
      <c r="C21" s="183" t="s">
        <v>408</v>
      </c>
      <c r="D21" s="183" t="s">
        <v>422</v>
      </c>
    </row>
    <row r="22" spans="1:4" ht="63" x14ac:dyDescent="0.25">
      <c r="A22" s="183" t="s">
        <v>431</v>
      </c>
      <c r="B22" s="188" t="s">
        <v>407</v>
      </c>
      <c r="C22" s="183" t="s">
        <v>408</v>
      </c>
      <c r="D22" s="183" t="s">
        <v>424</v>
      </c>
    </row>
    <row r="23" spans="1:4" ht="18" customHeight="1" x14ac:dyDescent="0.25">
      <c r="A23" s="183" t="s">
        <v>432</v>
      </c>
      <c r="B23" s="183" t="s">
        <v>407</v>
      </c>
      <c r="C23" s="183" t="s">
        <v>408</v>
      </c>
      <c r="D23" s="183" t="s">
        <v>433</v>
      </c>
    </row>
    <row r="24" spans="1:4" ht="18.75" customHeight="1" x14ac:dyDescent="0.25">
      <c r="A24" s="183" t="s">
        <v>434</v>
      </c>
      <c r="B24" s="183" t="s">
        <v>407</v>
      </c>
      <c r="C24" s="183" t="s">
        <v>408</v>
      </c>
      <c r="D24" s="183" t="s">
        <v>435</v>
      </c>
    </row>
    <row r="25" spans="1:4" ht="19.5" customHeight="1" x14ac:dyDescent="0.25">
      <c r="A25" s="183" t="s">
        <v>436</v>
      </c>
      <c r="B25" s="188" t="s">
        <v>407</v>
      </c>
      <c r="C25" s="183" t="s">
        <v>408</v>
      </c>
      <c r="D25" s="183" t="s">
        <v>437</v>
      </c>
    </row>
    <row r="26" spans="1:4" ht="22.5" customHeight="1" x14ac:dyDescent="0.25">
      <c r="A26" s="183" t="s">
        <v>438</v>
      </c>
      <c r="B26" s="188" t="s">
        <v>407</v>
      </c>
      <c r="C26" s="183" t="s">
        <v>408</v>
      </c>
      <c r="D26" s="183" t="s">
        <v>437</v>
      </c>
    </row>
    <row r="27" spans="1:4" ht="15.75" hidden="1" customHeight="1" x14ac:dyDescent="0.25">
      <c r="A27" s="183" t="s">
        <v>439</v>
      </c>
      <c r="B27" s="188" t="s">
        <v>407</v>
      </c>
      <c r="C27" s="183" t="s">
        <v>408</v>
      </c>
      <c r="D27" s="183" t="s">
        <v>440</v>
      </c>
    </row>
    <row r="28" spans="1:4" ht="21.75" customHeight="1" x14ac:dyDescent="0.25">
      <c r="A28" s="183" t="s">
        <v>441</v>
      </c>
      <c r="B28" s="183" t="s">
        <v>407</v>
      </c>
      <c r="C28" s="183" t="s">
        <v>408</v>
      </c>
      <c r="D28" s="183" t="s">
        <v>420</v>
      </c>
    </row>
    <row r="29" spans="1:4" ht="23.25" customHeight="1" x14ac:dyDescent="0.25">
      <c r="A29" s="183" t="s">
        <v>442</v>
      </c>
      <c r="B29" s="183" t="s">
        <v>407</v>
      </c>
      <c r="C29" s="183" t="s">
        <v>408</v>
      </c>
      <c r="D29" s="183" t="s">
        <v>440</v>
      </c>
    </row>
    <row r="30" spans="1:4" ht="23.25" customHeight="1" x14ac:dyDescent="0.25">
      <c r="A30" s="183" t="s">
        <v>443</v>
      </c>
      <c r="B30" s="183" t="s">
        <v>407</v>
      </c>
      <c r="C30" s="183" t="s">
        <v>408</v>
      </c>
      <c r="D30" s="183" t="s">
        <v>437</v>
      </c>
    </row>
    <row r="31" spans="1:4" ht="18" customHeight="1" x14ac:dyDescent="0.25">
      <c r="A31" s="183" t="s">
        <v>444</v>
      </c>
      <c r="B31" s="188" t="s">
        <v>407</v>
      </c>
      <c r="C31" s="183" t="s">
        <v>408</v>
      </c>
      <c r="D31" s="183" t="s">
        <v>445</v>
      </c>
    </row>
    <row r="32" spans="1:4" ht="18" customHeight="1" x14ac:dyDescent="0.25">
      <c r="A32" s="183" t="s">
        <v>446</v>
      </c>
      <c r="B32" s="188" t="s">
        <v>407</v>
      </c>
      <c r="C32" s="183" t="s">
        <v>408</v>
      </c>
      <c r="D32" s="183" t="s">
        <v>437</v>
      </c>
    </row>
    <row r="33" spans="1:4" ht="19.5" customHeight="1" x14ac:dyDescent="0.25">
      <c r="A33" s="183" t="s">
        <v>447</v>
      </c>
      <c r="B33" s="188" t="s">
        <v>407</v>
      </c>
      <c r="C33" s="183" t="s">
        <v>408</v>
      </c>
      <c r="D33" s="183" t="s">
        <v>448</v>
      </c>
    </row>
    <row r="34" spans="1:4" ht="18.75" customHeight="1" x14ac:dyDescent="0.25">
      <c r="A34" s="183" t="s">
        <v>449</v>
      </c>
      <c r="B34" s="183" t="s">
        <v>407</v>
      </c>
      <c r="C34" s="183" t="s">
        <v>408</v>
      </c>
      <c r="D34" s="183" t="s">
        <v>437</v>
      </c>
    </row>
    <row r="35" spans="1:4" ht="18.75" customHeight="1" x14ac:dyDescent="0.25">
      <c r="A35" s="187" t="s">
        <v>450</v>
      </c>
      <c r="B35" s="186" t="s">
        <v>407</v>
      </c>
      <c r="C35" s="187" t="s">
        <v>408</v>
      </c>
      <c r="D35" s="183" t="s">
        <v>437</v>
      </c>
    </row>
    <row r="36" spans="1:4" ht="18.75" customHeight="1" x14ac:dyDescent="0.25">
      <c r="A36" s="183" t="s">
        <v>451</v>
      </c>
      <c r="B36" s="183" t="s">
        <v>407</v>
      </c>
      <c r="C36" s="183" t="s">
        <v>408</v>
      </c>
      <c r="D36" s="183" t="s">
        <v>437</v>
      </c>
    </row>
    <row r="37" spans="1:4" ht="20.25" customHeight="1" x14ac:dyDescent="0.25">
      <c r="A37" s="183" t="s">
        <v>563</v>
      </c>
      <c r="B37" s="183" t="s">
        <v>407</v>
      </c>
      <c r="C37" s="183" t="s">
        <v>408</v>
      </c>
      <c r="D37" s="183" t="s">
        <v>567</v>
      </c>
    </row>
    <row r="38" spans="1:4" ht="17.25" customHeight="1" x14ac:dyDescent="0.25">
      <c r="A38" s="183" t="s">
        <v>564</v>
      </c>
      <c r="B38" s="183" t="s">
        <v>407</v>
      </c>
      <c r="C38" s="183" t="s">
        <v>408</v>
      </c>
      <c r="D38" s="183" t="s">
        <v>568</v>
      </c>
    </row>
    <row r="39" spans="1:4" ht="18" customHeight="1" x14ac:dyDescent="0.25">
      <c r="A39" s="183" t="s">
        <v>565</v>
      </c>
      <c r="B39" s="183" t="s">
        <v>407</v>
      </c>
      <c r="C39" s="183" t="s">
        <v>408</v>
      </c>
      <c r="D39" s="183" t="s">
        <v>569</v>
      </c>
    </row>
    <row r="40" spans="1:4" ht="15.75" customHeight="1" x14ac:dyDescent="0.25">
      <c r="A40" s="183" t="s">
        <v>566</v>
      </c>
      <c r="B40" s="183" t="s">
        <v>407</v>
      </c>
      <c r="C40" s="183" t="s">
        <v>408</v>
      </c>
      <c r="D40" s="183" t="s">
        <v>409</v>
      </c>
    </row>
    <row r="41" spans="1:4" ht="17.25" customHeight="1" x14ac:dyDescent="0.25">
      <c r="A41" s="183" t="s">
        <v>572</v>
      </c>
      <c r="B41" s="183" t="s">
        <v>407</v>
      </c>
      <c r="C41" s="183" t="s">
        <v>573</v>
      </c>
      <c r="D41" s="183" t="s">
        <v>409</v>
      </c>
    </row>
    <row r="42" spans="1:4" ht="19.5" customHeight="1" x14ac:dyDescent="0.25">
      <c r="A42" s="189" t="s">
        <v>572</v>
      </c>
      <c r="B42" s="183" t="s">
        <v>407</v>
      </c>
      <c r="C42" s="185" t="s">
        <v>573</v>
      </c>
      <c r="D42" s="183" t="s">
        <v>574</v>
      </c>
    </row>
    <row r="43" spans="1:4" ht="18" customHeight="1" x14ac:dyDescent="0.25">
      <c r="A43" s="183" t="s">
        <v>570</v>
      </c>
      <c r="B43" s="183" t="s">
        <v>407</v>
      </c>
      <c r="C43" s="183" t="s">
        <v>408</v>
      </c>
      <c r="D43" s="183" t="s">
        <v>575</v>
      </c>
    </row>
    <row r="44" spans="1:4" ht="16.5" customHeight="1" x14ac:dyDescent="0.25">
      <c r="A44" s="183" t="s">
        <v>571</v>
      </c>
      <c r="B44" s="183" t="s">
        <v>407</v>
      </c>
      <c r="C44" s="183" t="s">
        <v>408</v>
      </c>
      <c r="D44" s="183" t="s">
        <v>576</v>
      </c>
    </row>
    <row r="45" spans="1:4" ht="15.75" customHeight="1" x14ac:dyDescent="0.25">
      <c r="A45" s="183" t="s">
        <v>577</v>
      </c>
      <c r="B45" s="183" t="s">
        <v>407</v>
      </c>
      <c r="C45" s="183" t="s">
        <v>408</v>
      </c>
      <c r="D45" s="183" t="s">
        <v>569</v>
      </c>
    </row>
    <row r="46" spans="1:4" ht="16.5" customHeight="1" x14ac:dyDescent="0.25">
      <c r="A46" s="183" t="s">
        <v>578</v>
      </c>
      <c r="B46" s="183" t="s">
        <v>407</v>
      </c>
      <c r="C46" s="183" t="s">
        <v>408</v>
      </c>
      <c r="D46" s="183" t="s">
        <v>582</v>
      </c>
    </row>
    <row r="47" spans="1:4" ht="15.75" customHeight="1" x14ac:dyDescent="0.25">
      <c r="A47" s="183" t="s">
        <v>579</v>
      </c>
      <c r="B47" s="183" t="s">
        <v>407</v>
      </c>
      <c r="C47" s="183" t="s">
        <v>408</v>
      </c>
      <c r="D47" s="183" t="s">
        <v>568</v>
      </c>
    </row>
    <row r="48" spans="1:4" ht="18.75" customHeight="1" x14ac:dyDescent="0.25">
      <c r="A48" s="183" t="s">
        <v>580</v>
      </c>
      <c r="B48" s="183" t="s">
        <v>407</v>
      </c>
      <c r="C48" s="183" t="s">
        <v>408</v>
      </c>
      <c r="D48" s="183" t="s">
        <v>569</v>
      </c>
    </row>
    <row r="49" spans="1:4" ht="17.25" customHeight="1" x14ac:dyDescent="0.25">
      <c r="A49" s="183" t="s">
        <v>581</v>
      </c>
      <c r="B49" s="183" t="s">
        <v>407</v>
      </c>
      <c r="C49" s="183" t="s">
        <v>408</v>
      </c>
      <c r="D49" s="183" t="s">
        <v>568</v>
      </c>
    </row>
    <row r="50" spans="1:4" ht="18" customHeight="1" x14ac:dyDescent="0.25">
      <c r="A50" s="183" t="s">
        <v>583</v>
      </c>
      <c r="B50" s="183" t="s">
        <v>407</v>
      </c>
      <c r="C50" s="183" t="s">
        <v>408</v>
      </c>
      <c r="D50" s="183" t="s">
        <v>568</v>
      </c>
    </row>
    <row r="51" spans="1:4" ht="18.75" customHeight="1" x14ac:dyDescent="0.25">
      <c r="A51" s="163" t="s">
        <v>239</v>
      </c>
      <c r="B51" s="170"/>
      <c r="C51" s="163"/>
      <c r="D51" s="164"/>
    </row>
    <row r="52" spans="1:4" ht="14.25" customHeight="1" x14ac:dyDescent="0.25">
      <c r="A52" s="183" t="s">
        <v>452</v>
      </c>
      <c r="B52" s="188" t="s">
        <v>407</v>
      </c>
      <c r="C52" s="183" t="s">
        <v>453</v>
      </c>
      <c r="D52" s="183" t="s">
        <v>454</v>
      </c>
    </row>
    <row r="53" spans="1:4" ht="15.75" customHeight="1" x14ac:dyDescent="0.25">
      <c r="A53" s="183" t="s">
        <v>455</v>
      </c>
      <c r="B53" s="183" t="s">
        <v>407</v>
      </c>
      <c r="C53" s="183" t="s">
        <v>453</v>
      </c>
      <c r="D53" s="183" t="s">
        <v>456</v>
      </c>
    </row>
    <row r="54" spans="1:4" ht="15" customHeight="1" x14ac:dyDescent="0.25">
      <c r="A54" s="183" t="s">
        <v>457</v>
      </c>
      <c r="B54" s="183" t="s">
        <v>407</v>
      </c>
      <c r="C54" s="183" t="s">
        <v>453</v>
      </c>
      <c r="D54" s="183" t="s">
        <v>458</v>
      </c>
    </row>
    <row r="55" spans="1:4" ht="16.5" customHeight="1" x14ac:dyDescent="0.25">
      <c r="A55" s="183" t="s">
        <v>459</v>
      </c>
      <c r="B55" s="188" t="s">
        <v>407</v>
      </c>
      <c r="C55" s="183" t="s">
        <v>453</v>
      </c>
      <c r="D55" s="183" t="s">
        <v>454</v>
      </c>
    </row>
    <row r="56" spans="1:4" ht="17.25" customHeight="1" x14ac:dyDescent="0.25">
      <c r="A56" s="183" t="s">
        <v>460</v>
      </c>
      <c r="B56" s="183" t="s">
        <v>407</v>
      </c>
      <c r="C56" s="183" t="s">
        <v>453</v>
      </c>
      <c r="D56" s="192" t="s">
        <v>456</v>
      </c>
    </row>
    <row r="57" spans="1:4" ht="16.5" customHeight="1" x14ac:dyDescent="0.25">
      <c r="A57" s="183" t="s">
        <v>461</v>
      </c>
      <c r="B57" s="188" t="s">
        <v>407</v>
      </c>
      <c r="C57" s="183" t="s">
        <v>453</v>
      </c>
      <c r="D57" s="183" t="s">
        <v>458</v>
      </c>
    </row>
    <row r="58" spans="1:4" ht="15" customHeight="1" x14ac:dyDescent="0.25">
      <c r="A58" s="183" t="s">
        <v>462</v>
      </c>
      <c r="B58" s="183" t="s">
        <v>407</v>
      </c>
      <c r="C58" s="183" t="s">
        <v>453</v>
      </c>
      <c r="D58" s="183" t="s">
        <v>454</v>
      </c>
    </row>
    <row r="59" spans="1:4" ht="17.25" customHeight="1" x14ac:dyDescent="0.25">
      <c r="A59" s="183" t="s">
        <v>463</v>
      </c>
      <c r="B59" s="188" t="s">
        <v>407</v>
      </c>
      <c r="C59" s="188" t="s">
        <v>453</v>
      </c>
      <c r="D59" s="183" t="s">
        <v>456</v>
      </c>
    </row>
    <row r="60" spans="1:4" ht="17.25" customHeight="1" x14ac:dyDescent="0.25">
      <c r="A60" s="183" t="s">
        <v>464</v>
      </c>
      <c r="B60" s="188" t="s">
        <v>407</v>
      </c>
      <c r="C60" s="183" t="s">
        <v>408</v>
      </c>
      <c r="D60" s="183" t="s">
        <v>437</v>
      </c>
    </row>
    <row r="61" spans="1:4" ht="15" customHeight="1" x14ac:dyDescent="0.25">
      <c r="A61" s="189" t="s">
        <v>465</v>
      </c>
      <c r="B61" s="188" t="s">
        <v>407</v>
      </c>
      <c r="C61" s="183" t="s">
        <v>408</v>
      </c>
      <c r="D61" s="183" t="s">
        <v>437</v>
      </c>
    </row>
    <row r="62" spans="1:4" ht="17.25" customHeight="1" x14ac:dyDescent="0.25">
      <c r="A62" s="183" t="s">
        <v>466</v>
      </c>
      <c r="B62" s="188" t="s">
        <v>407</v>
      </c>
      <c r="C62" s="183" t="s">
        <v>408</v>
      </c>
      <c r="D62" s="183" t="s">
        <v>467</v>
      </c>
    </row>
    <row r="63" spans="1:4" ht="15.75" customHeight="1" x14ac:dyDescent="0.25">
      <c r="A63" s="183" t="s">
        <v>468</v>
      </c>
      <c r="B63" s="188" t="s">
        <v>407</v>
      </c>
      <c r="C63" s="183" t="s">
        <v>408</v>
      </c>
      <c r="D63" s="183" t="s">
        <v>469</v>
      </c>
    </row>
    <row r="64" spans="1:4" ht="16.5" customHeight="1" x14ac:dyDescent="0.25">
      <c r="A64" s="183" t="s">
        <v>470</v>
      </c>
      <c r="B64" s="183" t="s">
        <v>407</v>
      </c>
      <c r="C64" s="183" t="s">
        <v>408</v>
      </c>
      <c r="D64" s="183" t="s">
        <v>471</v>
      </c>
    </row>
    <row r="65" spans="1:4" ht="16.5" customHeight="1" x14ac:dyDescent="0.25">
      <c r="A65" s="183" t="s">
        <v>472</v>
      </c>
      <c r="B65" s="188" t="s">
        <v>407</v>
      </c>
      <c r="C65" s="183" t="s">
        <v>408</v>
      </c>
      <c r="D65" s="183" t="s">
        <v>420</v>
      </c>
    </row>
    <row r="66" spans="1:4" ht="15.75" customHeight="1" x14ac:dyDescent="0.25">
      <c r="A66" s="183" t="s">
        <v>473</v>
      </c>
      <c r="B66" s="183" t="s">
        <v>407</v>
      </c>
      <c r="C66" s="183" t="s">
        <v>408</v>
      </c>
      <c r="D66" s="183" t="s">
        <v>420</v>
      </c>
    </row>
    <row r="67" spans="1:4" ht="18" customHeight="1" x14ac:dyDescent="0.25">
      <c r="A67" s="183" t="s">
        <v>474</v>
      </c>
      <c r="B67" s="188" t="s">
        <v>407</v>
      </c>
      <c r="C67" s="183" t="s">
        <v>408</v>
      </c>
      <c r="D67" s="183" t="s">
        <v>475</v>
      </c>
    </row>
    <row r="68" spans="1:4" ht="14.25" customHeight="1" x14ac:dyDescent="0.25">
      <c r="A68" s="183" t="s">
        <v>476</v>
      </c>
      <c r="B68" s="183" t="s">
        <v>407</v>
      </c>
      <c r="C68" s="183" t="s">
        <v>408</v>
      </c>
      <c r="D68" s="183" t="s">
        <v>477</v>
      </c>
    </row>
    <row r="69" spans="1:4" ht="16.5" customHeight="1" x14ac:dyDescent="0.25">
      <c r="A69" s="183" t="s">
        <v>555</v>
      </c>
      <c r="B69" s="183" t="s">
        <v>407</v>
      </c>
      <c r="C69" s="183" t="s">
        <v>408</v>
      </c>
      <c r="D69" s="183" t="s">
        <v>556</v>
      </c>
    </row>
    <row r="70" spans="1:4" ht="16.5" customHeight="1" x14ac:dyDescent="0.25">
      <c r="A70" s="183" t="s">
        <v>557</v>
      </c>
      <c r="B70" s="183" t="s">
        <v>407</v>
      </c>
      <c r="C70" s="183" t="s">
        <v>408</v>
      </c>
      <c r="D70" s="183" t="s">
        <v>437</v>
      </c>
    </row>
    <row r="71" spans="1:4" ht="16.5" customHeight="1" x14ac:dyDescent="0.25">
      <c r="A71" s="183" t="s">
        <v>558</v>
      </c>
      <c r="B71" s="183" t="s">
        <v>407</v>
      </c>
      <c r="C71" s="183" t="s">
        <v>408</v>
      </c>
      <c r="D71" s="183" t="s">
        <v>454</v>
      </c>
    </row>
    <row r="72" spans="1:4" ht="16.5" customHeight="1" x14ac:dyDescent="0.25">
      <c r="A72" s="183" t="s">
        <v>559</v>
      </c>
      <c r="B72" s="183" t="s">
        <v>407</v>
      </c>
      <c r="C72" s="183" t="s">
        <v>408</v>
      </c>
      <c r="D72" s="183" t="s">
        <v>454</v>
      </c>
    </row>
    <row r="73" spans="1:4" ht="16.5" customHeight="1" x14ac:dyDescent="0.25">
      <c r="A73" s="183" t="s">
        <v>558</v>
      </c>
      <c r="B73" s="183" t="s">
        <v>407</v>
      </c>
      <c r="C73" s="183" t="s">
        <v>408</v>
      </c>
      <c r="D73" s="183" t="s">
        <v>454</v>
      </c>
    </row>
    <row r="74" spans="1:4" ht="16.5" customHeight="1" x14ac:dyDescent="0.25">
      <c r="A74" s="183" t="s">
        <v>560</v>
      </c>
      <c r="B74" s="183" t="s">
        <v>407</v>
      </c>
      <c r="C74" s="183" t="s">
        <v>408</v>
      </c>
      <c r="D74" s="183" t="s">
        <v>458</v>
      </c>
    </row>
    <row r="75" spans="1:4" ht="18.75" customHeight="1" x14ac:dyDescent="0.25">
      <c r="A75" s="183" t="s">
        <v>561</v>
      </c>
      <c r="B75" s="183" t="s">
        <v>407</v>
      </c>
      <c r="C75" s="183" t="s">
        <v>408</v>
      </c>
      <c r="D75" s="183" t="s">
        <v>424</v>
      </c>
    </row>
    <row r="76" spans="1:4" ht="16.5" customHeight="1" x14ac:dyDescent="0.25">
      <c r="A76" s="183" t="s">
        <v>562</v>
      </c>
      <c r="B76" s="183" t="s">
        <v>407</v>
      </c>
      <c r="C76" s="183" t="s">
        <v>408</v>
      </c>
      <c r="D76" s="183" t="s">
        <v>420</v>
      </c>
    </row>
    <row r="77" spans="1:4" ht="18.75" x14ac:dyDescent="0.25">
      <c r="A77" s="163" t="s">
        <v>235</v>
      </c>
      <c r="B77" s="170"/>
      <c r="C77" s="163"/>
      <c r="D77" s="164"/>
    </row>
    <row r="78" spans="1:4" ht="18.75" x14ac:dyDescent="0.25">
      <c r="A78" s="73"/>
      <c r="B78" s="109"/>
      <c r="C78" s="73"/>
      <c r="D78" s="109"/>
    </row>
    <row r="79" spans="1:4" ht="18.75" x14ac:dyDescent="0.25">
      <c r="A79" s="163" t="s">
        <v>240</v>
      </c>
      <c r="B79" s="170"/>
      <c r="C79" s="163"/>
      <c r="D79" s="164"/>
    </row>
    <row r="80" spans="1:4" ht="94.5" x14ac:dyDescent="0.25">
      <c r="A80" s="183" t="s">
        <v>478</v>
      </c>
      <c r="B80" s="188" t="s">
        <v>407</v>
      </c>
      <c r="C80" s="183" t="s">
        <v>479</v>
      </c>
      <c r="D80" s="183" t="s">
        <v>480</v>
      </c>
    </row>
    <row r="81" spans="1:4" ht="16.5" customHeight="1" x14ac:dyDescent="0.25">
      <c r="A81" s="183" t="s">
        <v>481</v>
      </c>
      <c r="B81" s="188" t="s">
        <v>407</v>
      </c>
      <c r="C81" s="183" t="s">
        <v>482</v>
      </c>
      <c r="D81" s="183" t="s">
        <v>418</v>
      </c>
    </row>
    <row r="82" spans="1:4" ht="14.25" customHeight="1" x14ac:dyDescent="0.25">
      <c r="A82" s="183" t="s">
        <v>481</v>
      </c>
      <c r="B82" s="188" t="s">
        <v>407</v>
      </c>
      <c r="C82" s="183" t="s">
        <v>482</v>
      </c>
      <c r="D82" s="183" t="s">
        <v>418</v>
      </c>
    </row>
    <row r="83" spans="1:4" ht="16.5" customHeight="1" x14ac:dyDescent="0.25">
      <c r="A83" s="183" t="s">
        <v>481</v>
      </c>
      <c r="B83" s="183" t="s">
        <v>407</v>
      </c>
      <c r="C83" s="183" t="s">
        <v>482</v>
      </c>
      <c r="D83" s="183" t="s">
        <v>483</v>
      </c>
    </row>
    <row r="84" spans="1:4" ht="78.75" x14ac:dyDescent="0.25">
      <c r="A84" s="183" t="s">
        <v>484</v>
      </c>
      <c r="B84" s="188" t="s">
        <v>407</v>
      </c>
      <c r="C84" s="183" t="s">
        <v>482</v>
      </c>
      <c r="D84" s="183" t="s">
        <v>418</v>
      </c>
    </row>
    <row r="85" spans="1:4" ht="78.75" x14ac:dyDescent="0.25">
      <c r="A85" s="183" t="s">
        <v>485</v>
      </c>
      <c r="B85" s="194" t="s">
        <v>407</v>
      </c>
      <c r="C85" s="183" t="s">
        <v>482</v>
      </c>
      <c r="D85" s="183" t="s">
        <v>416</v>
      </c>
    </row>
    <row r="86" spans="1:4" ht="16.5" customHeight="1" x14ac:dyDescent="0.25">
      <c r="A86" s="183" t="s">
        <v>485</v>
      </c>
      <c r="B86" s="188" t="s">
        <v>407</v>
      </c>
      <c r="C86" s="183" t="s">
        <v>482</v>
      </c>
      <c r="D86" s="183" t="s">
        <v>483</v>
      </c>
    </row>
    <row r="87" spans="1:4" ht="16.5" customHeight="1" x14ac:dyDescent="0.25">
      <c r="A87" s="183" t="s">
        <v>486</v>
      </c>
      <c r="B87" s="188" t="s">
        <v>407</v>
      </c>
      <c r="C87" s="183" t="s">
        <v>482</v>
      </c>
      <c r="D87" s="183" t="s">
        <v>416</v>
      </c>
    </row>
    <row r="88" spans="1:4" ht="15" customHeight="1" x14ac:dyDescent="0.25">
      <c r="A88" s="183" t="s">
        <v>487</v>
      </c>
      <c r="B88" s="183" t="s">
        <v>407</v>
      </c>
      <c r="C88" s="183" t="s">
        <v>482</v>
      </c>
      <c r="D88" s="193" t="s">
        <v>418</v>
      </c>
    </row>
    <row r="89" spans="1:4" ht="16.5" customHeight="1" x14ac:dyDescent="0.25">
      <c r="A89" s="183" t="s">
        <v>488</v>
      </c>
      <c r="B89" s="183" t="s">
        <v>407</v>
      </c>
      <c r="C89" s="183" t="s">
        <v>408</v>
      </c>
      <c r="D89" s="183" t="s">
        <v>418</v>
      </c>
    </row>
    <row r="90" spans="1:4" ht="15" customHeight="1" x14ac:dyDescent="0.25">
      <c r="A90" s="183" t="s">
        <v>489</v>
      </c>
      <c r="B90" s="188" t="s">
        <v>407</v>
      </c>
      <c r="C90" s="183" t="s">
        <v>408</v>
      </c>
      <c r="D90" s="183" t="s">
        <v>418</v>
      </c>
    </row>
    <row r="91" spans="1:4" ht="17.25" customHeight="1" x14ac:dyDescent="0.25">
      <c r="A91" s="183" t="s">
        <v>490</v>
      </c>
      <c r="B91" s="188" t="s">
        <v>407</v>
      </c>
      <c r="C91" s="183" t="s">
        <v>408</v>
      </c>
      <c r="D91" s="183" t="s">
        <v>491</v>
      </c>
    </row>
    <row r="92" spans="1:4" ht="17.25" customHeight="1" x14ac:dyDescent="0.25">
      <c r="A92" s="183" t="s">
        <v>492</v>
      </c>
      <c r="B92" s="183" t="s">
        <v>407</v>
      </c>
      <c r="C92" s="183" t="s">
        <v>479</v>
      </c>
      <c r="D92" s="183" t="s">
        <v>418</v>
      </c>
    </row>
    <row r="93" spans="1:4" ht="18.75" customHeight="1" x14ac:dyDescent="0.25">
      <c r="A93" s="183" t="s">
        <v>493</v>
      </c>
      <c r="B93" s="183" t="s">
        <v>407</v>
      </c>
      <c r="C93" s="183" t="s">
        <v>479</v>
      </c>
      <c r="D93" s="183" t="s">
        <v>483</v>
      </c>
    </row>
    <row r="94" spans="1:4" ht="16.5" customHeight="1" x14ac:dyDescent="0.25">
      <c r="A94" s="183" t="s">
        <v>494</v>
      </c>
      <c r="B94" s="188" t="s">
        <v>407</v>
      </c>
      <c r="C94" s="183" t="s">
        <v>479</v>
      </c>
      <c r="D94" s="183" t="s">
        <v>483</v>
      </c>
    </row>
    <row r="95" spans="1:4" ht="16.5" customHeight="1" x14ac:dyDescent="0.25">
      <c r="A95" s="183" t="s">
        <v>495</v>
      </c>
      <c r="B95" s="188" t="s">
        <v>407</v>
      </c>
      <c r="C95" s="183" t="s">
        <v>479</v>
      </c>
      <c r="D95" s="183" t="s">
        <v>418</v>
      </c>
    </row>
    <row r="96" spans="1:4" ht="18" customHeight="1" x14ac:dyDescent="0.25">
      <c r="A96" s="183" t="s">
        <v>496</v>
      </c>
      <c r="B96" s="185" t="s">
        <v>407</v>
      </c>
      <c r="C96" s="183" t="s">
        <v>479</v>
      </c>
      <c r="D96" s="183" t="s">
        <v>483</v>
      </c>
    </row>
    <row r="97" spans="1:4" ht="16.5" customHeight="1" x14ac:dyDescent="0.25">
      <c r="A97" s="183" t="s">
        <v>497</v>
      </c>
      <c r="B97" s="188" t="s">
        <v>407</v>
      </c>
      <c r="C97" s="183" t="s">
        <v>479</v>
      </c>
      <c r="D97" s="183" t="s">
        <v>483</v>
      </c>
    </row>
    <row r="98" spans="1:4" ht="18.75" customHeight="1" x14ac:dyDescent="0.25">
      <c r="A98" s="183" t="s">
        <v>498</v>
      </c>
      <c r="B98" s="183" t="s">
        <v>407</v>
      </c>
      <c r="C98" s="183" t="s">
        <v>408</v>
      </c>
      <c r="D98" s="183" t="s">
        <v>420</v>
      </c>
    </row>
    <row r="99" spans="1:4" ht="18" customHeight="1" x14ac:dyDescent="0.25">
      <c r="A99" s="183" t="s">
        <v>499</v>
      </c>
      <c r="B99" s="183" t="s">
        <v>407</v>
      </c>
      <c r="C99" s="183" t="s">
        <v>408</v>
      </c>
      <c r="D99" s="183" t="s">
        <v>437</v>
      </c>
    </row>
    <row r="100" spans="1:4" ht="19.5" customHeight="1" x14ac:dyDescent="0.25">
      <c r="A100" s="183" t="s">
        <v>500</v>
      </c>
      <c r="B100" s="183" t="s">
        <v>407</v>
      </c>
      <c r="C100" s="183" t="s">
        <v>408</v>
      </c>
      <c r="D100" s="183" t="s">
        <v>501</v>
      </c>
    </row>
    <row r="101" spans="1:4" ht="16.5" customHeight="1" x14ac:dyDescent="0.25">
      <c r="A101" s="183" t="s">
        <v>502</v>
      </c>
      <c r="B101" s="183" t="s">
        <v>407</v>
      </c>
      <c r="C101" s="183" t="s">
        <v>408</v>
      </c>
      <c r="D101" s="183" t="s">
        <v>503</v>
      </c>
    </row>
    <row r="102" spans="1:4" ht="19.5" customHeight="1" x14ac:dyDescent="0.25">
      <c r="A102" s="183" t="s">
        <v>504</v>
      </c>
      <c r="B102" s="183" t="s">
        <v>407</v>
      </c>
      <c r="C102" s="183" t="s">
        <v>479</v>
      </c>
      <c r="D102" s="183" t="s">
        <v>505</v>
      </c>
    </row>
    <row r="103" spans="1:4" ht="18.75" customHeight="1" x14ac:dyDescent="0.25">
      <c r="A103" s="183" t="s">
        <v>506</v>
      </c>
      <c r="B103" s="188" t="s">
        <v>407</v>
      </c>
      <c r="C103" s="183" t="s">
        <v>408</v>
      </c>
      <c r="D103" s="183" t="s">
        <v>507</v>
      </c>
    </row>
    <row r="104" spans="1:4" ht="18" customHeight="1" x14ac:dyDescent="0.25">
      <c r="A104" s="183" t="s">
        <v>508</v>
      </c>
      <c r="B104" s="188" t="s">
        <v>407</v>
      </c>
      <c r="C104" s="183" t="s">
        <v>408</v>
      </c>
      <c r="D104" s="183" t="s">
        <v>509</v>
      </c>
    </row>
    <row r="105" spans="1:4" ht="18" customHeight="1" x14ac:dyDescent="0.25">
      <c r="A105" s="183" t="s">
        <v>508</v>
      </c>
      <c r="B105" s="188" t="s">
        <v>407</v>
      </c>
      <c r="C105" s="183" t="s">
        <v>408</v>
      </c>
      <c r="D105" s="183" t="s">
        <v>509</v>
      </c>
    </row>
    <row r="106" spans="1:4" ht="18" customHeight="1" x14ac:dyDescent="0.25">
      <c r="A106" s="183" t="s">
        <v>553</v>
      </c>
      <c r="B106" s="188" t="s">
        <v>407</v>
      </c>
      <c r="C106" s="183" t="s">
        <v>408</v>
      </c>
      <c r="D106" s="183" t="s">
        <v>554</v>
      </c>
    </row>
    <row r="107" spans="1:4" ht="18" customHeight="1" x14ac:dyDescent="0.25">
      <c r="A107" s="183" t="s">
        <v>552</v>
      </c>
      <c r="B107" s="188" t="s">
        <v>407</v>
      </c>
      <c r="C107" s="183" t="s">
        <v>479</v>
      </c>
      <c r="D107" s="183" t="s">
        <v>509</v>
      </c>
    </row>
    <row r="108" spans="1:4" ht="18.75" x14ac:dyDescent="0.25">
      <c r="A108" s="163" t="s">
        <v>236</v>
      </c>
      <c r="B108" s="170"/>
      <c r="C108" s="163"/>
      <c r="D108" s="164"/>
    </row>
    <row r="109" spans="1:4" ht="21" customHeight="1" x14ac:dyDescent="0.25">
      <c r="A109" s="183" t="s">
        <v>510</v>
      </c>
      <c r="B109" s="188" t="s">
        <v>407</v>
      </c>
      <c r="C109" s="183" t="s">
        <v>408</v>
      </c>
      <c r="D109" s="183" t="s">
        <v>511</v>
      </c>
    </row>
    <row r="110" spans="1:4" ht="15" customHeight="1" x14ac:dyDescent="0.25">
      <c r="A110" s="183" t="s">
        <v>512</v>
      </c>
      <c r="B110" s="183" t="s">
        <v>407</v>
      </c>
      <c r="C110" s="183" t="s">
        <v>513</v>
      </c>
      <c r="D110" s="183" t="s">
        <v>514</v>
      </c>
    </row>
    <row r="111" spans="1:4" ht="15.75" customHeight="1" x14ac:dyDescent="0.25">
      <c r="A111" s="189" t="s">
        <v>515</v>
      </c>
      <c r="B111" s="189" t="s">
        <v>407</v>
      </c>
      <c r="C111" s="189" t="s">
        <v>516</v>
      </c>
      <c r="D111" s="189" t="s">
        <v>517</v>
      </c>
    </row>
    <row r="112" spans="1:4" ht="15.75" customHeight="1" x14ac:dyDescent="0.25">
      <c r="A112" s="189" t="s">
        <v>518</v>
      </c>
      <c r="B112" s="189" t="s">
        <v>407</v>
      </c>
      <c r="C112" s="189" t="s">
        <v>516</v>
      </c>
      <c r="D112" s="189" t="s">
        <v>519</v>
      </c>
    </row>
    <row r="113" spans="1:4" ht="17.25" customHeight="1" x14ac:dyDescent="0.25">
      <c r="A113" s="189" t="s">
        <v>520</v>
      </c>
      <c r="B113" s="189" t="s">
        <v>407</v>
      </c>
      <c r="C113" s="189" t="s">
        <v>408</v>
      </c>
      <c r="D113" s="189" t="s">
        <v>521</v>
      </c>
    </row>
    <row r="114" spans="1:4" ht="16.5" customHeight="1" x14ac:dyDescent="0.25">
      <c r="A114" s="189" t="s">
        <v>522</v>
      </c>
      <c r="B114" s="189" t="s">
        <v>407</v>
      </c>
      <c r="C114" s="189" t="s">
        <v>513</v>
      </c>
      <c r="D114" s="189" t="s">
        <v>523</v>
      </c>
    </row>
    <row r="115" spans="1:4" ht="17.25" customHeight="1" x14ac:dyDescent="0.25">
      <c r="A115" s="189" t="s">
        <v>524</v>
      </c>
      <c r="B115" s="188" t="s">
        <v>407</v>
      </c>
      <c r="C115" s="189" t="s">
        <v>513</v>
      </c>
      <c r="D115" s="189" t="s">
        <v>525</v>
      </c>
    </row>
    <row r="116" spans="1:4" ht="19.5" customHeight="1" x14ac:dyDescent="0.25">
      <c r="A116" s="183" t="s">
        <v>526</v>
      </c>
      <c r="B116" s="183" t="s">
        <v>407</v>
      </c>
      <c r="C116" s="192" t="s">
        <v>513</v>
      </c>
      <c r="D116" s="192" t="s">
        <v>523</v>
      </c>
    </row>
    <row r="117" spans="1:4" ht="15" customHeight="1" x14ac:dyDescent="0.25">
      <c r="A117" s="189" t="s">
        <v>527</v>
      </c>
      <c r="B117" s="189" t="s">
        <v>407</v>
      </c>
      <c r="C117" s="189" t="s">
        <v>513</v>
      </c>
      <c r="D117" s="189" t="s">
        <v>525</v>
      </c>
    </row>
    <row r="118" spans="1:4" ht="15" customHeight="1" x14ac:dyDescent="0.25">
      <c r="A118" s="183" t="s">
        <v>528</v>
      </c>
      <c r="B118" s="188" t="s">
        <v>407</v>
      </c>
      <c r="C118" s="183" t="s">
        <v>513</v>
      </c>
      <c r="D118" s="183" t="s">
        <v>529</v>
      </c>
    </row>
    <row r="119" spans="1:4" ht="18" customHeight="1" x14ac:dyDescent="0.25">
      <c r="A119" s="197" t="s">
        <v>530</v>
      </c>
      <c r="B119" s="189" t="s">
        <v>407</v>
      </c>
      <c r="C119" s="189" t="s">
        <v>513</v>
      </c>
      <c r="D119" s="189" t="s">
        <v>529</v>
      </c>
    </row>
    <row r="120" spans="1:4" ht="15" customHeight="1" x14ac:dyDescent="0.25">
      <c r="A120" s="183" t="s">
        <v>531</v>
      </c>
      <c r="B120" s="188" t="s">
        <v>407</v>
      </c>
      <c r="C120" s="183" t="s">
        <v>513</v>
      </c>
      <c r="D120" s="183" t="s">
        <v>523</v>
      </c>
    </row>
    <row r="121" spans="1:4" ht="17.25" customHeight="1" x14ac:dyDescent="0.25">
      <c r="A121" s="189" t="s">
        <v>532</v>
      </c>
      <c r="B121" s="189" t="s">
        <v>407</v>
      </c>
      <c r="C121" s="189" t="s">
        <v>513</v>
      </c>
      <c r="D121" s="189" t="s">
        <v>523</v>
      </c>
    </row>
    <row r="122" spans="1:4" ht="14.25" customHeight="1" x14ac:dyDescent="0.25">
      <c r="A122" s="189" t="s">
        <v>533</v>
      </c>
      <c r="B122" s="195" t="s">
        <v>407</v>
      </c>
      <c r="C122" s="189" t="s">
        <v>513</v>
      </c>
      <c r="D122" s="189" t="s">
        <v>525</v>
      </c>
    </row>
    <row r="123" spans="1:4" ht="16.5" customHeight="1" x14ac:dyDescent="0.25">
      <c r="A123" s="189" t="s">
        <v>534</v>
      </c>
      <c r="B123" s="189" t="s">
        <v>407</v>
      </c>
      <c r="C123" s="189" t="s">
        <v>513</v>
      </c>
      <c r="D123" s="189" t="s">
        <v>525</v>
      </c>
    </row>
    <row r="124" spans="1:4" ht="17.25" customHeight="1" x14ac:dyDescent="0.25">
      <c r="A124" s="183" t="s">
        <v>535</v>
      </c>
      <c r="B124" s="188" t="s">
        <v>407</v>
      </c>
      <c r="C124" s="183" t="s">
        <v>513</v>
      </c>
      <c r="D124" s="183" t="s">
        <v>437</v>
      </c>
    </row>
    <row r="125" spans="1:4" ht="17.25" customHeight="1" x14ac:dyDescent="0.25">
      <c r="A125" s="183" t="s">
        <v>536</v>
      </c>
      <c r="B125" s="188" t="s">
        <v>407</v>
      </c>
      <c r="C125" s="183" t="s">
        <v>408</v>
      </c>
      <c r="D125" s="183" t="s">
        <v>537</v>
      </c>
    </row>
    <row r="126" spans="1:4" ht="17.25" customHeight="1" x14ac:dyDescent="0.25">
      <c r="A126" s="183" t="s">
        <v>538</v>
      </c>
      <c r="B126" s="188" t="s">
        <v>407</v>
      </c>
      <c r="C126" s="183" t="s">
        <v>551</v>
      </c>
      <c r="D126" s="183" t="s">
        <v>525</v>
      </c>
    </row>
  </sheetData>
  <sheetProtection sort="0" autoFilter="0" pivotTables="0"/>
  <mergeCells count="1">
    <mergeCell ref="A1:D1"/>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SheetLayoutView="100" workbookViewId="0">
      <selection activeCell="E6" sqref="E6"/>
    </sheetView>
  </sheetViews>
  <sheetFormatPr defaultRowHeight="15" x14ac:dyDescent="0.25"/>
  <cols>
    <col min="1" max="1" width="47.42578125" customWidth="1"/>
    <col min="2" max="2" width="46.28515625" customWidth="1"/>
    <col min="3" max="3" width="16.28515625" customWidth="1"/>
    <col min="4" max="5" width="19.85546875" customWidth="1"/>
  </cols>
  <sheetData>
    <row r="1" spans="1:5" ht="18.75" x14ac:dyDescent="0.25">
      <c r="A1" s="312" t="s">
        <v>163</v>
      </c>
      <c r="B1" s="312"/>
      <c r="C1" s="312"/>
      <c r="D1" s="230"/>
      <c r="E1" s="230"/>
    </row>
    <row r="2" spans="1:5" ht="18.75" x14ac:dyDescent="0.25">
      <c r="A2" s="254" t="s">
        <v>164</v>
      </c>
      <c r="B2" s="254"/>
      <c r="C2" s="254"/>
      <c r="D2" s="221"/>
      <c r="E2" s="221"/>
    </row>
    <row r="3" spans="1:5" ht="75.75" customHeight="1" x14ac:dyDescent="0.25">
      <c r="A3" s="224" t="s">
        <v>165</v>
      </c>
      <c r="B3" s="229" t="s">
        <v>241</v>
      </c>
      <c r="C3" s="227" t="s">
        <v>242</v>
      </c>
      <c r="D3" s="224" t="s">
        <v>243</v>
      </c>
      <c r="E3" s="224" t="s">
        <v>244</v>
      </c>
    </row>
    <row r="4" spans="1:5" ht="18.75" x14ac:dyDescent="0.3">
      <c r="A4" s="74" t="s">
        <v>166</v>
      </c>
      <c r="B4" s="77"/>
      <c r="C4" s="171"/>
      <c r="D4" s="78"/>
      <c r="E4" s="78"/>
    </row>
    <row r="5" spans="1:5" ht="18.75" x14ac:dyDescent="0.25">
      <c r="A5" s="72" t="s">
        <v>167</v>
      </c>
      <c r="B5" s="242" t="s">
        <v>630</v>
      </c>
      <c r="C5" s="126"/>
      <c r="D5" s="138" t="s">
        <v>651</v>
      </c>
      <c r="E5" s="138">
        <v>4311</v>
      </c>
    </row>
    <row r="6" spans="1:5" ht="37.5" x14ac:dyDescent="0.25">
      <c r="A6" s="30" t="s">
        <v>168</v>
      </c>
      <c r="B6" s="242" t="s">
        <v>635</v>
      </c>
      <c r="C6" s="108"/>
      <c r="D6" s="109"/>
      <c r="E6" s="109"/>
    </row>
    <row r="7" spans="1:5" ht="37.5" x14ac:dyDescent="0.25">
      <c r="A7" s="30" t="s">
        <v>169</v>
      </c>
      <c r="B7" s="243" t="s">
        <v>631</v>
      </c>
      <c r="C7" s="108"/>
      <c r="D7" s="109"/>
      <c r="E7" s="109"/>
    </row>
    <row r="8" spans="1:5" ht="37.5" x14ac:dyDescent="0.25">
      <c r="A8" s="30" t="s">
        <v>170</v>
      </c>
      <c r="B8" s="243" t="s">
        <v>631</v>
      </c>
      <c r="C8" s="233">
        <v>5187</v>
      </c>
      <c r="D8" s="109" t="s">
        <v>641</v>
      </c>
      <c r="E8" s="234">
        <v>32</v>
      </c>
    </row>
    <row r="9" spans="1:5" ht="18.75" x14ac:dyDescent="0.25">
      <c r="A9" s="30"/>
      <c r="B9" s="243" t="s">
        <v>643</v>
      </c>
      <c r="C9" s="233">
        <v>116</v>
      </c>
      <c r="D9" s="109" t="s">
        <v>645</v>
      </c>
      <c r="E9" s="234" t="s">
        <v>644</v>
      </c>
    </row>
    <row r="10" spans="1:5" ht="18.75" x14ac:dyDescent="0.25">
      <c r="A10" s="30"/>
      <c r="B10" s="243" t="s">
        <v>648</v>
      </c>
      <c r="C10" s="233">
        <v>234</v>
      </c>
      <c r="D10" s="109" t="s">
        <v>649</v>
      </c>
      <c r="E10" s="234">
        <v>7</v>
      </c>
    </row>
    <row r="11" spans="1:5" ht="18.75" x14ac:dyDescent="0.25">
      <c r="A11" s="30"/>
      <c r="B11" s="243" t="s">
        <v>646</v>
      </c>
      <c r="C11" s="233">
        <v>872</v>
      </c>
      <c r="D11" s="109" t="s">
        <v>647</v>
      </c>
      <c r="E11" s="234">
        <v>15</v>
      </c>
    </row>
    <row r="12" spans="1:5" ht="18.75" x14ac:dyDescent="0.25">
      <c r="A12" s="72" t="s">
        <v>171</v>
      </c>
      <c r="B12" s="109"/>
      <c r="C12" s="108">
        <v>302</v>
      </c>
      <c r="D12" s="109" t="s">
        <v>650</v>
      </c>
      <c r="E12" s="109">
        <v>31</v>
      </c>
    </row>
    <row r="13" spans="1:5" ht="37.5" x14ac:dyDescent="0.25">
      <c r="A13" s="30" t="s">
        <v>172</v>
      </c>
      <c r="B13" s="109" t="s">
        <v>633</v>
      </c>
      <c r="C13" s="108">
        <v>78</v>
      </c>
      <c r="D13" s="109">
        <v>7</v>
      </c>
      <c r="E13" s="109"/>
    </row>
    <row r="14" spans="1:5" ht="56.25" x14ac:dyDescent="0.25">
      <c r="A14" s="244" t="s">
        <v>173</v>
      </c>
      <c r="B14" s="109" t="s">
        <v>634</v>
      </c>
      <c r="C14" s="108">
        <v>1021</v>
      </c>
      <c r="D14" s="109" t="s">
        <v>642</v>
      </c>
      <c r="E14" s="234">
        <v>24</v>
      </c>
    </row>
    <row r="15" spans="1:5" ht="18.75" x14ac:dyDescent="0.25">
      <c r="A15" s="75" t="s">
        <v>199</v>
      </c>
      <c r="B15" s="242" t="s">
        <v>632</v>
      </c>
      <c r="C15" s="108">
        <v>1520</v>
      </c>
      <c r="D15" s="109" t="s">
        <v>640</v>
      </c>
      <c r="E15" s="109">
        <v>3500</v>
      </c>
    </row>
    <row r="16" spans="1:5" ht="18.75" x14ac:dyDescent="0.25">
      <c r="A16" s="79" t="s">
        <v>174</v>
      </c>
      <c r="B16" s="109"/>
      <c r="C16" s="108"/>
      <c r="D16" s="109"/>
      <c r="E16" s="109"/>
    </row>
    <row r="17" spans="1:5" ht="18.75" customHeight="1" x14ac:dyDescent="0.3">
      <c r="A17" s="48" t="s">
        <v>175</v>
      </c>
      <c r="B17" s="76" t="s">
        <v>179</v>
      </c>
      <c r="C17" s="172" t="s">
        <v>178</v>
      </c>
      <c r="D17" s="76"/>
      <c r="E17" s="76"/>
    </row>
    <row r="18" spans="1:5" ht="18.75" x14ac:dyDescent="0.25">
      <c r="A18" s="30" t="s">
        <v>176</v>
      </c>
      <c r="B18" s="109"/>
      <c r="C18" s="108"/>
      <c r="D18" s="109"/>
      <c r="E18" s="109"/>
    </row>
    <row r="19" spans="1:5" ht="18.75" x14ac:dyDescent="0.25">
      <c r="A19" s="30" t="s">
        <v>177</v>
      </c>
      <c r="B19" s="109"/>
      <c r="C19" s="108"/>
      <c r="D19" s="109"/>
      <c r="E19" s="109"/>
    </row>
    <row r="20" spans="1:5" ht="18.75" x14ac:dyDescent="0.3">
      <c r="A20" s="1"/>
      <c r="B20" s="1"/>
      <c r="C20" s="1"/>
      <c r="D20" s="1"/>
      <c r="E20" s="1"/>
    </row>
    <row r="22" spans="1:5" ht="37.5" customHeight="1" x14ac:dyDescent="0.25"/>
    <row r="23" spans="1:5" ht="75" customHeight="1" x14ac:dyDescent="0.25"/>
    <row r="24" spans="1:5" ht="38.25" customHeight="1" x14ac:dyDescent="0.25"/>
    <row r="33" spans="1:5" ht="18.75" x14ac:dyDescent="0.3">
      <c r="A33" s="1"/>
      <c r="B33" s="1"/>
      <c r="C33" s="1"/>
      <c r="D33" s="1"/>
      <c r="E33" s="1"/>
    </row>
    <row r="34" spans="1:5" ht="18.75" x14ac:dyDescent="0.3">
      <c r="A34" s="1"/>
      <c r="B34" s="1"/>
      <c r="C34" s="1"/>
      <c r="D34" s="1"/>
      <c r="E34" s="1"/>
    </row>
  </sheetData>
  <mergeCells count="2">
    <mergeCell ref="A1:C1"/>
    <mergeCell ref="A2:C2"/>
  </mergeCells>
  <hyperlinks>
    <hyperlink ref="B5" r:id="rId1"/>
    <hyperlink ref="B8" r:id="rId2"/>
    <hyperlink ref="B15" r:id="rId3"/>
    <hyperlink ref="B6" r:id="rId4"/>
    <hyperlink ref="B7" r:id="rId5"/>
    <hyperlink ref="B9" r:id="rId6"/>
    <hyperlink ref="B11" r:id="rId7"/>
    <hyperlink ref="B10" r:id="rId8"/>
  </hyperlinks>
  <pageMargins left="0.7" right="0.7" top="0.75" bottom="0.75" header="0.3" footer="0.3"/>
  <pageSetup paperSize="9" orientation="landscape"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7"/>
  <sheetViews>
    <sheetView view="pageBreakPreview" zoomScaleSheetLayoutView="100" workbookViewId="0">
      <selection activeCell="B4" sqref="B4"/>
    </sheetView>
  </sheetViews>
  <sheetFormatPr defaultRowHeight="15" x14ac:dyDescent="0.25"/>
  <cols>
    <col min="1" max="1" width="68.7109375" customWidth="1"/>
    <col min="2" max="2" width="34.7109375" style="5" customWidth="1"/>
  </cols>
  <sheetData>
    <row r="1" spans="1:2" ht="18.75" x14ac:dyDescent="0.25">
      <c r="A1" s="254" t="s">
        <v>180</v>
      </c>
      <c r="B1" s="254"/>
    </row>
    <row r="2" spans="1:2" ht="18.75" x14ac:dyDescent="0.25">
      <c r="A2" s="224" t="s">
        <v>181</v>
      </c>
      <c r="B2" s="224" t="s">
        <v>188</v>
      </c>
    </row>
    <row r="3" spans="1:2" ht="73.5" customHeight="1" x14ac:dyDescent="0.25">
      <c r="A3" s="176" t="s">
        <v>182</v>
      </c>
      <c r="B3" s="180">
        <v>5</v>
      </c>
    </row>
    <row r="4" spans="1:2" ht="101.25" customHeight="1" x14ac:dyDescent="0.25">
      <c r="A4" s="176" t="s">
        <v>183</v>
      </c>
      <c r="B4" s="180">
        <v>21</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selection activeCell="D6" sqref="D6"/>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177" t="s">
        <v>184</v>
      </c>
      <c r="B1" s="177"/>
      <c r="C1" s="177"/>
      <c r="D1" s="177"/>
    </row>
    <row r="2" spans="1:4" ht="37.5" customHeight="1" x14ac:dyDescent="0.25">
      <c r="A2" s="224" t="s">
        <v>62</v>
      </c>
      <c r="B2" s="224" t="s">
        <v>185</v>
      </c>
      <c r="C2" s="224" t="s">
        <v>186</v>
      </c>
      <c r="D2" s="224" t="s">
        <v>187</v>
      </c>
    </row>
    <row r="3" spans="1:4" ht="44.25" customHeight="1" x14ac:dyDescent="0.25">
      <c r="A3" s="68">
        <v>1</v>
      </c>
      <c r="B3" s="30" t="s">
        <v>189</v>
      </c>
      <c r="C3" s="80">
        <v>0</v>
      </c>
      <c r="D3" s="21">
        <v>0</v>
      </c>
    </row>
    <row r="4" spans="1:4" ht="59.25" customHeight="1" x14ac:dyDescent="0.25">
      <c r="A4" s="68">
        <v>2</v>
      </c>
      <c r="B4" s="30" t="s">
        <v>190</v>
      </c>
      <c r="C4" s="80">
        <v>0</v>
      </c>
      <c r="D4" s="21">
        <v>0</v>
      </c>
    </row>
    <row r="5" spans="1:4" ht="49.5" customHeight="1" x14ac:dyDescent="0.25">
      <c r="A5" s="68">
        <v>3</v>
      </c>
      <c r="B5" s="30" t="s">
        <v>191</v>
      </c>
      <c r="C5" s="80">
        <v>0</v>
      </c>
      <c r="D5" s="21">
        <v>0</v>
      </c>
    </row>
    <row r="6" spans="1:4" ht="48.75" customHeight="1" x14ac:dyDescent="0.25">
      <c r="A6" s="68">
        <v>4</v>
      </c>
      <c r="B6" s="73" t="s">
        <v>174</v>
      </c>
      <c r="C6" s="80">
        <v>0</v>
      </c>
      <c r="D6" s="21">
        <v>0</v>
      </c>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topLeftCell="B1" zoomScaleSheetLayoutView="100" workbookViewId="0">
      <selection activeCell="E4" sqref="E4"/>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312" t="s">
        <v>153</v>
      </c>
      <c r="B1" s="312"/>
      <c r="C1" s="312"/>
      <c r="D1" s="312"/>
      <c r="E1" s="312"/>
    </row>
    <row r="2" spans="1:5" ht="39" customHeight="1" x14ac:dyDescent="0.25">
      <c r="A2" s="220" t="s">
        <v>62</v>
      </c>
      <c r="B2" s="220" t="s">
        <v>154</v>
      </c>
      <c r="C2" s="220" t="s">
        <v>155</v>
      </c>
      <c r="D2" s="220" t="s">
        <v>156</v>
      </c>
      <c r="E2" s="220" t="s">
        <v>157</v>
      </c>
    </row>
    <row r="3" spans="1:5" ht="37.5" x14ac:dyDescent="0.25">
      <c r="A3" s="72">
        <v>1</v>
      </c>
      <c r="B3" s="72" t="s">
        <v>158</v>
      </c>
      <c r="C3" s="113">
        <v>80</v>
      </c>
      <c r="D3" s="113">
        <v>1</v>
      </c>
      <c r="E3" s="73" t="s">
        <v>544</v>
      </c>
    </row>
    <row r="4" spans="1:5" ht="18.75" x14ac:dyDescent="0.25">
      <c r="A4" s="30">
        <v>2</v>
      </c>
      <c r="B4" s="72" t="s">
        <v>159</v>
      </c>
      <c r="C4" s="113">
        <v>0</v>
      </c>
      <c r="D4" s="113">
        <v>0</v>
      </c>
      <c r="E4" s="73"/>
    </row>
    <row r="5" spans="1:5" ht="18.75" x14ac:dyDescent="0.25">
      <c r="A5" s="72">
        <v>3</v>
      </c>
      <c r="B5" s="72" t="s">
        <v>160</v>
      </c>
      <c r="C5" s="113">
        <v>0</v>
      </c>
      <c r="D5" s="113">
        <v>0</v>
      </c>
      <c r="E5" s="73"/>
    </row>
    <row r="6" spans="1:5" ht="18.75" x14ac:dyDescent="0.25">
      <c r="A6" s="313">
        <v>4</v>
      </c>
      <c r="B6" s="313" t="s">
        <v>161</v>
      </c>
      <c r="C6" s="236">
        <v>0</v>
      </c>
      <c r="D6" s="113">
        <v>0</v>
      </c>
      <c r="E6" s="73"/>
    </row>
    <row r="7" spans="1:5" ht="18.75" x14ac:dyDescent="0.25">
      <c r="A7" s="314"/>
      <c r="B7" s="314"/>
      <c r="C7" s="236">
        <v>0</v>
      </c>
      <c r="D7" s="113">
        <v>0</v>
      </c>
      <c r="E7" s="73"/>
    </row>
    <row r="8" spans="1:5" ht="75" x14ac:dyDescent="0.25">
      <c r="A8" s="30">
        <v>5</v>
      </c>
      <c r="B8" s="72" t="s">
        <v>162</v>
      </c>
      <c r="C8" s="236">
        <v>128</v>
      </c>
      <c r="D8" s="113">
        <v>1</v>
      </c>
      <c r="E8" s="73" t="s">
        <v>543</v>
      </c>
    </row>
  </sheetData>
  <mergeCells count="3">
    <mergeCell ref="A1:E1"/>
    <mergeCell ref="A6:A7"/>
    <mergeCell ref="B6:B7"/>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Normal="80" zoomScaleSheetLayoutView="100" workbookViewId="0">
      <selection activeCell="G6" sqref="G6"/>
    </sheetView>
  </sheetViews>
  <sheetFormatPr defaultColWidth="9.140625" defaultRowHeight="15" x14ac:dyDescent="0.25"/>
  <cols>
    <col min="1" max="1" width="11.42578125" style="38" customWidth="1"/>
    <col min="2" max="2" width="12.5703125" style="38" customWidth="1"/>
    <col min="3" max="3" width="21.28515625" style="38" customWidth="1"/>
    <col min="4" max="4" width="13.140625" style="38" customWidth="1"/>
    <col min="5" max="5" width="24" style="38" customWidth="1"/>
    <col min="6" max="6" width="21.5703125" style="38" customWidth="1"/>
    <col min="7" max="7" width="11.28515625" style="38" customWidth="1"/>
    <col min="8" max="8" width="12.5703125" style="38" customWidth="1"/>
    <col min="9" max="9" width="11.5703125" style="38" customWidth="1"/>
    <col min="10" max="10" width="11.28515625" style="38" bestFit="1" customWidth="1"/>
    <col min="11" max="11" width="23.85546875" style="38" customWidth="1"/>
    <col min="12" max="12" width="22.140625" style="38" customWidth="1"/>
    <col min="13" max="13" width="18.42578125" style="38" customWidth="1"/>
    <col min="14" max="33" width="9.140625" style="38"/>
    <col min="34" max="34" width="12.28515625" style="38" bestFit="1" customWidth="1"/>
    <col min="35" max="16384" width="9.140625" style="38"/>
  </cols>
  <sheetData>
    <row r="1" spans="1:13" ht="18.75" customHeight="1" x14ac:dyDescent="0.25">
      <c r="A1" s="254" t="s">
        <v>128</v>
      </c>
      <c r="B1" s="254"/>
      <c r="C1" s="254"/>
      <c r="D1" s="254"/>
      <c r="E1" s="254"/>
      <c r="F1" s="254"/>
      <c r="G1" s="254"/>
      <c r="H1" s="254"/>
      <c r="I1" s="254"/>
      <c r="J1" s="254"/>
      <c r="K1" s="254"/>
      <c r="L1" s="254"/>
    </row>
    <row r="2" spans="1:13" ht="19.5" customHeight="1" x14ac:dyDescent="0.3">
      <c r="A2" s="315" t="s">
        <v>43</v>
      </c>
      <c r="B2" s="315"/>
      <c r="C2" s="315"/>
      <c r="D2" s="315"/>
      <c r="E2" s="315"/>
      <c r="F2" s="315"/>
      <c r="G2" s="315"/>
      <c r="H2" s="315"/>
      <c r="I2" s="315"/>
      <c r="J2" s="315"/>
      <c r="K2" s="315"/>
      <c r="L2" s="315"/>
    </row>
    <row r="3" spans="1:13" ht="18.75" x14ac:dyDescent="0.3">
      <c r="A3" s="271" t="s">
        <v>19</v>
      </c>
      <c r="B3" s="301" t="s">
        <v>13</v>
      </c>
      <c r="C3" s="301"/>
      <c r="D3" s="301"/>
      <c r="E3" s="301"/>
      <c r="F3" s="301"/>
      <c r="G3" s="301"/>
      <c r="H3" s="301"/>
      <c r="I3" s="301"/>
      <c r="J3" s="301"/>
      <c r="K3" s="301"/>
      <c r="L3" s="301"/>
    </row>
    <row r="4" spans="1:13" ht="19.5" customHeight="1" x14ac:dyDescent="0.25">
      <c r="A4" s="271"/>
      <c r="B4" s="271" t="s">
        <v>14</v>
      </c>
      <c r="C4" s="271" t="s">
        <v>20</v>
      </c>
      <c r="D4" s="271" t="s">
        <v>129</v>
      </c>
      <c r="E4" s="271"/>
      <c r="F4" s="271" t="s">
        <v>15</v>
      </c>
      <c r="G4" s="261" t="s">
        <v>247</v>
      </c>
      <c r="H4" s="271" t="s">
        <v>81</v>
      </c>
      <c r="I4" s="271" t="s">
        <v>85</v>
      </c>
      <c r="J4" s="271" t="s">
        <v>16</v>
      </c>
      <c r="K4" s="271" t="s">
        <v>46</v>
      </c>
      <c r="L4" s="271" t="s">
        <v>17</v>
      </c>
    </row>
    <row r="5" spans="1:13" ht="37.5" customHeight="1" x14ac:dyDescent="0.25">
      <c r="A5" s="271"/>
      <c r="B5" s="271"/>
      <c r="C5" s="271"/>
      <c r="D5" s="224" t="s">
        <v>131</v>
      </c>
      <c r="E5" s="224" t="s">
        <v>130</v>
      </c>
      <c r="F5" s="271"/>
      <c r="G5" s="263"/>
      <c r="H5" s="271"/>
      <c r="I5" s="271"/>
      <c r="J5" s="271"/>
      <c r="K5" s="271"/>
      <c r="L5" s="271"/>
    </row>
    <row r="6" spans="1:13" s="84" customFormat="1" ht="36" customHeight="1" x14ac:dyDescent="0.3">
      <c r="A6" s="226">
        <f>SUM(B6:L6)-A10</f>
        <v>127</v>
      </c>
      <c r="B6" s="115">
        <v>1</v>
      </c>
      <c r="C6" s="115">
        <v>3</v>
      </c>
      <c r="D6" s="115">
        <v>9</v>
      </c>
      <c r="E6" s="115">
        <v>0</v>
      </c>
      <c r="F6" s="115">
        <v>6</v>
      </c>
      <c r="G6" s="115">
        <v>2</v>
      </c>
      <c r="H6" s="115">
        <v>21</v>
      </c>
      <c r="I6" s="115">
        <v>4</v>
      </c>
      <c r="J6" s="115">
        <v>41</v>
      </c>
      <c r="K6" s="115">
        <v>43</v>
      </c>
      <c r="L6" s="115">
        <v>21</v>
      </c>
      <c r="M6" s="98"/>
    </row>
    <row r="7" spans="1:13" ht="18.75" customHeight="1" x14ac:dyDescent="0.3">
      <c r="A7" s="316" t="str">
        <f>IF(A6=B6+C6+D6+E6+F6+G6+H6+I6+J6+K6+L6-A10,"ПРАВИЛЬНО"," НЕПРАВИЛЬНО")</f>
        <v>ПРАВИЛЬНО</v>
      </c>
      <c r="B7" s="317"/>
      <c r="C7" s="318" t="s">
        <v>18</v>
      </c>
      <c r="D7" s="318"/>
      <c r="E7" s="318"/>
      <c r="F7" s="318"/>
      <c r="G7" s="318"/>
      <c r="H7" s="318"/>
      <c r="I7" s="318"/>
      <c r="J7" s="318"/>
      <c r="K7" s="318"/>
      <c r="L7" s="319"/>
      <c r="M7" s="99"/>
    </row>
    <row r="8" spans="1:13" ht="36" customHeight="1" x14ac:dyDescent="0.25">
      <c r="A8" s="116">
        <f>SUM(B8:L8)</f>
        <v>100</v>
      </c>
      <c r="B8" s="116">
        <f>100/A6*(B6-B10)</f>
        <v>0.78740157480314965</v>
      </c>
      <c r="C8" s="116">
        <f>100/A6*(C6-C10)</f>
        <v>2.3622047244094491</v>
      </c>
      <c r="D8" s="116">
        <f>100/A6*(D6-D10)</f>
        <v>6.2992125984251972</v>
      </c>
      <c r="E8" s="116">
        <f>100/A6*(E6-E10)</f>
        <v>0</v>
      </c>
      <c r="F8" s="116">
        <f>100/A6*(F6-F10)</f>
        <v>2.3622047244094491</v>
      </c>
      <c r="G8" s="116">
        <f>100/A6*(G6-G10)</f>
        <v>1.5748031496062993</v>
      </c>
      <c r="H8" s="116">
        <f>100/A6*(H6-H10)</f>
        <v>16.535433070866144</v>
      </c>
      <c r="I8" s="116">
        <f>100/A6*(I6-I10)</f>
        <v>3.1496062992125986</v>
      </c>
      <c r="J8" s="116">
        <f>100/A6*(J6-J10)</f>
        <v>30.708661417322837</v>
      </c>
      <c r="K8" s="116">
        <f>100/A6*(K6-K10)</f>
        <v>25.196850393700789</v>
      </c>
      <c r="L8" s="116">
        <f>100/A6*(L6-L10)</f>
        <v>11.023622047244094</v>
      </c>
      <c r="M8" s="100"/>
    </row>
    <row r="9" spans="1:13" ht="19.5" customHeight="1" x14ac:dyDescent="0.3">
      <c r="A9" s="301" t="s">
        <v>214</v>
      </c>
      <c r="B9" s="301"/>
      <c r="C9" s="301"/>
      <c r="D9" s="301"/>
      <c r="E9" s="301"/>
      <c r="F9" s="301"/>
      <c r="G9" s="301"/>
      <c r="H9" s="301"/>
      <c r="I9" s="301"/>
      <c r="J9" s="301"/>
      <c r="K9" s="301"/>
      <c r="L9" s="301"/>
      <c r="M9" s="99"/>
    </row>
    <row r="10" spans="1:13" s="65" customFormat="1" ht="36" customHeight="1" x14ac:dyDescent="0.25">
      <c r="A10" s="111">
        <f>SUM(B10:L10)</f>
        <v>24</v>
      </c>
      <c r="B10" s="21"/>
      <c r="C10" s="21"/>
      <c r="D10" s="21">
        <v>1</v>
      </c>
      <c r="E10" s="21"/>
      <c r="F10" s="21">
        <v>3</v>
      </c>
      <c r="G10" s="21"/>
      <c r="H10" s="21">
        <v>0</v>
      </c>
      <c r="I10" s="21"/>
      <c r="J10" s="21">
        <v>2</v>
      </c>
      <c r="K10" s="21">
        <v>11</v>
      </c>
      <c r="L10" s="21">
        <v>7</v>
      </c>
    </row>
    <row r="11" spans="1:13" ht="19.5" customHeight="1" x14ac:dyDescent="0.25">
      <c r="A11" s="300" t="s">
        <v>208</v>
      </c>
      <c r="B11" s="300"/>
      <c r="C11" s="300"/>
      <c r="D11" s="300"/>
      <c r="E11" s="300"/>
      <c r="F11" s="300"/>
      <c r="G11" s="300"/>
      <c r="H11" s="300"/>
      <c r="I11" s="300"/>
      <c r="J11" s="300"/>
      <c r="K11" s="300"/>
      <c r="L11" s="300"/>
    </row>
    <row r="12" spans="1:13" s="85" customFormat="1" ht="36" customHeight="1" x14ac:dyDescent="0.3">
      <c r="A12" s="35">
        <f>SUM(B12:L12)</f>
        <v>11</v>
      </c>
      <c r="B12" s="101"/>
      <c r="C12" s="101"/>
      <c r="D12" s="101"/>
      <c r="E12" s="101"/>
      <c r="F12" s="101">
        <v>1</v>
      </c>
      <c r="G12" s="101"/>
      <c r="H12" s="173"/>
      <c r="I12" s="173"/>
      <c r="J12" s="173">
        <v>5</v>
      </c>
      <c r="K12" s="173">
        <v>2</v>
      </c>
      <c r="L12" s="173">
        <v>3</v>
      </c>
    </row>
    <row r="13" spans="1:13" s="85" customFormat="1" ht="18.75" x14ac:dyDescent="0.3"/>
    <row r="14" spans="1:13" s="85" customFormat="1" ht="18.75" x14ac:dyDescent="0.3"/>
    <row r="15" spans="1:13" s="85" customFormat="1" ht="18.75" x14ac:dyDescent="0.3"/>
    <row r="16" spans="1:13" s="85" customFormat="1" ht="18.75" x14ac:dyDescent="0.3"/>
    <row r="17" s="85" customFormat="1" ht="18.75" x14ac:dyDescent="0.3"/>
    <row r="18" s="85" customFormat="1" ht="18.75" x14ac:dyDescent="0.3"/>
    <row r="19" s="85" customFormat="1" ht="18.75" x14ac:dyDescent="0.3"/>
    <row r="20" s="85" customFormat="1" ht="18.75" x14ac:dyDescent="0.3"/>
    <row r="21" s="85" customFormat="1" ht="18.75" x14ac:dyDescent="0.3"/>
    <row r="22" s="85" customFormat="1" ht="18.75" x14ac:dyDescent="0.3"/>
    <row r="23" s="85" customFormat="1" ht="18.75" x14ac:dyDescent="0.3"/>
    <row r="24" s="85" customFormat="1" ht="18.75" x14ac:dyDescent="0.3"/>
    <row r="25" s="85" customFormat="1" ht="18.75" x14ac:dyDescent="0.3"/>
    <row r="26" s="85" customFormat="1" ht="18.75" x14ac:dyDescent="0.3"/>
    <row r="27" s="85" customFormat="1" ht="18.75" x14ac:dyDescent="0.3"/>
    <row r="28" s="85" customFormat="1" ht="18.75" x14ac:dyDescent="0.3"/>
    <row r="29" s="85" customFormat="1" ht="18.75" x14ac:dyDescent="0.3"/>
    <row r="30" s="85" customFormat="1" ht="18.75" x14ac:dyDescent="0.3"/>
    <row r="31" s="85" customFormat="1" ht="18.75" x14ac:dyDescent="0.3"/>
    <row r="32" s="85" customFormat="1" ht="18.75" x14ac:dyDescent="0.3"/>
    <row r="33" s="85" customFormat="1" ht="18.75" x14ac:dyDescent="0.3"/>
    <row r="34" s="85" customFormat="1" ht="18.75" x14ac:dyDescent="0.3"/>
    <row r="35" s="85" customFormat="1" ht="18.75" x14ac:dyDescent="0.3"/>
    <row r="36" s="85" customFormat="1" ht="18.75" x14ac:dyDescent="0.3"/>
    <row r="37" s="85" customFormat="1" ht="18.75" x14ac:dyDescent="0.3"/>
    <row r="38" s="85" customFormat="1" ht="18.75" x14ac:dyDescent="0.3"/>
    <row r="39" s="85" customFormat="1" ht="18.75" x14ac:dyDescent="0.3"/>
    <row r="40" s="85" customFormat="1" ht="18.75" x14ac:dyDescent="0.3"/>
    <row r="41" s="85" customFormat="1" ht="18.75" x14ac:dyDescent="0.3"/>
    <row r="42" s="85" customFormat="1" ht="18.75" x14ac:dyDescent="0.3"/>
    <row r="43" s="85" customFormat="1" ht="18.75" x14ac:dyDescent="0.3"/>
    <row r="44" s="85" customFormat="1" ht="18.75" x14ac:dyDescent="0.3"/>
    <row r="45" s="85" customFormat="1" ht="18.75" x14ac:dyDescent="0.3"/>
    <row r="46" s="85" customFormat="1" ht="18.75" x14ac:dyDescent="0.3"/>
    <row r="47" s="85" customFormat="1" ht="18.75" x14ac:dyDescent="0.3"/>
    <row r="48" s="85" customFormat="1" ht="18.75" x14ac:dyDescent="0.3"/>
    <row r="49" s="85" customFormat="1" ht="18.75" x14ac:dyDescent="0.3"/>
    <row r="50" s="85" customFormat="1" ht="18.75" x14ac:dyDescent="0.3"/>
    <row r="51" s="85" customFormat="1" ht="18.75" x14ac:dyDescent="0.3"/>
    <row r="52" s="85" customFormat="1" ht="18.75" x14ac:dyDescent="0.3"/>
    <row r="53" s="85" customFormat="1" ht="18.75" x14ac:dyDescent="0.3"/>
    <row r="54" s="86" customFormat="1" x14ac:dyDescent="0.25"/>
    <row r="55" s="86" customFormat="1" x14ac:dyDescent="0.25"/>
    <row r="56" s="86" customFormat="1" x14ac:dyDescent="0.25"/>
    <row r="57" s="86" customFormat="1" x14ac:dyDescent="0.25"/>
    <row r="58" s="86" customFormat="1" x14ac:dyDescent="0.25"/>
    <row r="59" s="86" customFormat="1" x14ac:dyDescent="0.25"/>
  </sheetData>
  <sheetProtection password="DF93" sheet="1" objects="1" scenarios="1"/>
  <mergeCells count="18">
    <mergeCell ref="A9:L9"/>
    <mergeCell ref="A11:L11"/>
    <mergeCell ref="I4:I5"/>
    <mergeCell ref="J4:J5"/>
    <mergeCell ref="K4:K5"/>
    <mergeCell ref="L4:L5"/>
    <mergeCell ref="A7:B7"/>
    <mergeCell ref="C7:L7"/>
    <mergeCell ref="A1:L1"/>
    <mergeCell ref="A2:L2"/>
    <mergeCell ref="A3:A5"/>
    <mergeCell ref="B3:L3"/>
    <mergeCell ref="B4:B5"/>
    <mergeCell ref="C4:C5"/>
    <mergeCell ref="D4:E4"/>
    <mergeCell ref="F4:F5"/>
    <mergeCell ref="G4:G5"/>
    <mergeCell ref="H4:H5"/>
  </mergeCells>
  <pageMargins left="0.70866141732283472" right="0.70866141732283472" top="0.74803149606299213" bottom="0.74803149606299213"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SheetLayoutView="100" workbookViewId="0">
      <selection activeCell="B37" sqref="B37"/>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260" t="s">
        <v>44</v>
      </c>
      <c r="B1" s="260"/>
      <c r="C1" s="260"/>
    </row>
    <row r="2" spans="1:4" ht="18.75" customHeight="1" x14ac:dyDescent="0.25">
      <c r="A2" s="224" t="s">
        <v>1</v>
      </c>
      <c r="B2" s="224" t="s">
        <v>2</v>
      </c>
      <c r="C2" s="224" t="s">
        <v>47</v>
      </c>
    </row>
    <row r="3" spans="1:4" ht="18.75" customHeight="1" x14ac:dyDescent="0.25">
      <c r="A3" s="28" t="s">
        <v>200</v>
      </c>
      <c r="B3" s="111">
        <f>SUM(B6:B14)</f>
        <v>74</v>
      </c>
      <c r="C3" s="103">
        <f>SUM(B6:B14)</f>
        <v>74</v>
      </c>
      <c r="D3" s="118">
        <f>SUM(B6:B14)-B4</f>
        <v>69</v>
      </c>
    </row>
    <row r="4" spans="1:4" ht="55.5" customHeight="1" x14ac:dyDescent="0.25">
      <c r="A4" s="105" t="s">
        <v>216</v>
      </c>
      <c r="B4" s="60">
        <v>5</v>
      </c>
      <c r="C4" s="102"/>
      <c r="D4" s="118"/>
    </row>
    <row r="5" spans="1:4" ht="18.75" x14ac:dyDescent="0.25">
      <c r="A5" s="227" t="s">
        <v>0</v>
      </c>
      <c r="B5" s="93"/>
      <c r="C5" s="94"/>
    </row>
    <row r="6" spans="1:4" ht="18.75" x14ac:dyDescent="0.25">
      <c r="A6" s="29" t="s">
        <v>205</v>
      </c>
      <c r="B6" s="21">
        <v>41</v>
      </c>
      <c r="C6" s="31">
        <f>100/B3*B6</f>
        <v>55.405405405405403</v>
      </c>
    </row>
    <row r="7" spans="1:4" ht="18.75" customHeight="1" x14ac:dyDescent="0.25">
      <c r="A7" s="29" t="s">
        <v>21</v>
      </c>
      <c r="B7" s="21">
        <v>0</v>
      </c>
      <c r="C7" s="31">
        <f>100/B3*B7</f>
        <v>0</v>
      </c>
    </row>
    <row r="8" spans="1:4" ht="18.75" customHeight="1" x14ac:dyDescent="0.25">
      <c r="A8" s="29" t="s">
        <v>204</v>
      </c>
      <c r="B8" s="21">
        <v>0</v>
      </c>
      <c r="C8" s="31">
        <f>100/B3*B8</f>
        <v>0</v>
      </c>
    </row>
    <row r="9" spans="1:4" ht="18.75" customHeight="1" x14ac:dyDescent="0.25">
      <c r="A9" s="29" t="s">
        <v>22</v>
      </c>
      <c r="B9" s="21">
        <v>21</v>
      </c>
      <c r="C9" s="31">
        <f>100/B3*B9</f>
        <v>28.378378378378379</v>
      </c>
    </row>
    <row r="10" spans="1:4" ht="18.75" customHeight="1" x14ac:dyDescent="0.25">
      <c r="A10" s="29" t="s">
        <v>23</v>
      </c>
      <c r="B10" s="21">
        <v>4</v>
      </c>
      <c r="C10" s="31">
        <f>100/B3*B10</f>
        <v>5.4054054054054053</v>
      </c>
    </row>
    <row r="11" spans="1:4" ht="18.75" customHeight="1" x14ac:dyDescent="0.25">
      <c r="A11" s="29" t="s">
        <v>24</v>
      </c>
      <c r="B11" s="21">
        <v>6</v>
      </c>
      <c r="C11" s="31">
        <f>100/B3*B11</f>
        <v>8.1081081081081088</v>
      </c>
    </row>
    <row r="12" spans="1:4" ht="18.75" customHeight="1" x14ac:dyDescent="0.25">
      <c r="A12" s="29" t="s">
        <v>25</v>
      </c>
      <c r="B12" s="21">
        <v>0</v>
      </c>
      <c r="C12" s="31">
        <f>100/B3*B12</f>
        <v>0</v>
      </c>
    </row>
    <row r="13" spans="1:4" ht="18.75" customHeight="1" x14ac:dyDescent="0.25">
      <c r="A13" s="29" t="s">
        <v>26</v>
      </c>
      <c r="B13" s="21">
        <v>0</v>
      </c>
      <c r="C13" s="31">
        <f>100/B3*B13</f>
        <v>0</v>
      </c>
    </row>
    <row r="14" spans="1:4" ht="18.75" customHeight="1" x14ac:dyDescent="0.25">
      <c r="A14" s="30" t="s">
        <v>45</v>
      </c>
      <c r="B14" s="21">
        <v>2</v>
      </c>
      <c r="C14" s="31">
        <f>100/B3*B14</f>
        <v>2.7027027027027026</v>
      </c>
    </row>
    <row r="15" spans="1:4" ht="18.75" x14ac:dyDescent="0.25">
      <c r="A15" s="227" t="s">
        <v>27</v>
      </c>
      <c r="B15" s="95">
        <f>SUM(B16,B18,B19,B20)</f>
        <v>69</v>
      </c>
      <c r="C15" s="96" t="str">
        <f>IF(B15=D3,"ПРАВИЛЬНО","НЕПРАВИЛЬНО")</f>
        <v>ПРАВИЛЬНО</v>
      </c>
    </row>
    <row r="16" spans="1:4" ht="18.75" customHeight="1" x14ac:dyDescent="0.25">
      <c r="A16" s="29" t="s">
        <v>192</v>
      </c>
      <c r="B16" s="36">
        <v>42</v>
      </c>
      <c r="C16" s="31">
        <f>100/D3*B16</f>
        <v>60.869565217391305</v>
      </c>
    </row>
    <row r="17" spans="1:3" ht="56.25" customHeight="1" x14ac:dyDescent="0.25">
      <c r="A17" s="33" t="s">
        <v>213</v>
      </c>
      <c r="B17" s="37">
        <v>0</v>
      </c>
      <c r="C17" s="31">
        <f>100/D3*B17</f>
        <v>0</v>
      </c>
    </row>
    <row r="18" spans="1:3" ht="18.75" customHeight="1" x14ac:dyDescent="0.25">
      <c r="A18" s="29" t="s">
        <v>28</v>
      </c>
      <c r="B18" s="37">
        <v>5</v>
      </c>
      <c r="C18" s="31">
        <f>100/D3*B18</f>
        <v>7.2463768115942031</v>
      </c>
    </row>
    <row r="19" spans="1:3" ht="18.75" customHeight="1" x14ac:dyDescent="0.25">
      <c r="A19" s="29" t="s">
        <v>29</v>
      </c>
      <c r="B19" s="37">
        <v>13</v>
      </c>
      <c r="C19" s="31">
        <f>100/D3*B19</f>
        <v>18.840579710144926</v>
      </c>
    </row>
    <row r="20" spans="1:3" ht="18.75" customHeight="1" x14ac:dyDescent="0.25">
      <c r="A20" s="29" t="s">
        <v>30</v>
      </c>
      <c r="B20" s="37">
        <v>9</v>
      </c>
      <c r="C20" s="31">
        <f>100/D3*B20</f>
        <v>13.043478260869565</v>
      </c>
    </row>
    <row r="21" spans="1:3" ht="18.75" x14ac:dyDescent="0.25">
      <c r="A21" s="227" t="s">
        <v>31</v>
      </c>
      <c r="B21" s="95">
        <f>SUM(B22:B25)</f>
        <v>74</v>
      </c>
      <c r="C21" s="96" t="str">
        <f>IF(B21=B3,"ПРАВИЛЬНО","НЕПРАВИЛЬНО")</f>
        <v>ПРАВИЛЬНО</v>
      </c>
    </row>
    <row r="22" spans="1:3" ht="18.75" customHeight="1" x14ac:dyDescent="0.25">
      <c r="A22" s="32" t="s">
        <v>32</v>
      </c>
      <c r="B22" s="36">
        <v>0</v>
      </c>
      <c r="C22" s="31">
        <f>100/B3*B22</f>
        <v>0</v>
      </c>
    </row>
    <row r="23" spans="1:3" ht="18.75" x14ac:dyDescent="0.25">
      <c r="A23" s="29" t="s">
        <v>33</v>
      </c>
      <c r="B23" s="37">
        <v>23</v>
      </c>
      <c r="C23" s="31">
        <f>100/B3*B23</f>
        <v>31.081081081081081</v>
      </c>
    </row>
    <row r="24" spans="1:3" ht="18.75" x14ac:dyDescent="0.25">
      <c r="A24" s="29" t="s">
        <v>34</v>
      </c>
      <c r="B24" s="37">
        <v>27</v>
      </c>
      <c r="C24" s="31">
        <f>100/B3*B24</f>
        <v>36.486486486486484</v>
      </c>
    </row>
    <row r="25" spans="1:3" ht="18.75" customHeight="1" x14ac:dyDescent="0.25">
      <c r="A25" s="29" t="s">
        <v>35</v>
      </c>
      <c r="B25" s="37">
        <v>24</v>
      </c>
      <c r="C25" s="31">
        <f>100/B3*B25</f>
        <v>32.432432432432435</v>
      </c>
    </row>
    <row r="26" spans="1:3" ht="18.75" x14ac:dyDescent="0.25">
      <c r="A26" s="227" t="s">
        <v>132</v>
      </c>
      <c r="B26" s="95">
        <f>SUM(B27:B30)</f>
        <v>69</v>
      </c>
      <c r="C26" s="96" t="str">
        <f>IF(B26=D3,"ПРАВИЛЬНО","НЕПРАВИЛЬНО")</f>
        <v>ПРАВИЛЬНО</v>
      </c>
    </row>
    <row r="27" spans="1:3" ht="18.75" customHeight="1" x14ac:dyDescent="0.25">
      <c r="A27" s="34" t="s">
        <v>42</v>
      </c>
      <c r="B27" s="37">
        <v>10</v>
      </c>
      <c r="C27" s="31">
        <f>100/D3*B27</f>
        <v>14.492753623188406</v>
      </c>
    </row>
    <row r="28" spans="1:3" ht="18.75" customHeight="1" x14ac:dyDescent="0.25">
      <c r="A28" s="34" t="s">
        <v>36</v>
      </c>
      <c r="B28" s="37">
        <v>13</v>
      </c>
      <c r="C28" s="31">
        <f>100/D3*B28</f>
        <v>18.840579710144926</v>
      </c>
    </row>
    <row r="29" spans="1:3" ht="18.75" customHeight="1" x14ac:dyDescent="0.25">
      <c r="A29" s="34" t="s">
        <v>37</v>
      </c>
      <c r="B29" s="37">
        <v>16</v>
      </c>
      <c r="C29" s="31">
        <f>100/D3*B29</f>
        <v>23.188405797101449</v>
      </c>
    </row>
    <row r="30" spans="1:3" ht="18.75" customHeight="1" x14ac:dyDescent="0.25">
      <c r="A30" s="34" t="s">
        <v>38</v>
      </c>
      <c r="B30" s="37">
        <v>30</v>
      </c>
      <c r="C30" s="31">
        <f>100/D3*B30</f>
        <v>43.478260869565219</v>
      </c>
    </row>
    <row r="31" spans="1:3" ht="18.75" x14ac:dyDescent="0.25">
      <c r="A31" s="97" t="s">
        <v>133</v>
      </c>
      <c r="B31" s="95">
        <f>SUM(B32:B35)</f>
        <v>69</v>
      </c>
      <c r="C31" s="96" t="str">
        <f>IF(B31=D3,"ПРАВИЛЬНО","НЕПРАВИЛЬНО")</f>
        <v>ПРАВИЛЬНО</v>
      </c>
    </row>
    <row r="32" spans="1:3" ht="18.75" customHeight="1" x14ac:dyDescent="0.25">
      <c r="A32" s="29" t="s">
        <v>42</v>
      </c>
      <c r="B32" s="37">
        <v>12</v>
      </c>
      <c r="C32" s="31">
        <f>100/D3*B32</f>
        <v>17.391304347826086</v>
      </c>
    </row>
    <row r="33" spans="1:3" ht="18.75" customHeight="1" x14ac:dyDescent="0.25">
      <c r="A33" s="29" t="s">
        <v>36</v>
      </c>
      <c r="B33" s="37">
        <v>23</v>
      </c>
      <c r="C33" s="31">
        <f>100/D3*B33</f>
        <v>33.333333333333336</v>
      </c>
    </row>
    <row r="34" spans="1:3" ht="18.75" customHeight="1" x14ac:dyDescent="0.25">
      <c r="A34" s="29" t="s">
        <v>37</v>
      </c>
      <c r="B34" s="37">
        <v>25</v>
      </c>
      <c r="C34" s="31">
        <f>100/D3*B34</f>
        <v>36.231884057971016</v>
      </c>
    </row>
    <row r="35" spans="1:3" ht="18.75" customHeight="1" x14ac:dyDescent="0.25">
      <c r="A35" s="29" t="s">
        <v>38</v>
      </c>
      <c r="B35" s="37">
        <v>9</v>
      </c>
      <c r="C35" s="31">
        <f>100/D3*B35</f>
        <v>13.043478260869565</v>
      </c>
    </row>
    <row r="36" spans="1:3" ht="18.75" x14ac:dyDescent="0.25">
      <c r="A36" s="227" t="s">
        <v>39</v>
      </c>
      <c r="B36" s="95">
        <f>SUM(B37:B38)</f>
        <v>69</v>
      </c>
      <c r="C36" s="96" t="str">
        <f>IF(B36=D3,"ПРАВИЛЬНО","НЕПРАВИЛЬНО")</f>
        <v>ПРАВИЛЬНО</v>
      </c>
    </row>
    <row r="37" spans="1:3" ht="18.75" customHeight="1" x14ac:dyDescent="0.25">
      <c r="A37" s="29" t="s">
        <v>40</v>
      </c>
      <c r="B37" s="37">
        <v>55</v>
      </c>
      <c r="C37" s="31">
        <f>100/D3*B37</f>
        <v>79.710144927536234</v>
      </c>
    </row>
    <row r="38" spans="1:3" ht="18.75" customHeight="1" x14ac:dyDescent="0.25">
      <c r="A38" s="29" t="s">
        <v>41</v>
      </c>
      <c r="B38" s="37">
        <v>14</v>
      </c>
      <c r="C38" s="31">
        <f>100/D3*B38</f>
        <v>20.289855072463769</v>
      </c>
    </row>
    <row r="39" spans="1:3" ht="18.75" x14ac:dyDescent="0.3">
      <c r="A39" s="22"/>
      <c r="B39" s="25"/>
      <c r="C39" s="26"/>
    </row>
  </sheetData>
  <sheetProtection password="DF93" sheet="1" objects="1" scenarios="1"/>
  <mergeCells count="1">
    <mergeCell ref="A1:C1"/>
  </mergeCells>
  <conditionalFormatting sqref="E13">
    <cfRule type="cellIs" dxfId="0" priority="1"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view="pageBreakPreview" zoomScaleSheetLayoutView="100" workbookViewId="0">
      <selection activeCell="A5" sqref="A5"/>
    </sheetView>
  </sheetViews>
  <sheetFormatPr defaultRowHeight="15" x14ac:dyDescent="0.25"/>
  <cols>
    <col min="1" max="1" width="35.7109375" customWidth="1"/>
    <col min="2" max="2" width="16.42578125" style="5" customWidth="1"/>
    <col min="3" max="3" width="30.28515625" customWidth="1"/>
    <col min="4" max="4" width="29.140625" customWidth="1"/>
    <col min="5" max="5" width="16.140625" style="5" customWidth="1"/>
    <col min="6" max="6" width="33.85546875" customWidth="1"/>
  </cols>
  <sheetData>
    <row r="1" spans="1:6" ht="23.25" customHeight="1" x14ac:dyDescent="0.3">
      <c r="A1" s="320" t="s">
        <v>134</v>
      </c>
      <c r="B1" s="320"/>
      <c r="C1" s="320"/>
      <c r="D1" s="320"/>
      <c r="E1" s="320"/>
      <c r="F1" s="320"/>
    </row>
    <row r="2" spans="1:6" ht="98.25" customHeight="1" x14ac:dyDescent="0.25">
      <c r="A2" s="220" t="s">
        <v>136</v>
      </c>
      <c r="B2" s="220" t="s">
        <v>137</v>
      </c>
      <c r="C2" s="220" t="s">
        <v>135</v>
      </c>
      <c r="D2" s="220" t="s">
        <v>136</v>
      </c>
      <c r="E2" s="220" t="s">
        <v>137</v>
      </c>
      <c r="F2" s="220" t="s">
        <v>135</v>
      </c>
    </row>
    <row r="3" spans="1:6" ht="37.5" x14ac:dyDescent="0.25">
      <c r="A3" s="81" t="s">
        <v>138</v>
      </c>
      <c r="B3" s="35">
        <f>SUM(B4:B6)</f>
        <v>6</v>
      </c>
      <c r="C3" s="111"/>
      <c r="D3" s="81" t="s">
        <v>139</v>
      </c>
      <c r="E3" s="35">
        <f>SUM(E4:E6)</f>
        <v>0</v>
      </c>
      <c r="F3" s="111"/>
    </row>
    <row r="4" spans="1:6" ht="18.75" x14ac:dyDescent="0.25">
      <c r="A4" s="232"/>
      <c r="B4" s="21">
        <v>0</v>
      </c>
      <c r="C4" s="109"/>
      <c r="D4" s="83"/>
      <c r="E4" s="21"/>
      <c r="F4" s="73"/>
    </row>
    <row r="5" spans="1:6" ht="163.5" customHeight="1" x14ac:dyDescent="0.25">
      <c r="A5" s="82" t="s">
        <v>627</v>
      </c>
      <c r="B5" s="21">
        <v>6</v>
      </c>
      <c r="C5" s="109" t="s">
        <v>628</v>
      </c>
      <c r="D5" s="82"/>
      <c r="E5" s="21"/>
      <c r="F5" s="73"/>
    </row>
    <row r="6" spans="1:6" ht="18.75" x14ac:dyDescent="0.25">
      <c r="A6" s="82"/>
      <c r="B6" s="21">
        <v>0</v>
      </c>
      <c r="C6" s="109"/>
      <c r="D6" s="82"/>
      <c r="E6" s="21"/>
      <c r="F6" s="73"/>
    </row>
  </sheetData>
  <sheetProtection sort="0" autoFilter="0" pivotTables="0"/>
  <mergeCells count="1">
    <mergeCell ref="A1:F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B1" zoomScaleNormal="100" workbookViewId="0">
      <selection activeCell="F3" sqref="F3:F12"/>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225</v>
      </c>
      <c r="B1" s="1"/>
      <c r="C1" s="1"/>
      <c r="D1" s="1"/>
    </row>
    <row r="2" spans="1:6" ht="18.75" x14ac:dyDescent="0.3">
      <c r="A2" s="2" t="s">
        <v>245</v>
      </c>
    </row>
    <row r="3" spans="1:6" ht="37.5" customHeight="1" x14ac:dyDescent="0.3">
      <c r="A3" s="136">
        <v>1</v>
      </c>
      <c r="B3" s="174" t="s">
        <v>255</v>
      </c>
      <c r="C3" s="127"/>
      <c r="D3" s="127"/>
      <c r="E3" s="128"/>
      <c r="F3" s="134" t="s">
        <v>267</v>
      </c>
    </row>
    <row r="4" spans="1:6" ht="39" customHeight="1" x14ac:dyDescent="0.3">
      <c r="A4" s="137">
        <v>2</v>
      </c>
      <c r="B4" s="133" t="s">
        <v>226</v>
      </c>
      <c r="C4" s="129"/>
      <c r="D4" s="129"/>
      <c r="E4" s="130"/>
      <c r="F4" s="135" t="s">
        <v>268</v>
      </c>
    </row>
    <row r="5" spans="1:6" ht="75" customHeight="1" x14ac:dyDescent="0.3">
      <c r="A5" s="136">
        <v>4</v>
      </c>
      <c r="B5" s="134" t="s">
        <v>253</v>
      </c>
      <c r="C5" s="127"/>
      <c r="D5" s="131"/>
      <c r="E5" s="128"/>
      <c r="F5" s="134" t="s">
        <v>269</v>
      </c>
    </row>
    <row r="6" spans="1:6" ht="24.75" customHeight="1" x14ac:dyDescent="0.3">
      <c r="A6" s="136">
        <v>5</v>
      </c>
      <c r="B6" s="132" t="s">
        <v>256</v>
      </c>
      <c r="C6" s="127"/>
      <c r="D6" s="127"/>
      <c r="E6" s="128"/>
      <c r="F6" s="134" t="s">
        <v>270</v>
      </c>
    </row>
    <row r="7" spans="1:6" ht="175.5" customHeight="1" x14ac:dyDescent="0.3">
      <c r="A7" s="136">
        <v>6</v>
      </c>
      <c r="B7" s="134" t="s">
        <v>254</v>
      </c>
      <c r="C7" s="127"/>
      <c r="D7" s="127"/>
      <c r="E7" s="128"/>
      <c r="F7" s="134" t="s">
        <v>271</v>
      </c>
    </row>
    <row r="8" spans="1:6" ht="154.5" customHeight="1" x14ac:dyDescent="0.3">
      <c r="A8" s="136">
        <v>7</v>
      </c>
      <c r="B8" s="134" t="s">
        <v>249</v>
      </c>
      <c r="C8" s="127"/>
      <c r="D8" s="127"/>
      <c r="E8" s="128"/>
      <c r="F8" s="134" t="s">
        <v>272</v>
      </c>
    </row>
    <row r="9" spans="1:6" ht="151.5" customHeight="1" x14ac:dyDescent="0.3">
      <c r="A9" s="136">
        <v>8</v>
      </c>
      <c r="B9" s="134" t="s">
        <v>250</v>
      </c>
      <c r="C9" s="127"/>
      <c r="D9" s="127"/>
      <c r="E9" s="128"/>
      <c r="F9" s="134" t="s">
        <v>272</v>
      </c>
    </row>
    <row r="10" spans="1:6" ht="132" customHeight="1" x14ac:dyDescent="0.3">
      <c r="A10" s="136">
        <v>9</v>
      </c>
      <c r="B10" s="134" t="s">
        <v>248</v>
      </c>
      <c r="C10" s="127"/>
      <c r="D10" s="127"/>
      <c r="E10" s="128"/>
      <c r="F10" s="134" t="s">
        <v>539</v>
      </c>
    </row>
    <row r="11" spans="1:6" ht="210" customHeight="1" x14ac:dyDescent="0.3">
      <c r="A11" s="136">
        <v>10</v>
      </c>
      <c r="B11" s="134" t="s">
        <v>252</v>
      </c>
      <c r="C11" s="127"/>
      <c r="D11" s="127"/>
      <c r="E11" s="128"/>
      <c r="F11" s="134" t="s">
        <v>629</v>
      </c>
    </row>
    <row r="12" spans="1:6" ht="192.75" customHeight="1" x14ac:dyDescent="0.3">
      <c r="A12" s="136">
        <v>11</v>
      </c>
      <c r="B12" s="134" t="s">
        <v>251</v>
      </c>
      <c r="C12" s="127"/>
      <c r="D12" s="127"/>
      <c r="E12" s="128"/>
      <c r="F12" s="196" t="s">
        <v>540</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view="pageBreakPreview" zoomScaleSheetLayoutView="100" workbookViewId="0">
      <selection activeCell="B16" sqref="B16"/>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321" t="s">
        <v>48</v>
      </c>
      <c r="B1" s="321"/>
      <c r="C1" s="321"/>
      <c r="D1" s="321"/>
      <c r="E1" s="321"/>
    </row>
    <row r="2" spans="1:5" ht="18.75" x14ac:dyDescent="0.25">
      <c r="A2" s="271" t="s">
        <v>49</v>
      </c>
      <c r="B2" s="322" t="s">
        <v>50</v>
      </c>
      <c r="C2" s="322"/>
      <c r="D2" s="322"/>
      <c r="E2" s="322"/>
    </row>
    <row r="3" spans="1:5" ht="57.75" customHeight="1" x14ac:dyDescent="0.25">
      <c r="A3" s="271"/>
      <c r="B3" s="223" t="s">
        <v>51</v>
      </c>
      <c r="C3" s="223" t="s">
        <v>54</v>
      </c>
      <c r="D3" s="222" t="s">
        <v>53</v>
      </c>
      <c r="E3" s="224" t="s">
        <v>52</v>
      </c>
    </row>
    <row r="4" spans="1:5" ht="18.75" x14ac:dyDescent="0.25">
      <c r="A4" s="30" t="s">
        <v>79</v>
      </c>
      <c r="B4" s="21">
        <v>0</v>
      </c>
      <c r="C4" s="88">
        <v>0</v>
      </c>
      <c r="D4" s="113">
        <v>0</v>
      </c>
      <c r="E4" s="113">
        <v>0</v>
      </c>
    </row>
    <row r="5" spans="1:5" ht="18.75" x14ac:dyDescent="0.25">
      <c r="A5" s="33" t="s">
        <v>83</v>
      </c>
      <c r="B5" s="24">
        <v>0</v>
      </c>
      <c r="C5" s="88">
        <v>0</v>
      </c>
      <c r="D5" s="113">
        <v>0</v>
      </c>
      <c r="E5" s="113">
        <v>0</v>
      </c>
    </row>
    <row r="6" spans="1:5" ht="18.75" x14ac:dyDescent="0.25">
      <c r="A6" s="54" t="s">
        <v>201</v>
      </c>
      <c r="B6" s="88">
        <v>0</v>
      </c>
      <c r="C6" s="88">
        <v>0</v>
      </c>
      <c r="D6" s="113">
        <v>0</v>
      </c>
      <c r="E6" s="113">
        <v>0</v>
      </c>
    </row>
    <row r="7" spans="1:5" ht="18.75" x14ac:dyDescent="0.25">
      <c r="A7" s="54" t="s">
        <v>80</v>
      </c>
      <c r="B7" s="88">
        <v>0</v>
      </c>
      <c r="C7" s="88">
        <v>0</v>
      </c>
      <c r="D7" s="113">
        <v>0</v>
      </c>
      <c r="E7" s="113">
        <v>0</v>
      </c>
    </row>
    <row r="8" spans="1:5" ht="18.75" x14ac:dyDescent="0.25">
      <c r="A8" s="33" t="s">
        <v>209</v>
      </c>
      <c r="B8" s="24">
        <v>4</v>
      </c>
      <c r="C8" s="88">
        <v>0</v>
      </c>
      <c r="D8" s="113">
        <v>0</v>
      </c>
      <c r="E8" s="87">
        <v>0</v>
      </c>
    </row>
    <row r="9" spans="1:5" ht="18.75" x14ac:dyDescent="0.25">
      <c r="A9" s="54" t="s">
        <v>84</v>
      </c>
      <c r="B9" s="113">
        <v>0</v>
      </c>
      <c r="C9" s="88">
        <v>0</v>
      </c>
      <c r="D9" s="113">
        <v>3</v>
      </c>
      <c r="E9" s="113">
        <v>0</v>
      </c>
    </row>
    <row r="10" spans="1:5" ht="18.75" x14ac:dyDescent="0.25">
      <c r="A10" s="54" t="s">
        <v>82</v>
      </c>
      <c r="B10" s="88">
        <v>0</v>
      </c>
      <c r="C10" s="88">
        <v>0</v>
      </c>
      <c r="D10" s="113">
        <v>0</v>
      </c>
      <c r="E10" s="113">
        <v>0</v>
      </c>
    </row>
    <row r="11" spans="1:5" ht="18.75" x14ac:dyDescent="0.25">
      <c r="A11" s="54" t="s">
        <v>86</v>
      </c>
      <c r="B11" s="88">
        <v>0</v>
      </c>
      <c r="C11" s="88">
        <v>0</v>
      </c>
      <c r="D11" s="113">
        <v>0</v>
      </c>
      <c r="E11" s="113">
        <v>0</v>
      </c>
    </row>
    <row r="12" spans="1:5" ht="18.75" x14ac:dyDescent="0.25">
      <c r="A12" s="54" t="s">
        <v>87</v>
      </c>
      <c r="B12" s="88">
        <v>0</v>
      </c>
      <c r="C12" s="88">
        <v>0</v>
      </c>
      <c r="D12" s="113">
        <v>0</v>
      </c>
      <c r="E12" s="113">
        <v>0</v>
      </c>
    </row>
    <row r="13" spans="1:5" ht="18.75" x14ac:dyDescent="0.25">
      <c r="A13" s="54" t="s">
        <v>202</v>
      </c>
      <c r="B13" s="88">
        <v>0</v>
      </c>
      <c r="C13" s="88">
        <v>0</v>
      </c>
      <c r="D13" s="113">
        <v>0</v>
      </c>
      <c r="E13" s="113">
        <v>0</v>
      </c>
    </row>
    <row r="14" spans="1:5" ht="37.5" x14ac:dyDescent="0.25">
      <c r="A14" s="33" t="s">
        <v>203</v>
      </c>
      <c r="B14" s="88">
        <v>0</v>
      </c>
      <c r="C14" s="88">
        <v>0</v>
      </c>
      <c r="D14" s="113">
        <v>0</v>
      </c>
      <c r="E14" s="113">
        <v>0</v>
      </c>
    </row>
    <row r="15" spans="1:5" ht="18.75" x14ac:dyDescent="0.25">
      <c r="A15" s="72" t="s">
        <v>81</v>
      </c>
      <c r="B15" s="113">
        <v>8</v>
      </c>
      <c r="C15" s="88">
        <v>1</v>
      </c>
      <c r="D15" s="113">
        <v>0</v>
      </c>
      <c r="E15" s="113">
        <v>0</v>
      </c>
    </row>
    <row r="16" spans="1:5" ht="18.75" x14ac:dyDescent="0.25">
      <c r="A16" s="54" t="s">
        <v>85</v>
      </c>
      <c r="B16" s="88">
        <v>1</v>
      </c>
      <c r="C16" s="88">
        <v>0</v>
      </c>
      <c r="D16" s="113">
        <v>0</v>
      </c>
      <c r="E16" s="113">
        <v>0</v>
      </c>
    </row>
    <row r="17" spans="1:5" ht="18.75" x14ac:dyDescent="0.25">
      <c r="A17" s="228" t="s">
        <v>88</v>
      </c>
      <c r="B17" s="89">
        <f>B4+B5+B6+B7+B8+B9+B10+B11+B12+B13+B14+B15+B16</f>
        <v>13</v>
      </c>
      <c r="C17" s="35">
        <f>C4+C5+C6+C7+C8+C9+C10+C11+C12+C13+C14+C15+C16</f>
        <v>1</v>
      </c>
      <c r="D17" s="35">
        <f>D4+D5+D6+D7+D8+D9+D10+D11+D12+D13+D14+D15+D16</f>
        <v>3</v>
      </c>
      <c r="E17" s="35">
        <f>E4+E5+E6+E7+E8+E9+E10+E11+E12+E13+E14+E15+E16</f>
        <v>0</v>
      </c>
    </row>
    <row r="18" spans="1:5" ht="18.75" x14ac:dyDescent="0.3">
      <c r="A18" s="22"/>
      <c r="B18" s="22"/>
      <c r="C18" s="22"/>
      <c r="D18" s="22"/>
      <c r="E18" s="22"/>
    </row>
  </sheetData>
  <mergeCells count="3">
    <mergeCell ref="A1:E1"/>
    <mergeCell ref="A2:A3"/>
    <mergeCell ref="B2:E2"/>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
  <sheetViews>
    <sheetView view="pageBreakPreview" zoomScaleSheetLayoutView="100" workbookViewId="0">
      <selection activeCell="F7" sqref="F7"/>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260" t="s">
        <v>89</v>
      </c>
      <c r="B1" s="260"/>
      <c r="C1" s="260"/>
      <c r="D1" s="260"/>
      <c r="E1" s="260"/>
      <c r="F1" s="260"/>
      <c r="G1" s="260"/>
      <c r="H1" s="260"/>
    </row>
    <row r="2" spans="1:9" s="4" customFormat="1" ht="18.75" x14ac:dyDescent="0.3">
      <c r="A2" s="40" t="s">
        <v>75</v>
      </c>
      <c r="B2" s="40"/>
      <c r="C2" s="40"/>
      <c r="D2" s="40"/>
      <c r="E2" s="40"/>
      <c r="F2" s="40"/>
      <c r="G2" s="40"/>
      <c r="H2" s="40"/>
    </row>
    <row r="3" spans="1:9" s="1" customFormat="1" ht="21" customHeight="1" x14ac:dyDescent="0.3">
      <c r="A3" s="261" t="s">
        <v>62</v>
      </c>
      <c r="B3" s="264" t="s">
        <v>78</v>
      </c>
      <c r="C3" s="267" t="s">
        <v>193</v>
      </c>
      <c r="D3" s="268"/>
      <c r="E3" s="267" t="s">
        <v>211</v>
      </c>
      <c r="F3" s="268"/>
      <c r="G3" s="271" t="s">
        <v>0</v>
      </c>
      <c r="H3" s="271"/>
    </row>
    <row r="4" spans="1:9" s="1" customFormat="1" ht="54" customHeight="1" x14ac:dyDescent="0.3">
      <c r="A4" s="262"/>
      <c r="B4" s="265"/>
      <c r="C4" s="269"/>
      <c r="D4" s="270"/>
      <c r="E4" s="269"/>
      <c r="F4" s="266"/>
      <c r="G4" s="271" t="s">
        <v>194</v>
      </c>
      <c r="H4" s="271" t="s">
        <v>212</v>
      </c>
    </row>
    <row r="5" spans="1:9" s="1" customFormat="1" ht="18.75" hidden="1" customHeight="1" x14ac:dyDescent="0.3">
      <c r="A5" s="262"/>
      <c r="B5" s="265"/>
      <c r="C5" s="41"/>
      <c r="D5" s="41"/>
      <c r="E5" s="41"/>
      <c r="F5" s="42"/>
      <c r="G5" s="271"/>
      <c r="H5" s="271"/>
    </row>
    <row r="6" spans="1:9" s="1" customFormat="1" ht="21.75" customHeight="1" x14ac:dyDescent="0.3">
      <c r="A6" s="263"/>
      <c r="B6" s="266"/>
      <c r="C6" s="224" t="s">
        <v>59</v>
      </c>
      <c r="D6" s="224" t="s">
        <v>90</v>
      </c>
      <c r="E6" s="224" t="s">
        <v>59</v>
      </c>
      <c r="F6" s="227" t="s">
        <v>90</v>
      </c>
      <c r="G6" s="271"/>
      <c r="H6" s="271"/>
    </row>
    <row r="7" spans="1:9" s="1" customFormat="1" ht="39" customHeight="1" x14ac:dyDescent="0.3">
      <c r="A7" s="43">
        <v>1</v>
      </c>
      <c r="B7" s="44" t="s">
        <v>60</v>
      </c>
      <c r="C7" s="225">
        <v>29</v>
      </c>
      <c r="D7" s="225">
        <v>29</v>
      </c>
      <c r="E7" s="225">
        <v>562</v>
      </c>
      <c r="F7" s="225">
        <v>636</v>
      </c>
      <c r="G7" s="225">
        <v>0</v>
      </c>
      <c r="H7" s="225">
        <v>0</v>
      </c>
    </row>
    <row r="8" spans="1:9" s="1" customFormat="1" ht="39" customHeight="1" x14ac:dyDescent="0.3">
      <c r="A8" s="43">
        <v>2</v>
      </c>
      <c r="B8" s="44" t="s">
        <v>61</v>
      </c>
      <c r="C8" s="225">
        <v>1</v>
      </c>
      <c r="D8" s="225">
        <v>1</v>
      </c>
      <c r="E8" s="225">
        <v>25</v>
      </c>
      <c r="F8" s="225">
        <v>28</v>
      </c>
      <c r="G8" s="225">
        <v>0</v>
      </c>
      <c r="H8" s="225">
        <v>0</v>
      </c>
    </row>
    <row r="9" spans="1:9" s="1" customFormat="1" ht="19.5" customHeight="1" x14ac:dyDescent="0.3">
      <c r="A9" s="277">
        <v>3</v>
      </c>
      <c r="B9" s="106" t="s">
        <v>69</v>
      </c>
      <c r="C9" s="279">
        <v>4</v>
      </c>
      <c r="D9" s="279">
        <v>4</v>
      </c>
      <c r="E9" s="281">
        <v>168</v>
      </c>
      <c r="F9" s="282"/>
      <c r="G9" s="279">
        <v>0</v>
      </c>
      <c r="H9" s="104"/>
    </row>
    <row r="10" spans="1:9" s="1" customFormat="1" ht="18.75" customHeight="1" x14ac:dyDescent="0.3">
      <c r="A10" s="278"/>
      <c r="B10" s="106" t="s">
        <v>92</v>
      </c>
      <c r="C10" s="280"/>
      <c r="D10" s="280"/>
      <c r="E10" s="225">
        <v>83</v>
      </c>
      <c r="F10" s="225">
        <v>84</v>
      </c>
      <c r="G10" s="280"/>
      <c r="H10" s="225">
        <v>0</v>
      </c>
    </row>
    <row r="11" spans="1:9" s="1" customFormat="1" ht="56.25" customHeight="1" x14ac:dyDescent="0.3">
      <c r="A11" s="43">
        <v>4</v>
      </c>
      <c r="B11" s="45" t="s">
        <v>70</v>
      </c>
      <c r="C11" s="225">
        <v>0</v>
      </c>
      <c r="D11" s="225">
        <v>0</v>
      </c>
      <c r="E11" s="225">
        <v>0</v>
      </c>
      <c r="F11" s="225">
        <v>0</v>
      </c>
      <c r="G11" s="225">
        <v>0</v>
      </c>
      <c r="H11" s="225">
        <v>0</v>
      </c>
    </row>
    <row r="12" spans="1:9" s="1" customFormat="1" ht="56.25" x14ac:dyDescent="0.3">
      <c r="A12" s="43">
        <v>5</v>
      </c>
      <c r="B12" s="44" t="s">
        <v>71</v>
      </c>
      <c r="C12" s="225">
        <v>9</v>
      </c>
      <c r="D12" s="225">
        <v>9</v>
      </c>
      <c r="E12" s="225">
        <v>118</v>
      </c>
      <c r="F12" s="225">
        <v>118</v>
      </c>
      <c r="G12" s="225">
        <v>0</v>
      </c>
      <c r="H12" s="225">
        <v>0</v>
      </c>
    </row>
    <row r="13" spans="1:9" s="1" customFormat="1" ht="39" customHeight="1" x14ac:dyDescent="0.3">
      <c r="A13" s="43">
        <v>6</v>
      </c>
      <c r="B13" s="45" t="s">
        <v>72</v>
      </c>
      <c r="C13" s="225">
        <v>0</v>
      </c>
      <c r="D13" s="225">
        <v>0</v>
      </c>
      <c r="E13" s="225">
        <v>0</v>
      </c>
      <c r="F13" s="225"/>
      <c r="G13" s="225">
        <v>0</v>
      </c>
      <c r="H13" s="225">
        <v>0</v>
      </c>
    </row>
    <row r="14" spans="1:9" s="2" customFormat="1" ht="39" customHeight="1" x14ac:dyDescent="0.3">
      <c r="A14" s="283" t="s">
        <v>91</v>
      </c>
      <c r="B14" s="284"/>
      <c r="C14" s="287">
        <f>C7+C8+C9+C11+C12+C13</f>
        <v>43</v>
      </c>
      <c r="D14" s="287">
        <f>D7+D8+D9+D11+D12+D13</f>
        <v>43</v>
      </c>
      <c r="E14" s="46">
        <f>E7+E8+E11+E12+E13</f>
        <v>705</v>
      </c>
      <c r="F14" s="46">
        <f>F7+F8+F11+F12+F13</f>
        <v>782</v>
      </c>
      <c r="G14" s="287">
        <f>G7+G8+G9+G11+G12+G13</f>
        <v>0</v>
      </c>
      <c r="H14" s="46"/>
      <c r="I14" s="117"/>
    </row>
    <row r="15" spans="1:9" ht="39" customHeight="1" x14ac:dyDescent="0.25">
      <c r="A15" s="285"/>
      <c r="B15" s="286"/>
      <c r="C15" s="288"/>
      <c r="D15" s="288"/>
      <c r="E15" s="47">
        <f>E10</f>
        <v>83</v>
      </c>
      <c r="F15" s="47">
        <f>F10</f>
        <v>84</v>
      </c>
      <c r="G15" s="288"/>
      <c r="H15" s="47"/>
    </row>
    <row r="16" spans="1:9" ht="18.75" x14ac:dyDescent="0.3">
      <c r="A16" s="272" t="s">
        <v>210</v>
      </c>
      <c r="B16" s="273"/>
      <c r="C16" s="274">
        <f>F14+F10</f>
        <v>866</v>
      </c>
      <c r="D16" s="275"/>
      <c r="E16" s="275"/>
      <c r="F16" s="275"/>
      <c r="G16" s="275"/>
      <c r="H16" s="276"/>
      <c r="I16" s="114">
        <f>F14+F15</f>
        <v>866</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mergeCells count="19">
    <mergeCell ref="A16:B16"/>
    <mergeCell ref="C16:H16"/>
    <mergeCell ref="A9:A10"/>
    <mergeCell ref="C9:C10"/>
    <mergeCell ref="D9:D10"/>
    <mergeCell ref="E9:F9"/>
    <mergeCell ref="G9:G10"/>
    <mergeCell ref="A14:B15"/>
    <mergeCell ref="C14:C15"/>
    <mergeCell ref="D14:D15"/>
    <mergeCell ref="G14:G15"/>
    <mergeCell ref="A1:H1"/>
    <mergeCell ref="A3:A6"/>
    <mergeCell ref="B3:B6"/>
    <mergeCell ref="C3:D4"/>
    <mergeCell ref="E3:F4"/>
    <mergeCell ref="G3:H3"/>
    <mergeCell ref="G4:G6"/>
    <mergeCell ref="H4:H6"/>
  </mergeCells>
  <pageMargins left="0.70866141732283472" right="0.70866141732283472" top="0.74803149606299213" bottom="0.74803149606299213"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SheetLayoutView="100" workbookViewId="0">
      <selection activeCell="C15" sqref="C15"/>
    </sheetView>
  </sheetViews>
  <sheetFormatPr defaultRowHeight="15" x14ac:dyDescent="0.25"/>
  <cols>
    <col min="1" max="1" width="27.85546875" customWidth="1"/>
    <col min="2" max="2" width="19" customWidth="1"/>
    <col min="3" max="3" width="45" customWidth="1"/>
    <col min="4" max="4" width="9.140625" customWidth="1"/>
  </cols>
  <sheetData>
    <row r="1" spans="1:4" ht="18.75" x14ac:dyDescent="0.3">
      <c r="A1" s="289" t="s">
        <v>76</v>
      </c>
      <c r="B1" s="289"/>
      <c r="C1" s="289"/>
      <c r="D1" s="6"/>
    </row>
    <row r="2" spans="1:4" ht="38.25" customHeight="1" x14ac:dyDescent="0.25">
      <c r="A2" s="224" t="s">
        <v>1</v>
      </c>
      <c r="B2" s="227" t="s">
        <v>2</v>
      </c>
      <c r="C2" s="235" t="s">
        <v>77</v>
      </c>
      <c r="D2" s="8"/>
    </row>
    <row r="3" spans="1:4" ht="18.75" x14ac:dyDescent="0.25">
      <c r="A3" s="119" t="s">
        <v>3</v>
      </c>
      <c r="B3" s="120">
        <f>SUM(B4:B8)</f>
        <v>866</v>
      </c>
      <c r="C3" s="237" t="s">
        <v>260</v>
      </c>
      <c r="D3" s="8"/>
    </row>
    <row r="4" spans="1:4" ht="18.75" customHeight="1" x14ac:dyDescent="0.25">
      <c r="A4" s="105" t="s">
        <v>4</v>
      </c>
      <c r="B4" s="107">
        <v>60</v>
      </c>
      <c r="C4" s="238">
        <f>100/'[1]Раздел 1.1'!I16*B4</f>
        <v>3.8961038961038956</v>
      </c>
      <c r="D4" s="11"/>
    </row>
    <row r="5" spans="1:4" ht="18.75" customHeight="1" x14ac:dyDescent="0.25">
      <c r="A5" s="105" t="s">
        <v>5</v>
      </c>
      <c r="B5" s="107">
        <v>373</v>
      </c>
      <c r="C5" s="238">
        <f>100/'[1]Раздел 1.1'!I16*B5</f>
        <v>24.220779220779217</v>
      </c>
      <c r="D5" s="11"/>
    </row>
    <row r="6" spans="1:4" ht="18.75" customHeight="1" x14ac:dyDescent="0.25">
      <c r="A6" s="105" t="s">
        <v>6</v>
      </c>
      <c r="B6" s="107">
        <v>215</v>
      </c>
      <c r="C6" s="238">
        <f>100/'[1]Раздел 1.1'!I16*B6</f>
        <v>13.961038961038959</v>
      </c>
      <c r="D6" s="11"/>
    </row>
    <row r="7" spans="1:4" ht="18.75" customHeight="1" x14ac:dyDescent="0.25">
      <c r="A7" s="105" t="s">
        <v>73</v>
      </c>
      <c r="B7" s="107">
        <v>100</v>
      </c>
      <c r="C7" s="238">
        <f>100/'[1]Раздел 1.1'!I16*B7</f>
        <v>6.4935064935064926</v>
      </c>
      <c r="D7" s="11"/>
    </row>
    <row r="8" spans="1:4" ht="18.75" customHeight="1" x14ac:dyDescent="0.25">
      <c r="A8" s="106" t="s">
        <v>74</v>
      </c>
      <c r="B8" s="107">
        <v>118</v>
      </c>
      <c r="C8" s="238">
        <f>100/'[1]Раздел 1.1'!I16*B8</f>
        <v>7.662337662337662</v>
      </c>
      <c r="D8" s="11"/>
    </row>
    <row r="9" spans="1:4" ht="18.75" x14ac:dyDescent="0.25">
      <c r="A9" s="119" t="s">
        <v>7</v>
      </c>
      <c r="B9" s="120">
        <f>SUM(B10:B15)</f>
        <v>866</v>
      </c>
      <c r="C9" s="237" t="s">
        <v>260</v>
      </c>
      <c r="D9" s="8"/>
    </row>
    <row r="10" spans="1:4" ht="18.75" customHeight="1" x14ac:dyDescent="0.25">
      <c r="A10" s="105" t="s">
        <v>8</v>
      </c>
      <c r="B10" s="107">
        <v>35</v>
      </c>
      <c r="C10" s="238">
        <f>100/'[1]Раздел 1.1'!I16*B10</f>
        <v>2.2727272727272725</v>
      </c>
      <c r="D10" s="11"/>
    </row>
    <row r="11" spans="1:4" ht="18.75" customHeight="1" x14ac:dyDescent="0.25">
      <c r="A11" s="105" t="s">
        <v>9</v>
      </c>
      <c r="B11" s="107">
        <v>587</v>
      </c>
      <c r="C11" s="238">
        <f>100/'[1]Раздел 1.1'!I16*B11</f>
        <v>38.116883116883116</v>
      </c>
      <c r="D11" s="11"/>
    </row>
    <row r="12" spans="1:4" ht="18.75" customHeight="1" x14ac:dyDescent="0.25">
      <c r="A12" s="105" t="s">
        <v>10</v>
      </c>
      <c r="B12" s="107">
        <v>71</v>
      </c>
      <c r="C12" s="238">
        <f>100/'[1]Раздел 1.1'!I16*B12</f>
        <v>4.6103896103896096</v>
      </c>
      <c r="D12" s="11"/>
    </row>
    <row r="13" spans="1:4" ht="18.75" customHeight="1" x14ac:dyDescent="0.25">
      <c r="A13" s="105" t="s">
        <v>11</v>
      </c>
      <c r="B13" s="107">
        <v>18</v>
      </c>
      <c r="C13" s="238">
        <f>100/'[1]Раздел 1.1'!I16*B13</f>
        <v>1.1688311688311688</v>
      </c>
      <c r="D13" s="11"/>
    </row>
    <row r="14" spans="1:4" ht="18.75" customHeight="1" x14ac:dyDescent="0.25">
      <c r="A14" s="105" t="s">
        <v>12</v>
      </c>
      <c r="B14" s="107">
        <v>83</v>
      </c>
      <c r="C14" s="238">
        <f>100/'[1]Раздел 1.1'!I16*B14</f>
        <v>5.3896103896103895</v>
      </c>
      <c r="D14" s="11"/>
    </row>
    <row r="15" spans="1:4" ht="18.75" x14ac:dyDescent="0.25">
      <c r="A15" s="105" t="s">
        <v>215</v>
      </c>
      <c r="B15" s="107">
        <v>72</v>
      </c>
      <c r="C15" s="238">
        <f>100/'[1]Раздел 1.1'!I16*B15</f>
        <v>4.6753246753246751</v>
      </c>
    </row>
  </sheetData>
  <mergeCells count="1">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view="pageBreakPreview" zoomScaleSheetLayoutView="100" workbookViewId="0">
      <selection activeCell="D51" sqref="D51"/>
    </sheetView>
  </sheetViews>
  <sheetFormatPr defaultRowHeight="15" x14ac:dyDescent="0.25"/>
  <cols>
    <col min="1" max="1" width="44" customWidth="1"/>
    <col min="2" max="2" width="18.140625" customWidth="1"/>
    <col min="3" max="3" width="40.85546875" customWidth="1"/>
    <col min="4" max="4" width="17.7109375" style="5" customWidth="1"/>
  </cols>
  <sheetData>
    <row r="1" spans="1:4" ht="18.75" x14ac:dyDescent="0.25">
      <c r="A1" s="50" t="s">
        <v>234</v>
      </c>
      <c r="B1" s="50"/>
      <c r="C1" s="50"/>
      <c r="D1" s="57"/>
    </row>
    <row r="2" spans="1:4" ht="117" customHeight="1" x14ac:dyDescent="0.25">
      <c r="A2" s="159" t="s">
        <v>93</v>
      </c>
      <c r="B2" s="146" t="s">
        <v>237</v>
      </c>
      <c r="C2" s="147" t="s">
        <v>95</v>
      </c>
      <c r="D2" s="147" t="s">
        <v>96</v>
      </c>
    </row>
    <row r="3" spans="1:4" ht="18.75" x14ac:dyDescent="0.25">
      <c r="A3" s="179" t="s">
        <v>257</v>
      </c>
      <c r="B3" s="161"/>
      <c r="C3" s="161"/>
      <c r="D3" s="175" t="e">
        <f>SUM(D4,D6,D10,D19,D43,D58,D60,D62)</f>
        <v>#REF!</v>
      </c>
    </row>
    <row r="4" spans="1:4" ht="18.75" x14ac:dyDescent="0.25">
      <c r="A4" s="178" t="s">
        <v>258</v>
      </c>
      <c r="B4" s="211"/>
      <c r="C4" s="168"/>
      <c r="D4" s="169" t="e">
        <f>SUM(#REF!)</f>
        <v>#REF!</v>
      </c>
    </row>
    <row r="5" spans="1:4" ht="15.75" x14ac:dyDescent="0.25">
      <c r="A5" s="183"/>
      <c r="B5" s="188"/>
      <c r="C5" s="183"/>
      <c r="D5" s="160"/>
    </row>
    <row r="6" spans="1:4" ht="15.75" x14ac:dyDescent="0.25">
      <c r="A6" s="214" t="s">
        <v>259</v>
      </c>
      <c r="B6" s="162"/>
      <c r="C6" s="162"/>
      <c r="D6" s="165">
        <f>SUM(D7:D9)</f>
        <v>45</v>
      </c>
    </row>
    <row r="7" spans="1:4" ht="48.75" customHeight="1" x14ac:dyDescent="0.25">
      <c r="A7" s="160" t="s">
        <v>273</v>
      </c>
      <c r="B7" s="186">
        <v>43618</v>
      </c>
      <c r="C7" s="160" t="s">
        <v>274</v>
      </c>
      <c r="D7" s="160">
        <v>4</v>
      </c>
    </row>
    <row r="8" spans="1:4" ht="48.75" customHeight="1" x14ac:dyDescent="0.25">
      <c r="A8" s="183" t="s">
        <v>613</v>
      </c>
      <c r="B8" s="186" t="s">
        <v>592</v>
      </c>
      <c r="C8" s="187" t="s">
        <v>614</v>
      </c>
      <c r="D8" s="160">
        <v>12</v>
      </c>
    </row>
    <row r="9" spans="1:4" ht="47.25" x14ac:dyDescent="0.25">
      <c r="A9" s="183" t="s">
        <v>611</v>
      </c>
      <c r="B9" s="186">
        <v>43802</v>
      </c>
      <c r="C9" s="187" t="s">
        <v>612</v>
      </c>
      <c r="D9" s="160">
        <v>29</v>
      </c>
    </row>
    <row r="10" spans="1:4" ht="15.75" x14ac:dyDescent="0.25">
      <c r="A10" s="215" t="s">
        <v>224</v>
      </c>
      <c r="B10" s="162"/>
      <c r="C10" s="162"/>
      <c r="D10" s="165">
        <f>SUM(D11:D18)</f>
        <v>217</v>
      </c>
    </row>
    <row r="11" spans="1:4" ht="36" customHeight="1" x14ac:dyDescent="0.25">
      <c r="A11" s="183" t="s">
        <v>275</v>
      </c>
      <c r="B11" s="187" t="s">
        <v>599</v>
      </c>
      <c r="C11" s="160" t="s">
        <v>276</v>
      </c>
      <c r="D11" s="160">
        <v>67</v>
      </c>
    </row>
    <row r="12" spans="1:4" ht="40.5" customHeight="1" x14ac:dyDescent="0.25">
      <c r="A12" s="183" t="s">
        <v>277</v>
      </c>
      <c r="B12" s="186">
        <v>43619</v>
      </c>
      <c r="C12" s="160" t="s">
        <v>278</v>
      </c>
      <c r="D12" s="160">
        <v>2</v>
      </c>
    </row>
    <row r="13" spans="1:4" ht="32.25" customHeight="1" x14ac:dyDescent="0.25">
      <c r="A13" s="183" t="s">
        <v>279</v>
      </c>
      <c r="B13" s="187" t="s">
        <v>595</v>
      </c>
      <c r="C13" s="160" t="s">
        <v>280</v>
      </c>
      <c r="D13" s="160">
        <v>89</v>
      </c>
    </row>
    <row r="14" spans="1:4" ht="21" customHeight="1" x14ac:dyDescent="0.25">
      <c r="A14" s="183" t="s">
        <v>281</v>
      </c>
      <c r="B14" s="187" t="s">
        <v>594</v>
      </c>
      <c r="C14" s="240" t="s">
        <v>282</v>
      </c>
      <c r="D14" s="160" t="s">
        <v>283</v>
      </c>
    </row>
    <row r="15" spans="1:4" ht="34.5" customHeight="1" x14ac:dyDescent="0.25">
      <c r="A15" s="183" t="s">
        <v>284</v>
      </c>
      <c r="B15" s="187" t="s">
        <v>593</v>
      </c>
      <c r="C15" s="160" t="s">
        <v>282</v>
      </c>
      <c r="D15" s="160" t="s">
        <v>285</v>
      </c>
    </row>
    <row r="16" spans="1:4" ht="45" customHeight="1" x14ac:dyDescent="0.25">
      <c r="A16" s="183" t="s">
        <v>286</v>
      </c>
      <c r="B16" s="186">
        <v>43805</v>
      </c>
      <c r="C16" s="160" t="s">
        <v>287</v>
      </c>
      <c r="D16" s="160">
        <v>40</v>
      </c>
    </row>
    <row r="17" spans="1:4" ht="30" customHeight="1" x14ac:dyDescent="0.25">
      <c r="A17" s="183" t="s">
        <v>600</v>
      </c>
      <c r="B17" s="186">
        <v>43741</v>
      </c>
      <c r="C17" s="187" t="s">
        <v>616</v>
      </c>
      <c r="D17" s="160">
        <v>10</v>
      </c>
    </row>
    <row r="18" spans="1:4" ht="31.5" customHeight="1" x14ac:dyDescent="0.25">
      <c r="A18" s="183" t="s">
        <v>615</v>
      </c>
      <c r="B18" s="186">
        <v>43740</v>
      </c>
      <c r="C18" s="187" t="s">
        <v>612</v>
      </c>
      <c r="D18" s="160">
        <v>9</v>
      </c>
    </row>
    <row r="19" spans="1:4" ht="15.75" x14ac:dyDescent="0.25">
      <c r="A19" s="216" t="s">
        <v>124</v>
      </c>
      <c r="B19" s="217"/>
      <c r="C19" s="218"/>
      <c r="D19" s="166">
        <f>SUM(D20:D42)</f>
        <v>487</v>
      </c>
    </row>
    <row r="20" spans="1:4" ht="94.5" x14ac:dyDescent="0.25">
      <c r="A20" s="183" t="s">
        <v>288</v>
      </c>
      <c r="B20" s="188" t="s">
        <v>289</v>
      </c>
      <c r="C20" s="183" t="s">
        <v>290</v>
      </c>
      <c r="D20" s="213">
        <v>10</v>
      </c>
    </row>
    <row r="21" spans="1:4" ht="94.5" x14ac:dyDescent="0.25">
      <c r="A21" s="183" t="s">
        <v>316</v>
      </c>
      <c r="B21" s="188" t="s">
        <v>292</v>
      </c>
      <c r="C21" s="183" t="s">
        <v>290</v>
      </c>
      <c r="D21" s="213">
        <v>40</v>
      </c>
    </row>
    <row r="22" spans="1:4" ht="78.75" x14ac:dyDescent="0.25">
      <c r="A22" s="183" t="s">
        <v>293</v>
      </c>
      <c r="B22" s="188" t="s">
        <v>294</v>
      </c>
      <c r="C22" s="183" t="s">
        <v>295</v>
      </c>
      <c r="D22" s="213">
        <v>6</v>
      </c>
    </row>
    <row r="23" spans="1:4" ht="47.25" x14ac:dyDescent="0.25">
      <c r="A23" s="183" t="s">
        <v>296</v>
      </c>
      <c r="B23" s="188" t="s">
        <v>584</v>
      </c>
      <c r="C23" s="183" t="s">
        <v>297</v>
      </c>
      <c r="D23" s="213">
        <v>41</v>
      </c>
    </row>
    <row r="24" spans="1:4" ht="94.5" x14ac:dyDescent="0.25">
      <c r="A24" s="183" t="s">
        <v>316</v>
      </c>
      <c r="B24" s="188" t="s">
        <v>298</v>
      </c>
      <c r="C24" s="183" t="s">
        <v>290</v>
      </c>
      <c r="D24" s="213" t="s">
        <v>299</v>
      </c>
    </row>
    <row r="25" spans="1:4" ht="114" customHeight="1" x14ac:dyDescent="0.25">
      <c r="A25" s="183" t="s">
        <v>300</v>
      </c>
      <c r="B25" s="188" t="s">
        <v>601</v>
      </c>
      <c r="C25" s="183" t="s">
        <v>295</v>
      </c>
      <c r="D25" s="213">
        <v>44</v>
      </c>
    </row>
    <row r="26" spans="1:4" ht="94.5" x14ac:dyDescent="0.25">
      <c r="A26" s="183" t="s">
        <v>301</v>
      </c>
      <c r="B26" s="188" t="s">
        <v>302</v>
      </c>
      <c r="C26" s="183" t="s">
        <v>290</v>
      </c>
      <c r="D26" s="213" t="s">
        <v>303</v>
      </c>
    </row>
    <row r="27" spans="1:4" ht="94.5" x14ac:dyDescent="0.25">
      <c r="A27" s="183" t="s">
        <v>291</v>
      </c>
      <c r="B27" s="188" t="s">
        <v>304</v>
      </c>
      <c r="C27" s="183" t="s">
        <v>290</v>
      </c>
      <c r="D27" s="213" t="s">
        <v>305</v>
      </c>
    </row>
    <row r="28" spans="1:4" ht="31.5" x14ac:dyDescent="0.25">
      <c r="A28" s="183" t="s">
        <v>306</v>
      </c>
      <c r="B28" s="188" t="s">
        <v>307</v>
      </c>
      <c r="C28" s="183" t="s">
        <v>308</v>
      </c>
      <c r="D28" s="213">
        <v>6</v>
      </c>
    </row>
    <row r="29" spans="1:4" ht="94.5" x14ac:dyDescent="0.25">
      <c r="A29" s="183" t="s">
        <v>309</v>
      </c>
      <c r="B29" s="188" t="s">
        <v>310</v>
      </c>
      <c r="C29" s="183" t="s">
        <v>290</v>
      </c>
      <c r="D29" s="213" t="s">
        <v>311</v>
      </c>
    </row>
    <row r="30" spans="1:4" ht="63" x14ac:dyDescent="0.25">
      <c r="A30" s="183" t="s">
        <v>312</v>
      </c>
      <c r="B30" s="188">
        <v>43598</v>
      </c>
      <c r="C30" s="183" t="s">
        <v>313</v>
      </c>
      <c r="D30" s="213">
        <v>26</v>
      </c>
    </row>
    <row r="31" spans="1:4" ht="47.25" x14ac:dyDescent="0.25">
      <c r="A31" s="183" t="s">
        <v>314</v>
      </c>
      <c r="B31" s="188">
        <v>43599</v>
      </c>
      <c r="C31" s="183" t="s">
        <v>315</v>
      </c>
      <c r="D31" s="213">
        <v>2</v>
      </c>
    </row>
    <row r="32" spans="1:4" ht="94.5" x14ac:dyDescent="0.25">
      <c r="A32" s="183" t="s">
        <v>316</v>
      </c>
      <c r="B32" s="188" t="s">
        <v>606</v>
      </c>
      <c r="C32" s="183" t="s">
        <v>290</v>
      </c>
      <c r="D32" s="213" t="s">
        <v>317</v>
      </c>
    </row>
    <row r="33" spans="1:4" ht="46.5" customHeight="1" x14ac:dyDescent="0.25">
      <c r="A33" s="183" t="s">
        <v>589</v>
      </c>
      <c r="B33" s="188">
        <v>43584</v>
      </c>
      <c r="C33" s="183" t="s">
        <v>590</v>
      </c>
      <c r="D33" s="213">
        <v>2</v>
      </c>
    </row>
    <row r="34" spans="1:4" ht="33" customHeight="1" x14ac:dyDescent="0.25">
      <c r="A34" s="183" t="s">
        <v>602</v>
      </c>
      <c r="B34" s="188">
        <v>43713</v>
      </c>
      <c r="C34" s="183" t="s">
        <v>603</v>
      </c>
      <c r="D34" s="213">
        <v>2</v>
      </c>
    </row>
    <row r="35" spans="1:4" ht="47.25" x14ac:dyDescent="0.25">
      <c r="A35" s="183" t="s">
        <v>314</v>
      </c>
      <c r="B35" s="188">
        <v>43790</v>
      </c>
      <c r="C35" s="188" t="s">
        <v>604</v>
      </c>
      <c r="D35" s="213">
        <v>2</v>
      </c>
    </row>
    <row r="36" spans="1:4" ht="63" customHeight="1" x14ac:dyDescent="0.25">
      <c r="A36" s="183" t="s">
        <v>605</v>
      </c>
      <c r="B36" s="188">
        <v>43809</v>
      </c>
      <c r="C36" s="188" t="s">
        <v>607</v>
      </c>
      <c r="D36" s="213">
        <v>26</v>
      </c>
    </row>
    <row r="37" spans="1:4" ht="31.5" x14ac:dyDescent="0.25">
      <c r="A37" s="183" t="s">
        <v>608</v>
      </c>
      <c r="B37" s="190" t="s">
        <v>610</v>
      </c>
      <c r="C37" s="183" t="s">
        <v>609</v>
      </c>
      <c r="D37" s="213">
        <v>100</v>
      </c>
    </row>
    <row r="38" spans="1:4" ht="47.25" customHeight="1" x14ac:dyDescent="0.25">
      <c r="A38" s="183" t="s">
        <v>617</v>
      </c>
      <c r="B38" s="190" t="s">
        <v>622</v>
      </c>
      <c r="C38" s="183" t="s">
        <v>618</v>
      </c>
      <c r="D38" s="213">
        <v>47</v>
      </c>
    </row>
    <row r="39" spans="1:4" ht="31.5" x14ac:dyDescent="0.25">
      <c r="A39" s="183" t="s">
        <v>619</v>
      </c>
      <c r="B39" s="190" t="s">
        <v>620</v>
      </c>
      <c r="C39" s="183" t="s">
        <v>621</v>
      </c>
      <c r="D39" s="213">
        <v>3</v>
      </c>
    </row>
    <row r="40" spans="1:4" ht="60.75" customHeight="1" x14ac:dyDescent="0.25">
      <c r="A40" s="183" t="s">
        <v>623</v>
      </c>
      <c r="B40" s="190" t="s">
        <v>624</v>
      </c>
      <c r="C40" s="183" t="s">
        <v>625</v>
      </c>
      <c r="D40" s="213">
        <v>30</v>
      </c>
    </row>
    <row r="41" spans="1:4" ht="47.25" x14ac:dyDescent="0.25">
      <c r="A41" s="183" t="s">
        <v>626</v>
      </c>
      <c r="B41" s="190">
        <v>43779</v>
      </c>
      <c r="C41" s="183" t="s">
        <v>618</v>
      </c>
      <c r="D41" s="213">
        <v>50</v>
      </c>
    </row>
    <row r="42" spans="1:4" ht="47.25" x14ac:dyDescent="0.25">
      <c r="A42" s="192" t="s">
        <v>626</v>
      </c>
      <c r="B42" s="241">
        <v>43814</v>
      </c>
      <c r="C42" s="183" t="s">
        <v>618</v>
      </c>
      <c r="D42" s="213">
        <v>50</v>
      </c>
    </row>
    <row r="43" spans="1:4" ht="18.75" x14ac:dyDescent="0.25">
      <c r="A43" s="167" t="s">
        <v>238</v>
      </c>
      <c r="B43" s="164"/>
      <c r="C43" s="163"/>
      <c r="D43" s="166" t="e">
        <f>D44+D45+D46+D47+D54+D55+D56+D57+#REF!+#REF!+#REF!+#REF!+#REF!+#REF!+#REF!+#REF!+#REF!+#REF!+#REF!+#REF!+#REF!+#REF!+#REF!+#REF!+#REF!+#REF!+#REF!+#REF!+#REF!+#REF!+#REF!+#REF!+#REF!+#REF!+#REF!+#REF!+#REF!+#REF!+#REF!+#REF!+#REF!+#REF!+#REF!+#REF!</f>
        <v>#REF!</v>
      </c>
    </row>
    <row r="44" spans="1:4" ht="29.25" customHeight="1" x14ac:dyDescent="0.25">
      <c r="A44" s="183" t="s">
        <v>318</v>
      </c>
      <c r="B44" s="198" t="s">
        <v>319</v>
      </c>
      <c r="C44" s="199" t="s">
        <v>320</v>
      </c>
      <c r="D44" s="219">
        <v>47</v>
      </c>
    </row>
    <row r="45" spans="1:4" ht="21" customHeight="1" x14ac:dyDescent="0.25">
      <c r="A45" s="183" t="s">
        <v>321</v>
      </c>
      <c r="B45" s="191" t="s">
        <v>322</v>
      </c>
      <c r="C45" s="191" t="s">
        <v>323</v>
      </c>
      <c r="D45" s="219">
        <v>74</v>
      </c>
    </row>
    <row r="46" spans="1:4" ht="19.5" customHeight="1" x14ac:dyDescent="0.25">
      <c r="A46" s="183" t="s">
        <v>324</v>
      </c>
      <c r="B46" s="183" t="s">
        <v>325</v>
      </c>
      <c r="C46" s="183" t="s">
        <v>326</v>
      </c>
      <c r="D46" s="219">
        <v>5</v>
      </c>
    </row>
    <row r="47" spans="1:4" ht="21.75" customHeight="1" x14ac:dyDescent="0.25">
      <c r="A47" s="183" t="s">
        <v>327</v>
      </c>
      <c r="B47" s="183">
        <v>43594</v>
      </c>
      <c r="C47" s="183" t="s">
        <v>328</v>
      </c>
      <c r="D47" s="219">
        <v>2</v>
      </c>
    </row>
    <row r="48" spans="1:4" ht="21.75" customHeight="1" x14ac:dyDescent="0.25">
      <c r="A48" s="183" t="s">
        <v>329</v>
      </c>
      <c r="B48" s="183" t="s">
        <v>330</v>
      </c>
      <c r="C48" s="183" t="s">
        <v>331</v>
      </c>
      <c r="D48" s="219">
        <v>6</v>
      </c>
    </row>
    <row r="49" spans="1:4" ht="21.75" customHeight="1" x14ac:dyDescent="0.25">
      <c r="A49" s="183" t="s">
        <v>332</v>
      </c>
      <c r="B49" s="183" t="s">
        <v>596</v>
      </c>
      <c r="C49" s="183" t="s">
        <v>280</v>
      </c>
      <c r="D49" s="219">
        <v>161</v>
      </c>
    </row>
    <row r="50" spans="1:4" ht="21.75" customHeight="1" x14ac:dyDescent="0.25">
      <c r="A50" s="183" t="s">
        <v>333</v>
      </c>
      <c r="B50" s="183" t="s">
        <v>596</v>
      </c>
      <c r="C50" s="183" t="s">
        <v>280</v>
      </c>
      <c r="D50" s="219">
        <v>155</v>
      </c>
    </row>
    <row r="51" spans="1:4" ht="21.75" customHeight="1" x14ac:dyDescent="0.25">
      <c r="A51" s="183" t="s">
        <v>334</v>
      </c>
      <c r="B51" s="183" t="s">
        <v>596</v>
      </c>
      <c r="C51" s="183" t="s">
        <v>280</v>
      </c>
      <c r="D51" s="219">
        <v>170</v>
      </c>
    </row>
    <row r="52" spans="1:4" ht="21.75" customHeight="1" x14ac:dyDescent="0.25">
      <c r="A52" s="183" t="s">
        <v>335</v>
      </c>
      <c r="B52" s="183" t="s">
        <v>336</v>
      </c>
      <c r="C52" s="183" t="s">
        <v>337</v>
      </c>
      <c r="D52" s="219">
        <v>11</v>
      </c>
    </row>
    <row r="53" spans="1:4" ht="21.75" customHeight="1" x14ac:dyDescent="0.25">
      <c r="A53" s="183" t="s">
        <v>338</v>
      </c>
      <c r="B53" s="183" t="s">
        <v>339</v>
      </c>
      <c r="C53" s="183" t="s">
        <v>340</v>
      </c>
      <c r="D53" s="219">
        <v>35</v>
      </c>
    </row>
    <row r="54" spans="1:4" ht="21.75" customHeight="1" x14ac:dyDescent="0.25">
      <c r="A54" s="183" t="s">
        <v>585</v>
      </c>
      <c r="B54" s="188" t="s">
        <v>586</v>
      </c>
      <c r="C54" s="183" t="s">
        <v>587</v>
      </c>
      <c r="D54" s="219">
        <v>30</v>
      </c>
    </row>
    <row r="55" spans="1:4" ht="18.75" customHeight="1" x14ac:dyDescent="0.25">
      <c r="A55" s="183" t="s">
        <v>588</v>
      </c>
      <c r="B55" s="188">
        <v>43785</v>
      </c>
      <c r="C55" s="183" t="s">
        <v>323</v>
      </c>
      <c r="D55" s="219">
        <v>59</v>
      </c>
    </row>
    <row r="56" spans="1:4" ht="18.75" customHeight="1" x14ac:dyDescent="0.25">
      <c r="A56" s="183" t="s">
        <v>591</v>
      </c>
      <c r="B56" s="191" t="s">
        <v>592</v>
      </c>
      <c r="C56" s="191" t="s">
        <v>297</v>
      </c>
      <c r="D56" s="219">
        <v>15</v>
      </c>
    </row>
    <row r="57" spans="1:4" ht="17.25" customHeight="1" x14ac:dyDescent="0.25">
      <c r="A57" s="183" t="s">
        <v>597</v>
      </c>
      <c r="B57" s="188">
        <v>43722</v>
      </c>
      <c r="C57" s="183" t="s">
        <v>598</v>
      </c>
      <c r="D57" s="219">
        <v>4</v>
      </c>
    </row>
    <row r="58" spans="1:4" ht="18.75" x14ac:dyDescent="0.25">
      <c r="A58" s="167" t="s">
        <v>239</v>
      </c>
      <c r="B58" s="164"/>
      <c r="C58" s="163"/>
      <c r="D58" s="210">
        <f>SUM(D59:D59)</f>
        <v>0</v>
      </c>
    </row>
    <row r="59" spans="1:4" ht="15.75" x14ac:dyDescent="0.25">
      <c r="A59" s="183"/>
      <c r="B59" s="188"/>
      <c r="C59" s="183"/>
      <c r="D59" s="212">
        <v>0</v>
      </c>
    </row>
    <row r="60" spans="1:4" ht="18.75" x14ac:dyDescent="0.25">
      <c r="A60" s="167" t="s">
        <v>235</v>
      </c>
      <c r="B60" s="164"/>
      <c r="C60" s="163"/>
      <c r="D60" s="166">
        <f>SUM(D61:D61)</f>
        <v>0</v>
      </c>
    </row>
    <row r="61" spans="1:4" ht="15.75" x14ac:dyDescent="0.25">
      <c r="A61" s="183"/>
      <c r="B61" s="188"/>
      <c r="C61" s="183"/>
      <c r="D61" s="213">
        <v>0</v>
      </c>
    </row>
    <row r="62" spans="1:4" ht="18.75" x14ac:dyDescent="0.25">
      <c r="A62" s="167" t="s">
        <v>236</v>
      </c>
      <c r="B62" s="164"/>
      <c r="C62" s="163"/>
      <c r="D62" s="166">
        <f>SUM(D63:D63)</f>
        <v>0</v>
      </c>
    </row>
    <row r="63" spans="1:4" ht="15.75" x14ac:dyDescent="0.25">
      <c r="A63" s="183"/>
      <c r="B63" s="188"/>
      <c r="C63" s="183"/>
      <c r="D63" s="213">
        <v>0</v>
      </c>
    </row>
  </sheetData>
  <sheetProtection sort="0" autoFilter="0" pivotTables="0"/>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view="pageBreakPreview" topLeftCell="A10" zoomScaleNormal="80" zoomScaleSheetLayoutView="100" workbookViewId="0">
      <selection activeCell="H38" sqref="H38"/>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289" t="s">
        <v>101</v>
      </c>
      <c r="B1" s="289"/>
      <c r="C1" s="289"/>
      <c r="D1" s="289"/>
      <c r="E1" s="289"/>
      <c r="F1" s="289"/>
      <c r="G1" s="289"/>
      <c r="H1" s="289"/>
      <c r="I1" s="289"/>
      <c r="J1" s="289"/>
      <c r="K1" s="231"/>
      <c r="L1" s="231"/>
    </row>
    <row r="2" spans="1:12" s="5" customFormat="1" ht="37.5" customHeight="1" x14ac:dyDescent="0.25">
      <c r="A2" s="292" t="s">
        <v>62</v>
      </c>
      <c r="B2" s="271" t="s">
        <v>55</v>
      </c>
      <c r="C2" s="271" t="s">
        <v>56</v>
      </c>
      <c r="D2" s="271"/>
      <c r="E2" s="271" t="s">
        <v>57</v>
      </c>
      <c r="F2" s="271" t="s">
        <v>58</v>
      </c>
      <c r="G2" s="290" t="s">
        <v>63</v>
      </c>
      <c r="H2" s="293"/>
      <c r="I2" s="294"/>
      <c r="J2" s="271" t="s">
        <v>64</v>
      </c>
      <c r="K2" s="290" t="s">
        <v>230</v>
      </c>
      <c r="L2" s="290" t="s">
        <v>217</v>
      </c>
    </row>
    <row r="3" spans="1:12" s="5" customFormat="1" ht="57.75" customHeight="1" x14ac:dyDescent="0.25">
      <c r="A3" s="292"/>
      <c r="B3" s="271"/>
      <c r="C3" s="224" t="s">
        <v>59</v>
      </c>
      <c r="D3" s="224" t="s">
        <v>90</v>
      </c>
      <c r="E3" s="271"/>
      <c r="F3" s="271"/>
      <c r="G3" s="224" t="s">
        <v>65</v>
      </c>
      <c r="H3" s="224" t="s">
        <v>229</v>
      </c>
      <c r="I3" s="224" t="s">
        <v>66</v>
      </c>
      <c r="J3" s="271"/>
      <c r="K3" s="290"/>
      <c r="L3" s="290"/>
    </row>
    <row r="4" spans="1:12" s="5" customFormat="1" ht="75" customHeight="1" x14ac:dyDescent="0.25">
      <c r="A4" s="64" t="s">
        <v>67</v>
      </c>
      <c r="B4" s="111" t="s">
        <v>60</v>
      </c>
      <c r="C4" s="111">
        <f>SUM(C5,C12,C21)</f>
        <v>6</v>
      </c>
      <c r="D4" s="111">
        <f>SUM(D5,D12,D21)</f>
        <v>6</v>
      </c>
      <c r="E4" s="111"/>
      <c r="F4" s="111"/>
      <c r="G4" s="111">
        <f t="shared" ref="G4:L4" si="0">SUM(G5,G12,G21)</f>
        <v>157</v>
      </c>
      <c r="H4" s="111">
        <f t="shared" si="0"/>
        <v>12</v>
      </c>
      <c r="I4" s="111">
        <f t="shared" si="0"/>
        <v>2867</v>
      </c>
      <c r="J4" s="110">
        <f t="shared" si="0"/>
        <v>0</v>
      </c>
      <c r="K4" s="110">
        <f t="shared" si="0"/>
        <v>0</v>
      </c>
      <c r="L4" s="110">
        <f t="shared" si="0"/>
        <v>0</v>
      </c>
    </row>
    <row r="5" spans="1:12" s="5" customFormat="1" ht="21.6" customHeight="1" x14ac:dyDescent="0.25">
      <c r="A5" s="61"/>
      <c r="B5" s="148" t="s">
        <v>231</v>
      </c>
      <c r="C5" s="149">
        <f>SUM(C6:C11)</f>
        <v>2</v>
      </c>
      <c r="D5" s="149">
        <f>SUM(D6:D11)</f>
        <v>2</v>
      </c>
      <c r="E5" s="150"/>
      <c r="F5" s="151"/>
      <c r="G5" s="149">
        <f t="shared" ref="G5:L5" si="1">SUM(G6:G11)</f>
        <v>42</v>
      </c>
      <c r="H5" s="149">
        <f t="shared" si="1"/>
        <v>0</v>
      </c>
      <c r="I5" s="149">
        <f t="shared" si="1"/>
        <v>397</v>
      </c>
      <c r="J5" s="151">
        <f t="shared" si="1"/>
        <v>0</v>
      </c>
      <c r="K5" s="151">
        <f t="shared" si="1"/>
        <v>0</v>
      </c>
      <c r="L5" s="152">
        <f t="shared" si="1"/>
        <v>0</v>
      </c>
    </row>
    <row r="6" spans="1:12" s="5" customFormat="1" ht="409.5" x14ac:dyDescent="0.25">
      <c r="A6" s="61"/>
      <c r="B6" s="73" t="s">
        <v>341</v>
      </c>
      <c r="C6" s="60">
        <v>1</v>
      </c>
      <c r="D6" s="60">
        <v>1</v>
      </c>
      <c r="E6" s="108" t="s">
        <v>342</v>
      </c>
      <c r="F6" s="109" t="s">
        <v>343</v>
      </c>
      <c r="G6" s="21">
        <v>12</v>
      </c>
      <c r="H6" s="21">
        <v>0</v>
      </c>
      <c r="I6" s="21" t="s">
        <v>548</v>
      </c>
      <c r="J6" s="145" t="s">
        <v>547</v>
      </c>
      <c r="K6" s="145">
        <v>0</v>
      </c>
      <c r="L6" s="145">
        <v>0</v>
      </c>
    </row>
    <row r="7" spans="1:12" s="5" customFormat="1" ht="409.5" x14ac:dyDescent="0.25">
      <c r="A7" s="61"/>
      <c r="B7" s="73" t="s">
        <v>344</v>
      </c>
      <c r="C7" s="60">
        <v>1</v>
      </c>
      <c r="D7" s="60">
        <v>1</v>
      </c>
      <c r="E7" s="108" t="s">
        <v>342</v>
      </c>
      <c r="F7" s="109" t="s">
        <v>346</v>
      </c>
      <c r="G7" s="21">
        <v>30</v>
      </c>
      <c r="H7" s="21">
        <v>0</v>
      </c>
      <c r="I7" s="21">
        <v>397</v>
      </c>
      <c r="J7" s="145" t="s">
        <v>546</v>
      </c>
      <c r="K7" s="145">
        <v>0</v>
      </c>
      <c r="L7" s="145">
        <v>0</v>
      </c>
    </row>
    <row r="8" spans="1:12" s="5" customFormat="1" x14ac:dyDescent="0.25">
      <c r="A8" s="61"/>
      <c r="B8" s="73"/>
      <c r="C8" s="60"/>
      <c r="D8" s="60"/>
      <c r="E8" s="108"/>
      <c r="F8" s="109"/>
      <c r="G8" s="21"/>
      <c r="H8" s="21"/>
      <c r="I8" s="21"/>
      <c r="J8" s="145"/>
      <c r="K8" s="145"/>
      <c r="L8" s="145"/>
    </row>
    <row r="9" spans="1:12" s="5" customFormat="1" x14ac:dyDescent="0.25">
      <c r="A9" s="61"/>
      <c r="B9" s="73"/>
      <c r="C9" s="60"/>
      <c r="D9" s="60"/>
      <c r="E9" s="108"/>
      <c r="F9" s="109"/>
      <c r="G9" s="21"/>
      <c r="H9" s="21"/>
      <c r="I9" s="21"/>
      <c r="J9" s="145"/>
      <c r="K9" s="145"/>
      <c r="L9" s="145"/>
    </row>
    <row r="10" spans="1:12" s="5" customFormat="1" x14ac:dyDescent="0.25">
      <c r="A10" s="61"/>
      <c r="B10" s="73"/>
      <c r="C10" s="60"/>
      <c r="D10" s="60"/>
      <c r="E10" s="108"/>
      <c r="F10" s="109"/>
      <c r="G10" s="21"/>
      <c r="H10" s="21"/>
      <c r="I10" s="21"/>
      <c r="J10" s="145"/>
      <c r="K10" s="145"/>
      <c r="L10" s="145"/>
    </row>
    <row r="11" spans="1:12" s="5" customFormat="1" x14ac:dyDescent="0.25">
      <c r="A11" s="61"/>
      <c r="B11" s="73"/>
      <c r="C11" s="60"/>
      <c r="D11" s="60"/>
      <c r="E11" s="108"/>
      <c r="F11" s="109"/>
      <c r="G11" s="21"/>
      <c r="H11" s="21"/>
      <c r="I11" s="21"/>
      <c r="J11" s="145"/>
      <c r="K11" s="145"/>
      <c r="L11" s="145"/>
    </row>
    <row r="12" spans="1:12" s="5" customFormat="1" x14ac:dyDescent="0.25">
      <c r="A12" s="61"/>
      <c r="B12" s="148" t="s">
        <v>232</v>
      </c>
      <c r="C12" s="149">
        <f>SUM(C13:C20)</f>
        <v>4</v>
      </c>
      <c r="D12" s="149">
        <f>SUM(D13:D20)</f>
        <v>4</v>
      </c>
      <c r="E12" s="150"/>
      <c r="F12" s="151"/>
      <c r="G12" s="149">
        <f t="shared" ref="G12:L12" si="2">SUM(G13:G20)</f>
        <v>115</v>
      </c>
      <c r="H12" s="149">
        <f t="shared" si="2"/>
        <v>12</v>
      </c>
      <c r="I12" s="149">
        <f t="shared" si="2"/>
        <v>2470</v>
      </c>
      <c r="J12" s="151">
        <f t="shared" si="2"/>
        <v>0</v>
      </c>
      <c r="K12" s="151">
        <f t="shared" si="2"/>
        <v>0</v>
      </c>
      <c r="L12" s="152">
        <f t="shared" si="2"/>
        <v>0</v>
      </c>
    </row>
    <row r="13" spans="1:12" s="5" customFormat="1" ht="112.5" x14ac:dyDescent="0.25">
      <c r="A13" s="61"/>
      <c r="B13" s="73" t="s">
        <v>347</v>
      </c>
      <c r="C13" s="60">
        <v>1</v>
      </c>
      <c r="D13" s="60">
        <v>1</v>
      </c>
      <c r="E13" s="108" t="s">
        <v>345</v>
      </c>
      <c r="F13" s="109" t="s">
        <v>348</v>
      </c>
      <c r="G13" s="21">
        <v>60</v>
      </c>
      <c r="H13" s="21">
        <v>7</v>
      </c>
      <c r="I13" s="21">
        <v>110</v>
      </c>
      <c r="J13" s="145">
        <v>0</v>
      </c>
      <c r="K13" s="145">
        <v>0</v>
      </c>
      <c r="L13" s="145">
        <v>0</v>
      </c>
    </row>
    <row r="14" spans="1:12" s="5" customFormat="1" ht="56.25" x14ac:dyDescent="0.25">
      <c r="A14" s="61"/>
      <c r="B14" s="73" t="s">
        <v>349</v>
      </c>
      <c r="C14" s="60">
        <v>1</v>
      </c>
      <c r="D14" s="60">
        <v>1</v>
      </c>
      <c r="E14" s="108" t="s">
        <v>345</v>
      </c>
      <c r="F14" s="109" t="s">
        <v>348</v>
      </c>
      <c r="G14" s="21">
        <v>20</v>
      </c>
      <c r="H14" s="21">
        <v>0</v>
      </c>
      <c r="I14" s="21">
        <v>60</v>
      </c>
      <c r="J14" s="145">
        <v>0</v>
      </c>
      <c r="K14" s="145">
        <v>0</v>
      </c>
      <c r="L14" s="145">
        <v>0</v>
      </c>
    </row>
    <row r="15" spans="1:12" s="5" customFormat="1" ht="150" x14ac:dyDescent="0.25">
      <c r="A15" s="61"/>
      <c r="B15" s="73" t="s">
        <v>350</v>
      </c>
      <c r="C15" s="60">
        <v>1</v>
      </c>
      <c r="D15" s="60">
        <v>1</v>
      </c>
      <c r="E15" s="108" t="s">
        <v>345</v>
      </c>
      <c r="F15" s="109" t="s">
        <v>348</v>
      </c>
      <c r="G15" s="21">
        <v>20</v>
      </c>
      <c r="H15" s="21">
        <v>2</v>
      </c>
      <c r="I15" s="21">
        <v>500</v>
      </c>
      <c r="J15" s="145">
        <v>0</v>
      </c>
      <c r="K15" s="145" t="s">
        <v>545</v>
      </c>
      <c r="L15" s="145">
        <v>0</v>
      </c>
    </row>
    <row r="16" spans="1:12" s="5" customFormat="1" ht="75" x14ac:dyDescent="0.25">
      <c r="A16" s="61"/>
      <c r="B16" s="73" t="s">
        <v>351</v>
      </c>
      <c r="C16" s="60">
        <v>1</v>
      </c>
      <c r="D16" s="60">
        <v>1</v>
      </c>
      <c r="E16" s="108" t="s">
        <v>345</v>
      </c>
      <c r="F16" s="109" t="s">
        <v>636</v>
      </c>
      <c r="G16" s="21">
        <v>15</v>
      </c>
      <c r="H16" s="21">
        <v>3</v>
      </c>
      <c r="I16" s="21">
        <v>1800</v>
      </c>
      <c r="J16" s="145" t="s">
        <v>549</v>
      </c>
      <c r="K16" s="145">
        <v>0</v>
      </c>
      <c r="L16" s="145">
        <v>0</v>
      </c>
    </row>
    <row r="17" spans="1:12" s="5" customFormat="1" x14ac:dyDescent="0.25">
      <c r="A17" s="61"/>
      <c r="B17" s="73"/>
      <c r="C17" s="60"/>
      <c r="D17" s="60"/>
      <c r="E17" s="108"/>
      <c r="F17" s="109"/>
      <c r="G17" s="21"/>
      <c r="H17" s="21"/>
      <c r="I17" s="21"/>
      <c r="J17" s="145"/>
      <c r="K17" s="145"/>
      <c r="L17" s="145"/>
    </row>
    <row r="18" spans="1:12" s="5" customFormat="1" x14ac:dyDescent="0.25">
      <c r="A18" s="61"/>
      <c r="B18" s="73"/>
      <c r="C18" s="60"/>
      <c r="D18" s="60"/>
      <c r="E18" s="108"/>
      <c r="F18" s="109"/>
      <c r="G18" s="21"/>
      <c r="H18" s="21"/>
      <c r="I18" s="21"/>
      <c r="J18" s="145"/>
      <c r="K18" s="145"/>
      <c r="L18" s="145"/>
    </row>
    <row r="19" spans="1:12" s="5" customFormat="1" x14ac:dyDescent="0.25">
      <c r="A19" s="61"/>
      <c r="B19" s="73"/>
      <c r="C19" s="60"/>
      <c r="D19" s="60"/>
      <c r="E19" s="108"/>
      <c r="F19" s="109"/>
      <c r="G19" s="21"/>
      <c r="H19" s="21"/>
      <c r="I19" s="21"/>
      <c r="J19" s="145"/>
      <c r="K19" s="145"/>
      <c r="L19" s="145"/>
    </row>
    <row r="20" spans="1:12" s="5" customFormat="1" x14ac:dyDescent="0.25">
      <c r="A20" s="61"/>
      <c r="B20" s="73"/>
      <c r="C20" s="60"/>
      <c r="D20" s="60"/>
      <c r="E20" s="108"/>
      <c r="F20" s="109"/>
      <c r="G20" s="21"/>
      <c r="H20" s="21"/>
      <c r="I20" s="21"/>
      <c r="J20" s="145"/>
      <c r="K20" s="145"/>
      <c r="L20" s="145"/>
    </row>
    <row r="21" spans="1:12" s="5" customFormat="1" x14ac:dyDescent="0.25">
      <c r="A21" s="61"/>
      <c r="B21" s="148" t="s">
        <v>233</v>
      </c>
      <c r="C21" s="149">
        <f>SUM(C22:C28)</f>
        <v>0</v>
      </c>
      <c r="D21" s="149">
        <f>SUM(D22:D28)</f>
        <v>0</v>
      </c>
      <c r="E21" s="150"/>
      <c r="F21" s="151"/>
      <c r="G21" s="149">
        <f t="shared" ref="G21:L21" si="3">SUM(G22:G28)</f>
        <v>0</v>
      </c>
      <c r="H21" s="149">
        <f t="shared" si="3"/>
        <v>0</v>
      </c>
      <c r="I21" s="149">
        <f t="shared" si="3"/>
        <v>0</v>
      </c>
      <c r="J21" s="151">
        <f t="shared" si="3"/>
        <v>0</v>
      </c>
      <c r="K21" s="151">
        <f t="shared" si="3"/>
        <v>0</v>
      </c>
      <c r="L21" s="152">
        <f t="shared" si="3"/>
        <v>0</v>
      </c>
    </row>
    <row r="22" spans="1:12" s="5" customFormat="1" x14ac:dyDescent="0.25">
      <c r="A22" s="61"/>
      <c r="B22" s="153"/>
      <c r="C22" s="154"/>
      <c r="D22" s="154"/>
      <c r="E22" s="155"/>
      <c r="F22" s="156"/>
      <c r="G22" s="154"/>
      <c r="H22" s="154"/>
      <c r="I22" s="154"/>
      <c r="J22" s="157"/>
      <c r="K22" s="157"/>
      <c r="L22" s="158"/>
    </row>
    <row r="23" spans="1:12" s="5" customFormat="1" x14ac:dyDescent="0.25">
      <c r="A23" s="61"/>
      <c r="B23" s="153"/>
      <c r="C23" s="154"/>
      <c r="D23" s="154"/>
      <c r="E23" s="155"/>
      <c r="F23" s="156"/>
      <c r="G23" s="154"/>
      <c r="H23" s="154"/>
      <c r="I23" s="154"/>
      <c r="J23" s="157"/>
      <c r="K23" s="157"/>
      <c r="L23" s="158"/>
    </row>
    <row r="24" spans="1:12" s="5" customFormat="1" x14ac:dyDescent="0.25">
      <c r="A24" s="61"/>
      <c r="B24" s="153"/>
      <c r="C24" s="154"/>
      <c r="D24" s="154"/>
      <c r="E24" s="155"/>
      <c r="F24" s="156"/>
      <c r="G24" s="154"/>
      <c r="H24" s="154"/>
      <c r="I24" s="154"/>
      <c r="J24" s="157"/>
      <c r="K24" s="157"/>
      <c r="L24" s="158"/>
    </row>
    <row r="25" spans="1:12" s="5" customFormat="1" x14ac:dyDescent="0.25">
      <c r="A25" s="61"/>
      <c r="B25" s="153"/>
      <c r="C25" s="154"/>
      <c r="D25" s="154"/>
      <c r="E25" s="155"/>
      <c r="F25" s="156"/>
      <c r="G25" s="154"/>
      <c r="H25" s="154"/>
      <c r="I25" s="154"/>
      <c r="J25" s="157"/>
      <c r="K25" s="157"/>
      <c r="L25" s="158"/>
    </row>
    <row r="26" spans="1:12" s="5" customFormat="1" x14ac:dyDescent="0.25">
      <c r="A26" s="61"/>
      <c r="B26" s="73"/>
      <c r="C26" s="60"/>
      <c r="D26" s="60"/>
      <c r="E26" s="108"/>
      <c r="F26" s="109"/>
      <c r="G26" s="21"/>
      <c r="H26" s="21"/>
      <c r="I26" s="21"/>
      <c r="J26" s="145"/>
      <c r="K26" s="145"/>
      <c r="L26" s="145"/>
    </row>
    <row r="27" spans="1:12" s="5" customFormat="1" x14ac:dyDescent="0.25">
      <c r="A27" s="61"/>
      <c r="B27" s="73"/>
      <c r="C27" s="60"/>
      <c r="D27" s="60"/>
      <c r="E27" s="108"/>
      <c r="F27" s="109"/>
      <c r="G27" s="21"/>
      <c r="H27" s="21"/>
      <c r="I27" s="21"/>
      <c r="J27" s="145"/>
      <c r="K27" s="145"/>
      <c r="L27" s="145"/>
    </row>
    <row r="28" spans="1:12" x14ac:dyDescent="0.25">
      <c r="A28" s="61"/>
      <c r="B28" s="73"/>
      <c r="C28" s="60"/>
      <c r="D28" s="60"/>
      <c r="E28" s="109"/>
      <c r="F28" s="109"/>
      <c r="G28" s="21"/>
      <c r="H28" s="21"/>
      <c r="I28" s="21"/>
      <c r="J28" s="145"/>
      <c r="K28" s="145"/>
      <c r="L28" s="145"/>
    </row>
    <row r="29" spans="1:12" s="5" customFormat="1" ht="75" customHeight="1" x14ac:dyDescent="0.25">
      <c r="A29" s="64" t="s">
        <v>68</v>
      </c>
      <c r="B29" s="111" t="s">
        <v>61</v>
      </c>
      <c r="C29" s="111">
        <f>SUM(C30,C35,C41)</f>
        <v>3</v>
      </c>
      <c r="D29" s="111">
        <f>SUM(D30,D35,D41)</f>
        <v>3</v>
      </c>
      <c r="E29" s="111"/>
      <c r="F29" s="62"/>
      <c r="G29" s="111">
        <f>SUM(G30,G35,G41)</f>
        <v>122</v>
      </c>
      <c r="H29" s="111">
        <f>SUM(H30,H35,H41)</f>
        <v>3</v>
      </c>
      <c r="I29" s="111">
        <f>SUM(I30,I35,I41)</f>
        <v>1820</v>
      </c>
      <c r="J29" s="110">
        <f>SUM(J30,J35,J41)</f>
        <v>0</v>
      </c>
      <c r="K29" s="110">
        <f>SUM(K30,K35,K41)</f>
        <v>0</v>
      </c>
      <c r="L29" s="110">
        <f>SUM(K30,K35,K41)</f>
        <v>0</v>
      </c>
    </row>
    <row r="30" spans="1:12" s="5" customFormat="1" x14ac:dyDescent="0.25">
      <c r="A30" s="61"/>
      <c r="B30" s="148" t="s">
        <v>231</v>
      </c>
      <c r="C30" s="149">
        <f>SUM(C31:C34)</f>
        <v>0</v>
      </c>
      <c r="D30" s="149">
        <f>SUM(D31:D34)</f>
        <v>0</v>
      </c>
      <c r="E30" s="150"/>
      <c r="F30" s="151"/>
      <c r="G30" s="149">
        <f t="shared" ref="G30:L30" si="4">SUM(G31:G34)</f>
        <v>0</v>
      </c>
      <c r="H30" s="149">
        <f t="shared" si="4"/>
        <v>0</v>
      </c>
      <c r="I30" s="149">
        <f t="shared" si="4"/>
        <v>0</v>
      </c>
      <c r="J30" s="151">
        <f t="shared" si="4"/>
        <v>0</v>
      </c>
      <c r="K30" s="151">
        <f t="shared" si="4"/>
        <v>0</v>
      </c>
      <c r="L30" s="152">
        <f t="shared" si="4"/>
        <v>0</v>
      </c>
    </row>
    <row r="31" spans="1:12" s="5" customFormat="1" x14ac:dyDescent="0.25">
      <c r="A31" s="61"/>
      <c r="B31" s="73"/>
      <c r="C31" s="60"/>
      <c r="D31" s="60"/>
      <c r="E31" s="108"/>
      <c r="F31" s="109"/>
      <c r="G31" s="21"/>
      <c r="H31" s="21"/>
      <c r="I31" s="21"/>
      <c r="J31" s="108"/>
      <c r="K31" s="108"/>
      <c r="L31" s="108"/>
    </row>
    <row r="32" spans="1:12" s="5" customFormat="1" x14ac:dyDescent="0.25">
      <c r="A32" s="61"/>
      <c r="B32" s="73"/>
      <c r="C32" s="60"/>
      <c r="D32" s="60"/>
      <c r="E32" s="108"/>
      <c r="F32" s="109"/>
      <c r="G32" s="21"/>
      <c r="H32" s="21"/>
      <c r="I32" s="21"/>
      <c r="J32" s="108"/>
      <c r="K32" s="108"/>
      <c r="L32" s="108"/>
    </row>
    <row r="33" spans="1:12" s="5" customFormat="1" x14ac:dyDescent="0.25">
      <c r="A33" s="61"/>
      <c r="B33" s="73"/>
      <c r="C33" s="60"/>
      <c r="D33" s="60"/>
      <c r="E33" s="108"/>
      <c r="F33" s="109"/>
      <c r="G33" s="21"/>
      <c r="H33" s="21"/>
      <c r="I33" s="21"/>
      <c r="J33" s="108"/>
      <c r="K33" s="108"/>
      <c r="L33" s="108"/>
    </row>
    <row r="34" spans="1:12" s="5" customFormat="1" x14ac:dyDescent="0.25">
      <c r="A34" s="61"/>
      <c r="B34" s="73"/>
      <c r="C34" s="60"/>
      <c r="D34" s="60"/>
      <c r="E34" s="108"/>
      <c r="F34" s="109"/>
      <c r="G34" s="21"/>
      <c r="H34" s="21"/>
      <c r="I34" s="21"/>
      <c r="J34" s="108"/>
      <c r="K34" s="108"/>
      <c r="L34" s="108"/>
    </row>
    <row r="35" spans="1:12" s="5" customFormat="1" x14ac:dyDescent="0.25">
      <c r="A35" s="61"/>
      <c r="B35" s="148" t="s">
        <v>232</v>
      </c>
      <c r="C35" s="149">
        <f>SUM(C36:C40)</f>
        <v>3</v>
      </c>
      <c r="D35" s="149">
        <f>SUM(D36:D40)</f>
        <v>3</v>
      </c>
      <c r="E35" s="150"/>
      <c r="F35" s="151"/>
      <c r="G35" s="149">
        <f t="shared" ref="G35:L35" si="5">SUM(G36:G40)</f>
        <v>122</v>
      </c>
      <c r="H35" s="149">
        <f t="shared" si="5"/>
        <v>3</v>
      </c>
      <c r="I35" s="149">
        <f t="shared" si="5"/>
        <v>1820</v>
      </c>
      <c r="J35" s="151">
        <f t="shared" si="5"/>
        <v>0</v>
      </c>
      <c r="K35" s="151">
        <f t="shared" si="5"/>
        <v>0</v>
      </c>
      <c r="L35" s="152">
        <f t="shared" si="5"/>
        <v>511000</v>
      </c>
    </row>
    <row r="36" spans="1:12" s="5" customFormat="1" ht="300" x14ac:dyDescent="0.25">
      <c r="A36" s="61"/>
      <c r="B36" s="73" t="s">
        <v>352</v>
      </c>
      <c r="C36" s="60">
        <v>1</v>
      </c>
      <c r="D36" s="60">
        <v>1</v>
      </c>
      <c r="E36" s="108" t="s">
        <v>353</v>
      </c>
      <c r="F36" s="109" t="s">
        <v>354</v>
      </c>
      <c r="G36" s="21">
        <v>92</v>
      </c>
      <c r="H36" s="21">
        <v>0</v>
      </c>
      <c r="I36" s="21">
        <v>500</v>
      </c>
      <c r="J36" s="108" t="s">
        <v>550</v>
      </c>
      <c r="K36" s="108">
        <v>0</v>
      </c>
      <c r="L36" s="233">
        <v>475000</v>
      </c>
    </row>
    <row r="37" spans="1:12" s="5" customFormat="1" ht="75" x14ac:dyDescent="0.25">
      <c r="A37" s="61"/>
      <c r="B37" s="73" t="s">
        <v>355</v>
      </c>
      <c r="C37" s="60">
        <v>1</v>
      </c>
      <c r="D37" s="60">
        <v>1</v>
      </c>
      <c r="E37" s="108" t="s">
        <v>345</v>
      </c>
      <c r="F37" s="109" t="s">
        <v>354</v>
      </c>
      <c r="G37" s="21">
        <v>20</v>
      </c>
      <c r="H37" s="21">
        <v>0</v>
      </c>
      <c r="I37" s="21">
        <v>20</v>
      </c>
      <c r="J37" s="108">
        <v>0</v>
      </c>
      <c r="K37" s="108">
        <v>0</v>
      </c>
      <c r="L37" s="108">
        <v>0</v>
      </c>
    </row>
    <row r="38" spans="1:12" s="5" customFormat="1" ht="409.5" x14ac:dyDescent="0.25">
      <c r="A38" s="61"/>
      <c r="B38" s="73" t="s">
        <v>542</v>
      </c>
      <c r="C38" s="60">
        <v>1</v>
      </c>
      <c r="D38" s="60">
        <v>1</v>
      </c>
      <c r="E38" s="108" t="s">
        <v>345</v>
      </c>
      <c r="F38" s="109" t="s">
        <v>356</v>
      </c>
      <c r="G38" s="21">
        <v>10</v>
      </c>
      <c r="H38" s="21">
        <v>3</v>
      </c>
      <c r="I38" s="21">
        <v>1300</v>
      </c>
      <c r="J38" s="108" t="s">
        <v>546</v>
      </c>
      <c r="K38" s="239">
        <v>0</v>
      </c>
      <c r="L38" s="108">
        <v>36000</v>
      </c>
    </row>
    <row r="39" spans="1:12" s="5" customFormat="1" x14ac:dyDescent="0.25">
      <c r="A39" s="61"/>
      <c r="B39" s="73"/>
      <c r="C39" s="60"/>
      <c r="D39" s="60"/>
      <c r="E39" s="108"/>
      <c r="F39" s="109"/>
      <c r="G39" s="21"/>
      <c r="H39" s="21"/>
      <c r="I39" s="21"/>
      <c r="J39" s="108"/>
      <c r="K39" s="108"/>
      <c r="L39" s="108"/>
    </row>
    <row r="40" spans="1:12" s="5" customFormat="1" x14ac:dyDescent="0.25">
      <c r="A40" s="61"/>
      <c r="B40" s="73"/>
      <c r="C40" s="60"/>
      <c r="D40" s="60"/>
      <c r="E40" s="108"/>
      <c r="F40" s="109"/>
      <c r="G40" s="21"/>
      <c r="H40" s="21"/>
      <c r="I40" s="21"/>
      <c r="J40" s="108"/>
      <c r="K40" s="108"/>
      <c r="L40" s="108"/>
    </row>
    <row r="41" spans="1:12" s="5" customFormat="1" x14ac:dyDescent="0.25">
      <c r="A41" s="61"/>
      <c r="B41" s="148" t="s">
        <v>233</v>
      </c>
      <c r="C41" s="149">
        <f>SUM(C42:C46)</f>
        <v>0</v>
      </c>
      <c r="D41" s="149">
        <f>SUM(D42:D46)</f>
        <v>0</v>
      </c>
      <c r="E41" s="150"/>
      <c r="F41" s="151"/>
      <c r="G41" s="149">
        <f t="shared" ref="G41:L41" si="6">SUM(G42:G46)</f>
        <v>0</v>
      </c>
      <c r="H41" s="149">
        <f t="shared" si="6"/>
        <v>0</v>
      </c>
      <c r="I41" s="149">
        <f t="shared" si="6"/>
        <v>0</v>
      </c>
      <c r="J41" s="151">
        <f t="shared" si="6"/>
        <v>0</v>
      </c>
      <c r="K41" s="151">
        <f t="shared" si="6"/>
        <v>0</v>
      </c>
      <c r="L41" s="152">
        <f t="shared" si="6"/>
        <v>0</v>
      </c>
    </row>
    <row r="42" spans="1:12" s="5" customFormat="1" x14ac:dyDescent="0.25">
      <c r="A42" s="61"/>
      <c r="B42" s="73"/>
      <c r="C42" s="60"/>
      <c r="D42" s="60"/>
      <c r="E42" s="108"/>
      <c r="F42" s="109"/>
      <c r="G42" s="21"/>
      <c r="H42" s="21"/>
      <c r="I42" s="21"/>
      <c r="J42" s="108"/>
      <c r="K42" s="108"/>
      <c r="L42" s="108"/>
    </row>
    <row r="43" spans="1:12" s="5" customFormat="1" x14ac:dyDescent="0.25">
      <c r="A43" s="61"/>
      <c r="B43" s="73"/>
      <c r="C43" s="60"/>
      <c r="D43" s="60"/>
      <c r="E43" s="108"/>
      <c r="F43" s="109"/>
      <c r="G43" s="21"/>
      <c r="H43" s="21"/>
      <c r="I43" s="21"/>
      <c r="J43" s="108"/>
      <c r="K43" s="108"/>
      <c r="L43" s="108"/>
    </row>
    <row r="44" spans="1:12" s="5" customFormat="1" x14ac:dyDescent="0.25">
      <c r="A44" s="61"/>
      <c r="B44" s="73"/>
      <c r="C44" s="60"/>
      <c r="D44" s="60"/>
      <c r="E44" s="108"/>
      <c r="F44" s="109"/>
      <c r="G44" s="21"/>
      <c r="H44" s="21"/>
      <c r="I44" s="21"/>
      <c r="J44" s="108"/>
      <c r="K44" s="108"/>
      <c r="L44" s="108"/>
    </row>
    <row r="45" spans="1:12" s="5" customFormat="1" x14ac:dyDescent="0.25">
      <c r="A45" s="61"/>
      <c r="B45" s="73"/>
      <c r="C45" s="60"/>
      <c r="D45" s="60"/>
      <c r="E45" s="108"/>
      <c r="F45" s="109"/>
      <c r="G45" s="21"/>
      <c r="H45" s="21"/>
      <c r="I45" s="21"/>
      <c r="J45" s="108"/>
      <c r="K45" s="108"/>
      <c r="L45" s="108"/>
    </row>
    <row r="46" spans="1:12" x14ac:dyDescent="0.25">
      <c r="A46" s="61"/>
      <c r="B46" s="73"/>
      <c r="C46" s="60"/>
      <c r="D46" s="60"/>
      <c r="E46" s="109"/>
      <c r="F46" s="109"/>
      <c r="G46" s="21"/>
      <c r="H46" s="21"/>
      <c r="I46" s="21"/>
      <c r="J46" s="108"/>
      <c r="K46" s="108"/>
      <c r="L46" s="108"/>
    </row>
    <row r="47" spans="1:12" s="5" customFormat="1" ht="37.5" customHeight="1" x14ac:dyDescent="0.25">
      <c r="A47" s="64" t="s">
        <v>97</v>
      </c>
      <c r="B47" s="111" t="s">
        <v>69</v>
      </c>
      <c r="C47" s="111">
        <f>SUM(C48,C52,C57)</f>
        <v>0</v>
      </c>
      <c r="D47" s="111">
        <f>SUM(D48,D52,D57)</f>
        <v>0</v>
      </c>
      <c r="E47" s="110"/>
      <c r="F47" s="63"/>
      <c r="G47" s="111">
        <f t="shared" ref="G47:L47" si="7">SUM(G48,G52,G57)</f>
        <v>0</v>
      </c>
      <c r="H47" s="111">
        <f t="shared" si="7"/>
        <v>0</v>
      </c>
      <c r="I47" s="111">
        <f t="shared" si="7"/>
        <v>0</v>
      </c>
      <c r="J47" s="110">
        <f t="shared" si="7"/>
        <v>0</v>
      </c>
      <c r="K47" s="110">
        <f t="shared" si="7"/>
        <v>0</v>
      </c>
      <c r="L47" s="110">
        <f t="shared" si="7"/>
        <v>0</v>
      </c>
    </row>
    <row r="48" spans="1:12" s="5" customFormat="1" x14ac:dyDescent="0.25">
      <c r="A48" s="61"/>
      <c r="B48" s="148" t="s">
        <v>231</v>
      </c>
      <c r="C48" s="149">
        <f>SUM(C49:C51)</f>
        <v>0</v>
      </c>
      <c r="D48" s="149">
        <f>SUM(D49:D51)</f>
        <v>0</v>
      </c>
      <c r="E48" s="150"/>
      <c r="F48" s="151"/>
      <c r="G48" s="149">
        <f t="shared" ref="G48:L48" si="8">SUM(G49:G51)</f>
        <v>0</v>
      </c>
      <c r="H48" s="149">
        <f t="shared" si="8"/>
        <v>0</v>
      </c>
      <c r="I48" s="149">
        <f t="shared" si="8"/>
        <v>0</v>
      </c>
      <c r="J48" s="151">
        <f t="shared" si="8"/>
        <v>0</v>
      </c>
      <c r="K48" s="151">
        <f t="shared" si="8"/>
        <v>0</v>
      </c>
      <c r="L48" s="152">
        <f t="shared" si="8"/>
        <v>0</v>
      </c>
    </row>
    <row r="49" spans="1:12" s="5" customFormat="1" x14ac:dyDescent="0.25">
      <c r="A49" s="61"/>
      <c r="B49" s="73"/>
      <c r="C49" s="60"/>
      <c r="D49" s="60"/>
      <c r="E49" s="108"/>
      <c r="F49" s="109"/>
      <c r="G49" s="21"/>
      <c r="H49" s="21"/>
      <c r="I49" s="21"/>
      <c r="J49" s="108"/>
      <c r="K49" s="108"/>
      <c r="L49" s="108"/>
    </row>
    <row r="50" spans="1:12" s="5" customFormat="1" x14ac:dyDescent="0.25">
      <c r="A50" s="61"/>
      <c r="B50" s="73"/>
      <c r="C50" s="60"/>
      <c r="D50" s="60"/>
      <c r="E50" s="108"/>
      <c r="F50" s="109"/>
      <c r="G50" s="21"/>
      <c r="H50" s="21"/>
      <c r="I50" s="21"/>
      <c r="J50" s="108"/>
      <c r="K50" s="108"/>
      <c r="L50" s="108"/>
    </row>
    <row r="51" spans="1:12" s="5" customFormat="1" x14ac:dyDescent="0.25">
      <c r="A51" s="61"/>
      <c r="B51" s="73"/>
      <c r="C51" s="60"/>
      <c r="D51" s="60"/>
      <c r="E51" s="108"/>
      <c r="F51" s="109"/>
      <c r="G51" s="21"/>
      <c r="H51" s="21"/>
      <c r="I51" s="21"/>
      <c r="J51" s="108"/>
      <c r="K51" s="108"/>
      <c r="L51" s="108"/>
    </row>
    <row r="52" spans="1:12" s="5" customFormat="1" x14ac:dyDescent="0.25">
      <c r="A52" s="61"/>
      <c r="B52" s="148" t="s">
        <v>232</v>
      </c>
      <c r="C52" s="149">
        <f>SUM(C53:C56)</f>
        <v>0</v>
      </c>
      <c r="D52" s="149">
        <f>SUM(D53:D56)</f>
        <v>0</v>
      </c>
      <c r="E52" s="150"/>
      <c r="F52" s="151"/>
      <c r="G52" s="149">
        <f t="shared" ref="G52:L52" si="9">SUM(G53:G56)</f>
        <v>0</v>
      </c>
      <c r="H52" s="149">
        <f t="shared" si="9"/>
        <v>0</v>
      </c>
      <c r="I52" s="149">
        <f t="shared" si="9"/>
        <v>0</v>
      </c>
      <c r="J52" s="151">
        <f t="shared" si="9"/>
        <v>0</v>
      </c>
      <c r="K52" s="151">
        <f t="shared" si="9"/>
        <v>0</v>
      </c>
      <c r="L52" s="152">
        <f t="shared" si="9"/>
        <v>0</v>
      </c>
    </row>
    <row r="53" spans="1:12" s="5" customFormat="1" x14ac:dyDescent="0.25">
      <c r="A53" s="61"/>
      <c r="B53" s="73"/>
      <c r="C53" s="60"/>
      <c r="D53" s="60"/>
      <c r="E53" s="108"/>
      <c r="F53" s="109"/>
      <c r="G53" s="21"/>
      <c r="H53" s="21"/>
      <c r="I53" s="21"/>
      <c r="J53" s="108"/>
      <c r="K53" s="108"/>
      <c r="L53" s="108"/>
    </row>
    <row r="54" spans="1:12" s="5" customFormat="1" x14ac:dyDescent="0.25">
      <c r="A54" s="61"/>
      <c r="B54" s="73"/>
      <c r="C54" s="60"/>
      <c r="D54" s="60"/>
      <c r="E54" s="108"/>
      <c r="F54" s="109"/>
      <c r="G54" s="21"/>
      <c r="H54" s="21"/>
      <c r="I54" s="21"/>
      <c r="J54" s="108"/>
      <c r="K54" s="108"/>
      <c r="L54" s="108"/>
    </row>
    <row r="55" spans="1:12" s="5" customFormat="1" x14ac:dyDescent="0.25">
      <c r="A55" s="61"/>
      <c r="B55" s="73"/>
      <c r="C55" s="60"/>
      <c r="D55" s="60"/>
      <c r="E55" s="108"/>
      <c r="F55" s="109"/>
      <c r="G55" s="21"/>
      <c r="H55" s="21"/>
      <c r="I55" s="21"/>
      <c r="J55" s="108"/>
      <c r="K55" s="108"/>
      <c r="L55" s="108"/>
    </row>
    <row r="56" spans="1:12" s="5" customFormat="1" x14ac:dyDescent="0.25">
      <c r="A56" s="61"/>
      <c r="B56" s="73"/>
      <c r="C56" s="60"/>
      <c r="D56" s="60"/>
      <c r="E56" s="108"/>
      <c r="F56" s="109"/>
      <c r="G56" s="21"/>
      <c r="H56" s="21"/>
      <c r="I56" s="21"/>
      <c r="J56" s="108"/>
      <c r="K56" s="108"/>
      <c r="L56" s="108"/>
    </row>
    <row r="57" spans="1:12" s="5" customFormat="1" x14ac:dyDescent="0.25">
      <c r="A57" s="61"/>
      <c r="B57" s="148" t="s">
        <v>233</v>
      </c>
      <c r="C57" s="149">
        <f>SUM(C58:C60)</f>
        <v>0</v>
      </c>
      <c r="D57" s="149">
        <f>SUM(D58:D60)</f>
        <v>0</v>
      </c>
      <c r="E57" s="150"/>
      <c r="F57" s="151"/>
      <c r="G57" s="149">
        <f t="shared" ref="G57:L57" si="10">SUM(G58:G60)</f>
        <v>0</v>
      </c>
      <c r="H57" s="149">
        <f t="shared" si="10"/>
        <v>0</v>
      </c>
      <c r="I57" s="149">
        <f t="shared" si="10"/>
        <v>0</v>
      </c>
      <c r="J57" s="151">
        <f t="shared" si="10"/>
        <v>0</v>
      </c>
      <c r="K57" s="151">
        <f t="shared" si="10"/>
        <v>0</v>
      </c>
      <c r="L57" s="152">
        <f t="shared" si="10"/>
        <v>0</v>
      </c>
    </row>
    <row r="58" spans="1:12" s="5" customFormat="1" x14ac:dyDescent="0.25">
      <c r="A58" s="61"/>
      <c r="B58" s="73"/>
      <c r="C58" s="60"/>
      <c r="D58" s="60"/>
      <c r="E58" s="108"/>
      <c r="F58" s="109"/>
      <c r="G58" s="21"/>
      <c r="H58" s="21"/>
      <c r="I58" s="21"/>
      <c r="J58" s="108"/>
      <c r="K58" s="108"/>
      <c r="L58" s="108"/>
    </row>
    <row r="59" spans="1:12" s="5" customFormat="1" x14ac:dyDescent="0.25">
      <c r="A59" s="61"/>
      <c r="B59" s="73"/>
      <c r="C59" s="60"/>
      <c r="D59" s="60"/>
      <c r="E59" s="108"/>
      <c r="F59" s="109"/>
      <c r="G59" s="21"/>
      <c r="H59" s="21"/>
      <c r="I59" s="21"/>
      <c r="J59" s="108"/>
      <c r="K59" s="108"/>
      <c r="L59" s="108"/>
    </row>
    <row r="60" spans="1:12" x14ac:dyDescent="0.25">
      <c r="A60" s="61"/>
      <c r="B60" s="73"/>
      <c r="C60" s="60"/>
      <c r="D60" s="60"/>
      <c r="E60" s="109"/>
      <c r="F60" s="109"/>
      <c r="G60" s="21"/>
      <c r="H60" s="21"/>
      <c r="I60" s="21"/>
      <c r="J60" s="108"/>
      <c r="K60" s="108"/>
      <c r="L60" s="108"/>
    </row>
    <row r="61" spans="1:12" s="5" customFormat="1" ht="75" customHeight="1" x14ac:dyDescent="0.25">
      <c r="A61" s="111" t="s">
        <v>98</v>
      </c>
      <c r="B61" s="111" t="s">
        <v>70</v>
      </c>
      <c r="C61" s="111">
        <f>SUM(C62,C66,C70)</f>
        <v>0</v>
      </c>
      <c r="D61" s="111">
        <f>SUM(D62,D66,D70)</f>
        <v>0</v>
      </c>
      <c r="E61" s="110"/>
      <c r="F61" s="111"/>
      <c r="G61" s="111">
        <f t="shared" ref="G61:L61" si="11">SUM(G62,G66,G70)</f>
        <v>0</v>
      </c>
      <c r="H61" s="111">
        <f t="shared" si="11"/>
        <v>0</v>
      </c>
      <c r="I61" s="111">
        <f t="shared" si="11"/>
        <v>0</v>
      </c>
      <c r="J61" s="110">
        <f t="shared" si="11"/>
        <v>0</v>
      </c>
      <c r="K61" s="110">
        <f t="shared" si="11"/>
        <v>0</v>
      </c>
      <c r="L61" s="110">
        <f t="shared" si="11"/>
        <v>0</v>
      </c>
    </row>
    <row r="62" spans="1:12" s="5" customFormat="1" x14ac:dyDescent="0.25">
      <c r="A62" s="61"/>
      <c r="B62" s="148" t="s">
        <v>231</v>
      </c>
      <c r="C62" s="149">
        <f>SUM(C63:C65)</f>
        <v>0</v>
      </c>
      <c r="D62" s="149">
        <f>SUM(D63:D65)</f>
        <v>0</v>
      </c>
      <c r="E62" s="150"/>
      <c r="F62" s="151"/>
      <c r="G62" s="149">
        <f t="shared" ref="G62:L62" si="12">SUM(G63:G65)</f>
        <v>0</v>
      </c>
      <c r="H62" s="149">
        <f t="shared" si="12"/>
        <v>0</v>
      </c>
      <c r="I62" s="149">
        <f t="shared" si="12"/>
        <v>0</v>
      </c>
      <c r="J62" s="151">
        <f t="shared" si="12"/>
        <v>0</v>
      </c>
      <c r="K62" s="151">
        <f t="shared" si="12"/>
        <v>0</v>
      </c>
      <c r="L62" s="152">
        <f t="shared" si="12"/>
        <v>0</v>
      </c>
    </row>
    <row r="63" spans="1:12" s="5" customFormat="1" x14ac:dyDescent="0.25">
      <c r="A63" s="61"/>
      <c r="B63" s="73"/>
      <c r="C63" s="60"/>
      <c r="D63" s="60"/>
      <c r="E63" s="108"/>
      <c r="F63" s="109"/>
      <c r="G63" s="21"/>
      <c r="H63" s="21"/>
      <c r="I63" s="21"/>
      <c r="J63" s="108"/>
      <c r="K63" s="108"/>
      <c r="L63" s="108"/>
    </row>
    <row r="64" spans="1:12" s="5" customFormat="1" x14ac:dyDescent="0.25">
      <c r="A64" s="61"/>
      <c r="B64" s="73"/>
      <c r="C64" s="60"/>
      <c r="D64" s="60"/>
      <c r="E64" s="108"/>
      <c r="F64" s="109"/>
      <c r="G64" s="21"/>
      <c r="H64" s="21"/>
      <c r="I64" s="21"/>
      <c r="J64" s="108"/>
      <c r="K64" s="108"/>
      <c r="L64" s="108"/>
    </row>
    <row r="65" spans="1:12" s="5" customFormat="1" x14ac:dyDescent="0.25">
      <c r="A65" s="61"/>
      <c r="B65" s="73"/>
      <c r="C65" s="60"/>
      <c r="D65" s="60"/>
      <c r="E65" s="108"/>
      <c r="F65" s="109"/>
      <c r="G65" s="21"/>
      <c r="H65" s="21"/>
      <c r="I65" s="21"/>
      <c r="J65" s="108"/>
      <c r="K65" s="108"/>
      <c r="L65" s="108"/>
    </row>
    <row r="66" spans="1:12" s="5" customFormat="1" x14ac:dyDescent="0.25">
      <c r="A66" s="61"/>
      <c r="B66" s="148" t="s">
        <v>232</v>
      </c>
      <c r="C66" s="149">
        <f>SUM(C67:C69)</f>
        <v>0</v>
      </c>
      <c r="D66" s="149">
        <f>SUM(D67:D69)</f>
        <v>0</v>
      </c>
      <c r="E66" s="150"/>
      <c r="F66" s="151"/>
      <c r="G66" s="149">
        <f t="shared" ref="G66:L66" si="13">SUM(G67:G69)</f>
        <v>0</v>
      </c>
      <c r="H66" s="149">
        <f t="shared" si="13"/>
        <v>0</v>
      </c>
      <c r="I66" s="149">
        <f t="shared" si="13"/>
        <v>0</v>
      </c>
      <c r="J66" s="151">
        <f t="shared" si="13"/>
        <v>0</v>
      </c>
      <c r="K66" s="151">
        <f t="shared" si="13"/>
        <v>0</v>
      </c>
      <c r="L66" s="152">
        <f t="shared" si="13"/>
        <v>0</v>
      </c>
    </row>
    <row r="67" spans="1:12" s="5" customFormat="1" x14ac:dyDescent="0.25">
      <c r="A67" s="61"/>
      <c r="B67" s="73"/>
      <c r="C67" s="60"/>
      <c r="D67" s="60"/>
      <c r="E67" s="108"/>
      <c r="F67" s="109"/>
      <c r="G67" s="21"/>
      <c r="H67" s="21"/>
      <c r="I67" s="21"/>
      <c r="J67" s="108"/>
      <c r="K67" s="108"/>
      <c r="L67" s="108"/>
    </row>
    <row r="68" spans="1:12" s="5" customFormat="1" x14ac:dyDescent="0.25">
      <c r="A68" s="61"/>
      <c r="B68" s="73"/>
      <c r="C68" s="60"/>
      <c r="D68" s="60"/>
      <c r="E68" s="108"/>
      <c r="F68" s="109"/>
      <c r="G68" s="21"/>
      <c r="H68" s="21"/>
      <c r="I68" s="21"/>
      <c r="J68" s="108"/>
      <c r="K68" s="108"/>
      <c r="L68" s="108"/>
    </row>
    <row r="69" spans="1:12" s="5" customFormat="1" x14ac:dyDescent="0.25">
      <c r="A69" s="61"/>
      <c r="B69" s="73"/>
      <c r="C69" s="60"/>
      <c r="D69" s="60"/>
      <c r="E69" s="108"/>
      <c r="F69" s="109"/>
      <c r="G69" s="21"/>
      <c r="H69" s="21"/>
      <c r="I69" s="21"/>
      <c r="J69" s="108"/>
      <c r="K69" s="108"/>
      <c r="L69" s="108"/>
    </row>
    <row r="70" spans="1:12" s="5" customFormat="1" x14ac:dyDescent="0.25">
      <c r="A70" s="61"/>
      <c r="B70" s="148" t="s">
        <v>233</v>
      </c>
      <c r="C70" s="149">
        <f>SUM(C71:C74)</f>
        <v>0</v>
      </c>
      <c r="D70" s="149">
        <f>SUM(D71:D74)</f>
        <v>0</v>
      </c>
      <c r="E70" s="150"/>
      <c r="F70" s="151"/>
      <c r="G70" s="149">
        <f t="shared" ref="G70:L70" si="14">SUM(G71:G74)</f>
        <v>0</v>
      </c>
      <c r="H70" s="149">
        <f t="shared" si="14"/>
        <v>0</v>
      </c>
      <c r="I70" s="149">
        <f t="shared" si="14"/>
        <v>0</v>
      </c>
      <c r="J70" s="151">
        <f t="shared" si="14"/>
        <v>0</v>
      </c>
      <c r="K70" s="151">
        <f t="shared" si="14"/>
        <v>0</v>
      </c>
      <c r="L70" s="152">
        <f t="shared" si="14"/>
        <v>0</v>
      </c>
    </row>
    <row r="71" spans="1:12" s="5" customFormat="1" x14ac:dyDescent="0.25">
      <c r="A71" s="61"/>
      <c r="B71" s="73"/>
      <c r="C71" s="60"/>
      <c r="D71" s="60"/>
      <c r="E71" s="108"/>
      <c r="F71" s="109"/>
      <c r="G71" s="21"/>
      <c r="H71" s="21"/>
      <c r="I71" s="21"/>
      <c r="J71" s="108"/>
      <c r="K71" s="108"/>
      <c r="L71" s="108"/>
    </row>
    <row r="72" spans="1:12" s="5" customFormat="1" x14ac:dyDescent="0.25">
      <c r="A72" s="61"/>
      <c r="B72" s="73"/>
      <c r="C72" s="60"/>
      <c r="D72" s="60"/>
      <c r="E72" s="108"/>
      <c r="F72" s="109"/>
      <c r="G72" s="21"/>
      <c r="H72" s="21"/>
      <c r="I72" s="21"/>
      <c r="J72" s="108"/>
      <c r="K72" s="108"/>
      <c r="L72" s="108"/>
    </row>
    <row r="73" spans="1:12" s="5" customFormat="1" x14ac:dyDescent="0.25">
      <c r="A73" s="61"/>
      <c r="B73" s="73"/>
      <c r="C73" s="60"/>
      <c r="D73" s="60"/>
      <c r="E73" s="108"/>
      <c r="F73" s="109"/>
      <c r="G73" s="21"/>
      <c r="H73" s="21"/>
      <c r="I73" s="21"/>
      <c r="J73" s="108"/>
      <c r="K73" s="108"/>
      <c r="L73" s="108"/>
    </row>
    <row r="74" spans="1:12" x14ac:dyDescent="0.25">
      <c r="A74" s="61"/>
      <c r="B74" s="73"/>
      <c r="C74" s="60"/>
      <c r="D74" s="60"/>
      <c r="E74" s="109"/>
      <c r="F74" s="109"/>
      <c r="G74" s="21"/>
      <c r="H74" s="21"/>
      <c r="I74" s="21"/>
      <c r="J74" s="108"/>
      <c r="K74" s="108"/>
      <c r="L74" s="108"/>
    </row>
    <row r="75" spans="1:12" s="5" customFormat="1" ht="93.75" customHeight="1" x14ac:dyDescent="0.25">
      <c r="A75" s="111" t="s">
        <v>99</v>
      </c>
      <c r="B75" s="111" t="s">
        <v>71</v>
      </c>
      <c r="C75" s="111">
        <f>SUM(C76,C80,C86)</f>
        <v>0</v>
      </c>
      <c r="D75" s="111">
        <f>SUM(D76,D80,D86)</f>
        <v>0</v>
      </c>
      <c r="E75" s="110"/>
      <c r="F75" s="111"/>
      <c r="G75" s="111">
        <f t="shared" ref="G75:L75" si="15">SUM(G76,G80,G86)</f>
        <v>0</v>
      </c>
      <c r="H75" s="111">
        <f t="shared" si="15"/>
        <v>0</v>
      </c>
      <c r="I75" s="111">
        <f t="shared" si="15"/>
        <v>0</v>
      </c>
      <c r="J75" s="110">
        <f t="shared" si="15"/>
        <v>0</v>
      </c>
      <c r="K75" s="110">
        <f t="shared" si="15"/>
        <v>0</v>
      </c>
      <c r="L75" s="110">
        <f t="shared" si="15"/>
        <v>0</v>
      </c>
    </row>
    <row r="76" spans="1:12" s="5" customFormat="1" x14ac:dyDescent="0.25">
      <c r="A76" s="61"/>
      <c r="B76" s="148" t="s">
        <v>231</v>
      </c>
      <c r="C76" s="149">
        <f>SUM(C77:C79)</f>
        <v>0</v>
      </c>
      <c r="D76" s="149">
        <f>SUM(D77:D79)</f>
        <v>0</v>
      </c>
      <c r="E76" s="150"/>
      <c r="F76" s="151"/>
      <c r="G76" s="149">
        <f t="shared" ref="G76:L76" si="16">SUM(G77:G79)</f>
        <v>0</v>
      </c>
      <c r="H76" s="149">
        <f t="shared" si="16"/>
        <v>0</v>
      </c>
      <c r="I76" s="149">
        <f t="shared" si="16"/>
        <v>0</v>
      </c>
      <c r="J76" s="151">
        <f t="shared" si="16"/>
        <v>0</v>
      </c>
      <c r="K76" s="151">
        <f t="shared" si="16"/>
        <v>0</v>
      </c>
      <c r="L76" s="152">
        <f t="shared" si="16"/>
        <v>0</v>
      </c>
    </row>
    <row r="77" spans="1:12" s="5" customFormat="1" x14ac:dyDescent="0.25">
      <c r="A77" s="61"/>
      <c r="B77" s="73"/>
      <c r="C77" s="60"/>
      <c r="D77" s="60"/>
      <c r="E77" s="108"/>
      <c r="F77" s="109"/>
      <c r="G77" s="21"/>
      <c r="H77" s="21"/>
      <c r="I77" s="21"/>
      <c r="J77" s="108"/>
      <c r="K77" s="108"/>
      <c r="L77" s="108"/>
    </row>
    <row r="78" spans="1:12" s="5" customFormat="1" x14ac:dyDescent="0.25">
      <c r="A78" s="61"/>
      <c r="B78" s="73"/>
      <c r="C78" s="60"/>
      <c r="D78" s="60"/>
      <c r="E78" s="108"/>
      <c r="F78" s="109"/>
      <c r="G78" s="21"/>
      <c r="H78" s="21"/>
      <c r="I78" s="21"/>
      <c r="J78" s="108"/>
      <c r="K78" s="108"/>
      <c r="L78" s="108"/>
    </row>
    <row r="79" spans="1:12" s="5" customFormat="1" x14ac:dyDescent="0.25">
      <c r="A79" s="61"/>
      <c r="B79" s="73"/>
      <c r="C79" s="60"/>
      <c r="D79" s="60"/>
      <c r="E79" s="108"/>
      <c r="F79" s="109"/>
      <c r="G79" s="21"/>
      <c r="H79" s="21"/>
      <c r="I79" s="21"/>
      <c r="J79" s="108"/>
      <c r="K79" s="108"/>
      <c r="L79" s="108"/>
    </row>
    <row r="80" spans="1:12" s="5" customFormat="1" x14ac:dyDescent="0.25">
      <c r="A80" s="61"/>
      <c r="B80" s="148" t="s">
        <v>232</v>
      </c>
      <c r="C80" s="149">
        <f>SUM(C81:C85)</f>
        <v>0</v>
      </c>
      <c r="D80" s="149">
        <f>SUM(D81:D85)</f>
        <v>0</v>
      </c>
      <c r="E80" s="150"/>
      <c r="F80" s="151"/>
      <c r="G80" s="149">
        <f t="shared" ref="G80:L80" si="17">SUM(G81:G85)</f>
        <v>0</v>
      </c>
      <c r="H80" s="149">
        <f t="shared" si="17"/>
        <v>0</v>
      </c>
      <c r="I80" s="149">
        <f t="shared" si="17"/>
        <v>0</v>
      </c>
      <c r="J80" s="151">
        <f t="shared" si="17"/>
        <v>0</v>
      </c>
      <c r="K80" s="151">
        <f t="shared" si="17"/>
        <v>0</v>
      </c>
      <c r="L80" s="152">
        <f t="shared" si="17"/>
        <v>0</v>
      </c>
    </row>
    <row r="81" spans="1:12" s="5" customFormat="1" x14ac:dyDescent="0.25">
      <c r="A81" s="61"/>
      <c r="B81" s="73"/>
      <c r="C81" s="60"/>
      <c r="D81" s="60"/>
      <c r="E81" s="108"/>
      <c r="F81" s="109"/>
      <c r="G81" s="21"/>
      <c r="H81" s="21"/>
      <c r="I81" s="21"/>
      <c r="J81" s="108"/>
      <c r="K81" s="108"/>
      <c r="L81" s="108"/>
    </row>
    <row r="82" spans="1:12" s="5" customFormat="1" x14ac:dyDescent="0.25">
      <c r="A82" s="61"/>
      <c r="B82" s="73"/>
      <c r="C82" s="60"/>
      <c r="D82" s="60"/>
      <c r="E82" s="108"/>
      <c r="F82" s="109"/>
      <c r="G82" s="21"/>
      <c r="H82" s="21"/>
      <c r="I82" s="21"/>
      <c r="J82" s="108"/>
      <c r="K82" s="108"/>
      <c r="L82" s="108"/>
    </row>
    <row r="83" spans="1:12" s="5" customFormat="1" x14ac:dyDescent="0.25">
      <c r="A83" s="61"/>
      <c r="B83" s="73"/>
      <c r="C83" s="60"/>
      <c r="D83" s="60"/>
      <c r="E83" s="108"/>
      <c r="F83" s="109"/>
      <c r="G83" s="21"/>
      <c r="H83" s="21"/>
      <c r="I83" s="21"/>
      <c r="J83" s="108"/>
      <c r="K83" s="108"/>
      <c r="L83" s="108"/>
    </row>
    <row r="84" spans="1:12" s="5" customFormat="1" x14ac:dyDescent="0.25">
      <c r="A84" s="61"/>
      <c r="B84" s="73"/>
      <c r="C84" s="60"/>
      <c r="D84" s="60"/>
      <c r="E84" s="108"/>
      <c r="F84" s="109"/>
      <c r="G84" s="21"/>
      <c r="H84" s="21"/>
      <c r="I84" s="21"/>
      <c r="J84" s="108"/>
      <c r="K84" s="108"/>
      <c r="L84" s="108"/>
    </row>
    <row r="85" spans="1:12" s="5" customFormat="1" x14ac:dyDescent="0.25">
      <c r="A85" s="61"/>
      <c r="B85" s="73"/>
      <c r="C85" s="60"/>
      <c r="D85" s="60"/>
      <c r="E85" s="108"/>
      <c r="F85" s="109"/>
      <c r="G85" s="21"/>
      <c r="H85" s="21"/>
      <c r="I85" s="21"/>
      <c r="J85" s="108"/>
      <c r="K85" s="108"/>
      <c r="L85" s="108"/>
    </row>
    <row r="86" spans="1:12" s="5" customFormat="1" x14ac:dyDescent="0.25">
      <c r="A86" s="61"/>
      <c r="B86" s="148" t="s">
        <v>233</v>
      </c>
      <c r="C86" s="149">
        <f>SUM(C87:C90)</f>
        <v>0</v>
      </c>
      <c r="D86" s="149">
        <f>SUM(D87:D90)</f>
        <v>0</v>
      </c>
      <c r="E86" s="150"/>
      <c r="F86" s="151"/>
      <c r="G86" s="149">
        <f t="shared" ref="G86:L86" si="18">SUM(G87:G90)</f>
        <v>0</v>
      </c>
      <c r="H86" s="149">
        <f t="shared" si="18"/>
        <v>0</v>
      </c>
      <c r="I86" s="149">
        <f t="shared" si="18"/>
        <v>0</v>
      </c>
      <c r="J86" s="151">
        <f t="shared" si="18"/>
        <v>0</v>
      </c>
      <c r="K86" s="151">
        <f t="shared" si="18"/>
        <v>0</v>
      </c>
      <c r="L86" s="152">
        <f t="shared" si="18"/>
        <v>0</v>
      </c>
    </row>
    <row r="87" spans="1:12" s="5" customFormat="1" x14ac:dyDescent="0.25">
      <c r="A87" s="61"/>
      <c r="B87" s="73"/>
      <c r="C87" s="60"/>
      <c r="D87" s="60"/>
      <c r="E87" s="108"/>
      <c r="F87" s="109"/>
      <c r="G87" s="21"/>
      <c r="H87" s="21"/>
      <c r="I87" s="21"/>
      <c r="J87" s="108"/>
      <c r="K87" s="108"/>
      <c r="L87" s="108"/>
    </row>
    <row r="88" spans="1:12" s="5" customFormat="1" x14ac:dyDescent="0.25">
      <c r="A88" s="61"/>
      <c r="B88" s="73"/>
      <c r="C88" s="60"/>
      <c r="D88" s="60"/>
      <c r="E88" s="108"/>
      <c r="F88" s="109"/>
      <c r="G88" s="21"/>
      <c r="H88" s="21"/>
      <c r="I88" s="21"/>
      <c r="J88" s="108"/>
      <c r="K88" s="108"/>
      <c r="L88" s="108"/>
    </row>
    <row r="89" spans="1:12" s="5" customFormat="1" x14ac:dyDescent="0.25">
      <c r="A89" s="61"/>
      <c r="B89" s="73"/>
      <c r="C89" s="60"/>
      <c r="D89" s="60"/>
      <c r="E89" s="108"/>
      <c r="F89" s="109"/>
      <c r="G89" s="21"/>
      <c r="H89" s="21"/>
      <c r="I89" s="21"/>
      <c r="J89" s="108"/>
      <c r="K89" s="108"/>
      <c r="L89" s="108"/>
    </row>
    <row r="90" spans="1:12" x14ac:dyDescent="0.25">
      <c r="A90" s="61"/>
      <c r="B90" s="73"/>
      <c r="C90" s="60"/>
      <c r="D90" s="60"/>
      <c r="E90" s="109"/>
      <c r="F90" s="109"/>
      <c r="G90" s="21"/>
      <c r="H90" s="21"/>
      <c r="I90" s="21"/>
      <c r="J90" s="108"/>
      <c r="K90" s="108"/>
      <c r="L90" s="108"/>
    </row>
    <row r="91" spans="1:12" s="5" customFormat="1" ht="75" customHeight="1" x14ac:dyDescent="0.25">
      <c r="A91" s="111" t="s">
        <v>100</v>
      </c>
      <c r="B91" s="111" t="s">
        <v>72</v>
      </c>
      <c r="C91" s="111">
        <f>SUM(C92,C96,C102)</f>
        <v>1</v>
      </c>
      <c r="D91" s="111">
        <f>SUM(D92,D96,D102)</f>
        <v>1</v>
      </c>
      <c r="E91" s="110"/>
      <c r="F91" s="111"/>
      <c r="G91" s="111">
        <f>SUM(G92,G96,G102)</f>
        <v>0</v>
      </c>
      <c r="H91" s="111">
        <f>SUM(H92,H96,H102)</f>
        <v>0</v>
      </c>
      <c r="I91" s="111">
        <f>SUM(CI92,I96,I102)</f>
        <v>0</v>
      </c>
      <c r="J91" s="110">
        <f>SUM(J92,J96,J102)</f>
        <v>0</v>
      </c>
      <c r="K91" s="110">
        <f>SUM(K92,K96,K102)</f>
        <v>0</v>
      </c>
      <c r="L91" s="110">
        <f>SUM(L92,L96,L102)</f>
        <v>0</v>
      </c>
    </row>
    <row r="92" spans="1:12" s="5" customFormat="1" x14ac:dyDescent="0.25">
      <c r="A92" s="61"/>
      <c r="B92" s="148" t="s">
        <v>231</v>
      </c>
      <c r="C92" s="149">
        <f>SUM(C93:C95)</f>
        <v>0</v>
      </c>
      <c r="D92" s="149">
        <f>SUM(D93:D95)</f>
        <v>0</v>
      </c>
      <c r="E92" s="150"/>
      <c r="F92" s="151"/>
      <c r="G92" s="149">
        <f t="shared" ref="G92:L92" si="19">SUM(G93:G95)</f>
        <v>0</v>
      </c>
      <c r="H92" s="149">
        <f t="shared" si="19"/>
        <v>0</v>
      </c>
      <c r="I92" s="149">
        <f t="shared" si="19"/>
        <v>0</v>
      </c>
      <c r="J92" s="151">
        <f t="shared" si="19"/>
        <v>0</v>
      </c>
      <c r="K92" s="151">
        <f t="shared" si="19"/>
        <v>0</v>
      </c>
      <c r="L92" s="152">
        <f t="shared" si="19"/>
        <v>0</v>
      </c>
    </row>
    <row r="93" spans="1:12" s="5" customFormat="1" x14ac:dyDescent="0.25">
      <c r="A93" s="61"/>
      <c r="B93" s="73"/>
      <c r="C93" s="60"/>
      <c r="D93" s="60"/>
      <c r="E93" s="108"/>
      <c r="F93" s="109"/>
      <c r="G93" s="21"/>
      <c r="H93" s="21"/>
      <c r="I93" s="21"/>
      <c r="J93" s="108"/>
      <c r="K93" s="108"/>
      <c r="L93" s="108"/>
    </row>
    <row r="94" spans="1:12" s="5" customFormat="1" x14ac:dyDescent="0.25">
      <c r="A94" s="61"/>
      <c r="B94" s="73"/>
      <c r="C94" s="60"/>
      <c r="D94" s="60"/>
      <c r="E94" s="108"/>
      <c r="F94" s="109"/>
      <c r="G94" s="21"/>
      <c r="H94" s="21"/>
      <c r="I94" s="21"/>
      <c r="J94" s="108"/>
      <c r="K94" s="108"/>
      <c r="L94" s="108"/>
    </row>
    <row r="95" spans="1:12" s="5" customFormat="1" x14ac:dyDescent="0.25">
      <c r="A95" s="61"/>
      <c r="B95" s="73"/>
      <c r="C95" s="60"/>
      <c r="D95" s="60"/>
      <c r="E95" s="108"/>
      <c r="F95" s="109"/>
      <c r="G95" s="21"/>
      <c r="H95" s="21"/>
      <c r="I95" s="21"/>
      <c r="J95" s="108"/>
      <c r="K95" s="108"/>
      <c r="L95" s="108"/>
    </row>
    <row r="96" spans="1:12" s="5" customFormat="1" x14ac:dyDescent="0.25">
      <c r="A96" s="61"/>
      <c r="B96" s="148" t="s">
        <v>232</v>
      </c>
      <c r="C96" s="149">
        <v>1</v>
      </c>
      <c r="D96" s="149">
        <v>1</v>
      </c>
      <c r="E96" s="150"/>
      <c r="F96" s="151"/>
      <c r="G96" s="149">
        <f t="shared" ref="G96:L96" si="20">SUM(G97:G101)</f>
        <v>0</v>
      </c>
      <c r="H96" s="149">
        <f t="shared" si="20"/>
        <v>0</v>
      </c>
      <c r="I96" s="149">
        <f t="shared" si="20"/>
        <v>0</v>
      </c>
      <c r="J96" s="151">
        <f t="shared" si="20"/>
        <v>0</v>
      </c>
      <c r="K96" s="151">
        <f t="shared" si="20"/>
        <v>0</v>
      </c>
      <c r="L96" s="152">
        <f t="shared" si="20"/>
        <v>0</v>
      </c>
    </row>
    <row r="97" spans="1:12" s="5" customFormat="1" x14ac:dyDescent="0.25">
      <c r="A97" s="61"/>
      <c r="B97" s="73"/>
      <c r="C97" s="60"/>
      <c r="D97" s="60"/>
      <c r="E97" s="108"/>
      <c r="F97" s="109"/>
      <c r="G97" s="21"/>
      <c r="H97" s="21"/>
      <c r="I97" s="21"/>
      <c r="J97" s="108"/>
      <c r="K97" s="108"/>
      <c r="L97" s="108"/>
    </row>
    <row r="98" spans="1:12" s="5" customFormat="1" x14ac:dyDescent="0.25">
      <c r="A98" s="61"/>
      <c r="B98" s="73"/>
      <c r="C98" s="60"/>
      <c r="D98" s="60"/>
      <c r="E98" s="108"/>
      <c r="F98" s="109"/>
      <c r="G98" s="21"/>
      <c r="H98" s="21"/>
      <c r="I98" s="21"/>
      <c r="J98" s="108"/>
      <c r="K98" s="108"/>
      <c r="L98" s="108"/>
    </row>
    <row r="99" spans="1:12" s="5" customFormat="1" x14ac:dyDescent="0.25">
      <c r="A99" s="61"/>
      <c r="B99" s="73"/>
      <c r="C99" s="60"/>
      <c r="D99" s="60"/>
      <c r="E99" s="108"/>
      <c r="F99" s="109"/>
      <c r="G99" s="21"/>
      <c r="H99" s="21"/>
      <c r="I99" s="21"/>
      <c r="J99" s="108"/>
      <c r="K99" s="108"/>
      <c r="L99" s="108"/>
    </row>
    <row r="100" spans="1:12" s="5" customFormat="1" x14ac:dyDescent="0.25">
      <c r="A100" s="61"/>
      <c r="B100" s="73"/>
      <c r="C100" s="60"/>
      <c r="D100" s="60"/>
      <c r="E100" s="108"/>
      <c r="F100" s="109"/>
      <c r="G100" s="21"/>
      <c r="H100" s="21"/>
      <c r="I100" s="21"/>
      <c r="J100" s="108"/>
      <c r="K100" s="108"/>
      <c r="L100" s="108"/>
    </row>
    <row r="101" spans="1:12" s="5" customFormat="1" x14ac:dyDescent="0.25">
      <c r="A101" s="61"/>
      <c r="B101" s="73"/>
      <c r="C101" s="60"/>
      <c r="D101" s="60"/>
      <c r="E101" s="108"/>
      <c r="F101" s="109"/>
      <c r="G101" s="21"/>
      <c r="H101" s="21"/>
      <c r="I101" s="21"/>
      <c r="J101" s="108"/>
      <c r="K101" s="108"/>
      <c r="L101" s="108"/>
    </row>
    <row r="102" spans="1:12" s="5" customFormat="1" x14ac:dyDescent="0.25">
      <c r="A102" s="61"/>
      <c r="B102" s="148" t="s">
        <v>233</v>
      </c>
      <c r="C102" s="149">
        <f>SUM(C103:C106)</f>
        <v>0</v>
      </c>
      <c r="D102" s="149">
        <f>SUM(D103:D106)</f>
        <v>0</v>
      </c>
      <c r="E102" s="150"/>
      <c r="F102" s="151"/>
      <c r="G102" s="149">
        <f t="shared" ref="G102:L102" si="21">SUM(G103:G106)</f>
        <v>0</v>
      </c>
      <c r="H102" s="149">
        <f t="shared" si="21"/>
        <v>0</v>
      </c>
      <c r="I102" s="149">
        <f t="shared" si="21"/>
        <v>0</v>
      </c>
      <c r="J102" s="151">
        <f t="shared" si="21"/>
        <v>0</v>
      </c>
      <c r="K102" s="151">
        <f t="shared" si="21"/>
        <v>0</v>
      </c>
      <c r="L102" s="152">
        <f t="shared" si="21"/>
        <v>0</v>
      </c>
    </row>
    <row r="103" spans="1:12" s="5" customFormat="1" x14ac:dyDescent="0.25">
      <c r="A103" s="61"/>
      <c r="B103" s="73"/>
      <c r="C103" s="60"/>
      <c r="D103" s="60"/>
      <c r="E103" s="108"/>
      <c r="F103" s="109"/>
      <c r="G103" s="21"/>
      <c r="H103" s="21"/>
      <c r="I103" s="21"/>
      <c r="J103" s="108"/>
      <c r="K103" s="108"/>
      <c r="L103" s="108"/>
    </row>
    <row r="104" spans="1:12" s="5" customFormat="1" x14ac:dyDescent="0.25">
      <c r="A104" s="61"/>
      <c r="B104" s="73"/>
      <c r="C104" s="60"/>
      <c r="D104" s="60"/>
      <c r="E104" s="108"/>
      <c r="F104" s="109"/>
      <c r="G104" s="21"/>
      <c r="H104" s="21"/>
      <c r="I104" s="21"/>
      <c r="J104" s="108"/>
      <c r="K104" s="108"/>
      <c r="L104" s="108"/>
    </row>
    <row r="105" spans="1:12" s="5" customFormat="1" x14ac:dyDescent="0.25">
      <c r="A105" s="61"/>
      <c r="B105" s="73"/>
      <c r="C105" s="60"/>
      <c r="D105" s="60"/>
      <c r="E105" s="108"/>
      <c r="F105" s="109"/>
      <c r="G105" s="21"/>
      <c r="H105" s="21"/>
      <c r="I105" s="21"/>
      <c r="J105" s="108"/>
      <c r="K105" s="108"/>
      <c r="L105" s="108"/>
    </row>
    <row r="106" spans="1:12" x14ac:dyDescent="0.25">
      <c r="A106" s="61"/>
      <c r="B106" s="73"/>
      <c r="C106" s="60"/>
      <c r="D106" s="60"/>
      <c r="E106" s="109"/>
      <c r="F106" s="109"/>
      <c r="G106" s="21"/>
      <c r="H106" s="21"/>
      <c r="I106" s="21"/>
      <c r="J106" s="108"/>
      <c r="K106" s="108"/>
      <c r="L106" s="108"/>
    </row>
    <row r="107" spans="1:12" ht="187.5" customHeight="1" x14ac:dyDescent="0.25">
      <c r="A107" s="111" t="s">
        <v>196</v>
      </c>
      <c r="B107" s="111" t="s">
        <v>197</v>
      </c>
      <c r="C107" s="111">
        <f>SUM(C108,C112,C115)</f>
        <v>0</v>
      </c>
      <c r="D107" s="111">
        <f>SUM(D108,D112,D115)</f>
        <v>0</v>
      </c>
      <c r="E107" s="110"/>
      <c r="F107" s="111"/>
      <c r="G107" s="111">
        <f t="shared" ref="G107:L107" si="22">SUM(G108,G112,G115)</f>
        <v>0</v>
      </c>
      <c r="H107" s="111">
        <f t="shared" si="22"/>
        <v>0</v>
      </c>
      <c r="I107" s="111">
        <f t="shared" si="22"/>
        <v>0</v>
      </c>
      <c r="J107" s="110">
        <f t="shared" si="22"/>
        <v>0</v>
      </c>
      <c r="K107" s="110">
        <f t="shared" si="22"/>
        <v>0</v>
      </c>
      <c r="L107" s="110">
        <f t="shared" si="22"/>
        <v>0</v>
      </c>
    </row>
    <row r="108" spans="1:12" x14ac:dyDescent="0.25">
      <c r="A108" s="61"/>
      <c r="B108" s="148" t="s">
        <v>231</v>
      </c>
      <c r="C108" s="149">
        <f>SUM(C109:C111)</f>
        <v>0</v>
      </c>
      <c r="D108" s="149">
        <f>SUM(D109:D111)</f>
        <v>0</v>
      </c>
      <c r="E108" s="150"/>
      <c r="F108" s="151"/>
      <c r="G108" s="149">
        <f t="shared" ref="G108:L108" si="23">SUM(G109:G111)</f>
        <v>0</v>
      </c>
      <c r="H108" s="149">
        <f t="shared" si="23"/>
        <v>0</v>
      </c>
      <c r="I108" s="149">
        <f t="shared" si="23"/>
        <v>0</v>
      </c>
      <c r="J108" s="151">
        <f t="shared" si="23"/>
        <v>0</v>
      </c>
      <c r="K108" s="151">
        <f t="shared" si="23"/>
        <v>0</v>
      </c>
      <c r="L108" s="152">
        <f t="shared" si="23"/>
        <v>0</v>
      </c>
    </row>
    <row r="109" spans="1:12" x14ac:dyDescent="0.25">
      <c r="A109" s="61"/>
      <c r="B109" s="73"/>
      <c r="C109" s="60"/>
      <c r="D109" s="60"/>
      <c r="E109" s="108"/>
      <c r="F109" s="109"/>
      <c r="G109" s="21"/>
      <c r="H109" s="21"/>
      <c r="I109" s="21"/>
      <c r="J109" s="108"/>
      <c r="K109" s="108"/>
      <c r="L109" s="108"/>
    </row>
    <row r="110" spans="1:12" x14ac:dyDescent="0.25">
      <c r="A110" s="61"/>
      <c r="B110" s="73"/>
      <c r="C110" s="60"/>
      <c r="D110" s="60"/>
      <c r="E110" s="108"/>
      <c r="F110" s="109"/>
      <c r="G110" s="21"/>
      <c r="H110" s="21"/>
      <c r="I110" s="21"/>
      <c r="J110" s="108"/>
      <c r="K110" s="108"/>
      <c r="L110" s="108"/>
    </row>
    <row r="111" spans="1:12" x14ac:dyDescent="0.25">
      <c r="A111" s="61"/>
      <c r="B111" s="73"/>
      <c r="C111" s="60"/>
      <c r="D111" s="60"/>
      <c r="E111" s="108"/>
      <c r="F111" s="109"/>
      <c r="G111" s="21"/>
      <c r="H111" s="21"/>
      <c r="I111" s="21"/>
      <c r="J111" s="108"/>
      <c r="K111" s="108"/>
      <c r="L111" s="108"/>
    </row>
    <row r="112" spans="1:12" x14ac:dyDescent="0.25">
      <c r="A112" s="61"/>
      <c r="B112" s="148" t="s">
        <v>232</v>
      </c>
      <c r="C112" s="149">
        <f>SUM(C113:C114)</f>
        <v>0</v>
      </c>
      <c r="D112" s="149">
        <f>SUM(D113:D114)</f>
        <v>0</v>
      </c>
      <c r="E112" s="150"/>
      <c r="F112" s="151"/>
      <c r="G112" s="149">
        <f t="shared" ref="G112:L112" si="24">SUM(G113:G114)</f>
        <v>0</v>
      </c>
      <c r="H112" s="149">
        <f t="shared" si="24"/>
        <v>0</v>
      </c>
      <c r="I112" s="149">
        <f t="shared" si="24"/>
        <v>0</v>
      </c>
      <c r="J112" s="151">
        <f t="shared" si="24"/>
        <v>0</v>
      </c>
      <c r="K112" s="151">
        <f t="shared" si="24"/>
        <v>0</v>
      </c>
      <c r="L112" s="152">
        <f t="shared" si="24"/>
        <v>0</v>
      </c>
    </row>
    <row r="113" spans="1:12" x14ac:dyDescent="0.25">
      <c r="A113" s="61"/>
      <c r="B113" s="73"/>
      <c r="C113" s="60"/>
      <c r="D113" s="60"/>
      <c r="E113" s="108"/>
      <c r="F113" s="109"/>
      <c r="G113" s="21"/>
      <c r="H113" s="21"/>
      <c r="I113" s="21"/>
      <c r="J113" s="108"/>
      <c r="K113" s="108"/>
      <c r="L113" s="108"/>
    </row>
    <row r="114" spans="1:12" x14ac:dyDescent="0.25">
      <c r="A114" s="61"/>
      <c r="B114" s="73"/>
      <c r="C114" s="60"/>
      <c r="D114" s="60"/>
      <c r="E114" s="108"/>
      <c r="F114" s="109"/>
      <c r="G114" s="21"/>
      <c r="H114" s="21"/>
      <c r="I114" s="21"/>
      <c r="J114" s="108"/>
      <c r="K114" s="108"/>
      <c r="L114" s="108"/>
    </row>
    <row r="115" spans="1:12" x14ac:dyDescent="0.25">
      <c r="A115" s="61"/>
      <c r="B115" s="148" t="s">
        <v>233</v>
      </c>
      <c r="C115" s="149">
        <f>SUM(C116:C118)</f>
        <v>0</v>
      </c>
      <c r="D115" s="149">
        <f>SUM(D116:D118)</f>
        <v>0</v>
      </c>
      <c r="E115" s="150"/>
      <c r="F115" s="151"/>
      <c r="G115" s="149">
        <f t="shared" ref="G115:L115" si="25">SUM(G116:G118)</f>
        <v>0</v>
      </c>
      <c r="H115" s="149">
        <f t="shared" si="25"/>
        <v>0</v>
      </c>
      <c r="I115" s="149">
        <f t="shared" si="25"/>
        <v>0</v>
      </c>
      <c r="J115" s="151">
        <f t="shared" si="25"/>
        <v>0</v>
      </c>
      <c r="K115" s="151">
        <f t="shared" si="25"/>
        <v>0</v>
      </c>
      <c r="L115" s="152">
        <f t="shared" si="25"/>
        <v>0</v>
      </c>
    </row>
    <row r="116" spans="1:12" x14ac:dyDescent="0.25">
      <c r="A116" s="61"/>
      <c r="B116" s="73"/>
      <c r="C116" s="60"/>
      <c r="D116" s="60"/>
      <c r="E116" s="108"/>
      <c r="F116" s="109"/>
      <c r="G116" s="21"/>
      <c r="H116" s="21"/>
      <c r="I116" s="21"/>
      <c r="J116" s="108"/>
      <c r="K116" s="108"/>
      <c r="L116" s="108"/>
    </row>
    <row r="117" spans="1:12" x14ac:dyDescent="0.25">
      <c r="A117" s="61"/>
      <c r="B117" s="73"/>
      <c r="C117" s="60"/>
      <c r="D117" s="60"/>
      <c r="E117" s="108"/>
      <c r="F117" s="109"/>
      <c r="G117" s="21"/>
      <c r="H117" s="21"/>
      <c r="I117" s="21"/>
      <c r="J117" s="108"/>
      <c r="K117" s="108"/>
      <c r="L117" s="108"/>
    </row>
    <row r="118" spans="1:12" x14ac:dyDescent="0.25">
      <c r="A118" s="61"/>
      <c r="B118" s="73"/>
      <c r="C118" s="60"/>
      <c r="D118" s="60"/>
      <c r="E118" s="109"/>
      <c r="F118" s="109"/>
      <c r="G118" s="21"/>
      <c r="H118" s="21"/>
      <c r="I118" s="21"/>
      <c r="J118" s="108"/>
      <c r="K118" s="108"/>
      <c r="L118" s="108"/>
    </row>
    <row r="119" spans="1:12" ht="19.5" x14ac:dyDescent="0.35">
      <c r="A119" s="291" t="s">
        <v>195</v>
      </c>
      <c r="B119" s="291"/>
      <c r="C119" s="291"/>
      <c r="D119" s="291"/>
      <c r="E119" s="291"/>
      <c r="F119" s="291"/>
      <c r="G119" s="291"/>
      <c r="H119" s="291"/>
      <c r="I119" s="291"/>
      <c r="J119" s="291"/>
      <c r="K119" s="111"/>
      <c r="L119" s="142"/>
    </row>
    <row r="120" spans="1:12" x14ac:dyDescent="0.3">
      <c r="K120" s="121"/>
      <c r="L120" s="143"/>
    </row>
    <row r="121" spans="1:12" x14ac:dyDescent="0.3">
      <c r="K121" s="121"/>
      <c r="L121" s="143"/>
    </row>
    <row r="122" spans="1:12" x14ac:dyDescent="0.3">
      <c r="K122" s="121"/>
      <c r="L122" s="143"/>
    </row>
    <row r="123" spans="1:12" x14ac:dyDescent="0.3">
      <c r="K123" s="121"/>
      <c r="L123" s="143"/>
    </row>
    <row r="124" spans="1:12" x14ac:dyDescent="0.3">
      <c r="K124" s="121"/>
      <c r="L124" s="143"/>
    </row>
    <row r="125" spans="1:12" x14ac:dyDescent="0.3">
      <c r="K125" s="121"/>
      <c r="L125" s="143"/>
    </row>
    <row r="126" spans="1:12" x14ac:dyDescent="0.3">
      <c r="K126" s="121"/>
      <c r="L126" s="143"/>
    </row>
    <row r="127" spans="1:12" x14ac:dyDescent="0.3">
      <c r="K127" s="121"/>
      <c r="L127" s="143"/>
    </row>
    <row r="128" spans="1:12" x14ac:dyDescent="0.3">
      <c r="K128" s="121"/>
      <c r="L128" s="143"/>
    </row>
    <row r="129" spans="11:12" customFormat="1" x14ac:dyDescent="0.25">
      <c r="K129" s="121"/>
      <c r="L129" s="143"/>
    </row>
    <row r="130" spans="11:12" customFormat="1" x14ac:dyDescent="0.25">
      <c r="K130" s="111"/>
      <c r="L130" s="142"/>
    </row>
    <row r="131" spans="11:12" customFormat="1" x14ac:dyDescent="0.25">
      <c r="K131" s="109"/>
      <c r="L131" s="144"/>
    </row>
    <row r="132" spans="11:12" customFormat="1" x14ac:dyDescent="0.25">
      <c r="K132" s="109"/>
      <c r="L132" s="144"/>
    </row>
    <row r="133" spans="11:12" customFormat="1" x14ac:dyDescent="0.25">
      <c r="K133" s="109"/>
      <c r="L133" s="144"/>
    </row>
    <row r="134" spans="11:12" customFormat="1" x14ac:dyDescent="0.25">
      <c r="K134" s="109"/>
      <c r="L134" s="144"/>
    </row>
    <row r="135" spans="11:12" customFormat="1" x14ac:dyDescent="0.25">
      <c r="K135" s="109"/>
      <c r="L135" s="144"/>
    </row>
    <row r="136" spans="11:12" customFormat="1" x14ac:dyDescent="0.25">
      <c r="K136" s="109"/>
      <c r="L136" s="144"/>
    </row>
    <row r="137" spans="11:12" customFormat="1" x14ac:dyDescent="0.25">
      <c r="K137" s="109"/>
      <c r="L137" s="144"/>
    </row>
    <row r="138" spans="11:12" customFormat="1" x14ac:dyDescent="0.25">
      <c r="K138" s="109"/>
      <c r="L138" s="144"/>
    </row>
    <row r="139" spans="11:12" customFormat="1" x14ac:dyDescent="0.25">
      <c r="K139" s="109"/>
      <c r="L139" s="144"/>
    </row>
    <row r="140" spans="11:12" customFormat="1" x14ac:dyDescent="0.25">
      <c r="K140" s="109"/>
      <c r="L140" s="144"/>
    </row>
    <row r="141" spans="11:12" customFormat="1" x14ac:dyDescent="0.25">
      <c r="K141" s="111"/>
      <c r="L141" s="142"/>
    </row>
    <row r="142" spans="11:12" customFormat="1" x14ac:dyDescent="0.25">
      <c r="K142" s="109"/>
      <c r="L142" s="144"/>
    </row>
    <row r="143" spans="11:12" customFormat="1" x14ac:dyDescent="0.25">
      <c r="K143" s="109"/>
      <c r="L143" s="144"/>
    </row>
    <row r="144" spans="11:12" customFormat="1" x14ac:dyDescent="0.25">
      <c r="K144" s="109"/>
      <c r="L144" s="144"/>
    </row>
    <row r="145" spans="11:12" customFormat="1" x14ac:dyDescent="0.25">
      <c r="K145" s="109"/>
      <c r="L145" s="144"/>
    </row>
    <row r="146" spans="11:12" customFormat="1" x14ac:dyDescent="0.25">
      <c r="K146" s="109"/>
      <c r="L146" s="144"/>
    </row>
    <row r="147" spans="11:12" customFormat="1" x14ac:dyDescent="0.25">
      <c r="K147" s="109"/>
      <c r="L147" s="144"/>
    </row>
    <row r="148" spans="11:12" customFormat="1" x14ac:dyDescent="0.25">
      <c r="K148" s="109"/>
      <c r="L148" s="144"/>
    </row>
    <row r="149" spans="11:12" customFormat="1" x14ac:dyDescent="0.25">
      <c r="K149" s="109"/>
      <c r="L149" s="144"/>
    </row>
    <row r="150" spans="11:12" customFormat="1" x14ac:dyDescent="0.25">
      <c r="K150" s="109"/>
      <c r="L150" s="144"/>
    </row>
    <row r="151" spans="11:12" customFormat="1" x14ac:dyDescent="0.25">
      <c r="K151" s="109"/>
      <c r="L151" s="144"/>
    </row>
    <row r="152" spans="11:12" customFormat="1" x14ac:dyDescent="0.25">
      <c r="K152" s="111"/>
      <c r="L152" s="142"/>
    </row>
    <row r="153" spans="11:12" customFormat="1" x14ac:dyDescent="0.25">
      <c r="K153" s="109"/>
      <c r="L153" s="144"/>
    </row>
    <row r="154" spans="11:12" customFormat="1" x14ac:dyDescent="0.25">
      <c r="K154" s="109"/>
      <c r="L154" s="144"/>
    </row>
    <row r="155" spans="11:12" customFormat="1" x14ac:dyDescent="0.25">
      <c r="K155" s="109"/>
      <c r="L155" s="144"/>
    </row>
    <row r="156" spans="11:12" customFormat="1" x14ac:dyDescent="0.25">
      <c r="K156" s="109"/>
      <c r="L156" s="144"/>
    </row>
    <row r="157" spans="11:12" customFormat="1" x14ac:dyDescent="0.25">
      <c r="K157" s="109"/>
      <c r="L157" s="144"/>
    </row>
    <row r="158" spans="11:12" customFormat="1" x14ac:dyDescent="0.25">
      <c r="K158" s="109"/>
      <c r="L158" s="144"/>
    </row>
    <row r="159" spans="11:12" customFormat="1" x14ac:dyDescent="0.25">
      <c r="K159" s="109"/>
      <c r="L159" s="144"/>
    </row>
    <row r="160" spans="11:12" customFormat="1" x14ac:dyDescent="0.25">
      <c r="K160" s="109"/>
      <c r="L160" s="144"/>
    </row>
    <row r="161" spans="11:12" customFormat="1" x14ac:dyDescent="0.25">
      <c r="K161" s="109"/>
      <c r="L161" s="144"/>
    </row>
    <row r="162" spans="11:12" customFormat="1" x14ac:dyDescent="0.25">
      <c r="K162" s="109"/>
      <c r="L162" s="144"/>
    </row>
    <row r="163" spans="11:12" customFormat="1" x14ac:dyDescent="0.25">
      <c r="K163" s="111"/>
      <c r="L163" s="142"/>
    </row>
    <row r="164" spans="11:12" customFormat="1" x14ac:dyDescent="0.25">
      <c r="K164" s="109"/>
      <c r="L164" s="144"/>
    </row>
    <row r="165" spans="11:12" customFormat="1" x14ac:dyDescent="0.25">
      <c r="K165" s="109"/>
      <c r="L165" s="144"/>
    </row>
    <row r="166" spans="11:12" customFormat="1" x14ac:dyDescent="0.25">
      <c r="K166" s="109"/>
      <c r="L166" s="144"/>
    </row>
    <row r="167" spans="11:12" customFormat="1" x14ac:dyDescent="0.25">
      <c r="K167" s="109"/>
      <c r="L167" s="144"/>
    </row>
    <row r="168" spans="11:12" customFormat="1" x14ac:dyDescent="0.25">
      <c r="K168" s="109"/>
      <c r="L168" s="144"/>
    </row>
    <row r="169" spans="11:12" customFormat="1" x14ac:dyDescent="0.25">
      <c r="K169" s="109"/>
      <c r="L169" s="144"/>
    </row>
    <row r="170" spans="11:12" customFormat="1" x14ac:dyDescent="0.25">
      <c r="K170" s="109"/>
      <c r="L170" s="144"/>
    </row>
    <row r="171" spans="11:12" customFormat="1" x14ac:dyDescent="0.25">
      <c r="K171" s="109"/>
      <c r="L171" s="144"/>
    </row>
    <row r="172" spans="11:12" customFormat="1" x14ac:dyDescent="0.25">
      <c r="K172" s="109"/>
      <c r="L172" s="144"/>
    </row>
    <row r="173" spans="11:12" customFormat="1" x14ac:dyDescent="0.25">
      <c r="K173" s="109"/>
      <c r="L173" s="144"/>
    </row>
    <row r="174" spans="11:12" customFormat="1" x14ac:dyDescent="0.25">
      <c r="K174" s="111"/>
      <c r="L174" s="142"/>
    </row>
    <row r="175" spans="11:12" customFormat="1" x14ac:dyDescent="0.25">
      <c r="K175" s="109"/>
      <c r="L175" s="144"/>
    </row>
    <row r="176" spans="11:12" customFormat="1" x14ac:dyDescent="0.25">
      <c r="K176" s="109"/>
      <c r="L176" s="144"/>
    </row>
  </sheetData>
  <sheetProtection password="DF93" sheet="1" objects="1" scenarios="1" sort="0" autoFilter="0" pivotTables="0"/>
  <mergeCells count="11">
    <mergeCell ref="K2:K3"/>
    <mergeCell ref="L2:L3"/>
    <mergeCell ref="A119:J119"/>
    <mergeCell ref="A1:J1"/>
    <mergeCell ref="A2:A3"/>
    <mergeCell ref="B2:B3"/>
    <mergeCell ref="C2:D2"/>
    <mergeCell ref="E2:E3"/>
    <mergeCell ref="F2:F3"/>
    <mergeCell ref="G2:I2"/>
    <mergeCell ref="J2:J3"/>
  </mergeCells>
  <pageMargins left="0.70866141732283472" right="0.70866141732283472" top="0.74803149606299213" bottom="0.74803149606299213" header="0.31496062992125984" footer="0.31496062992125984"/>
  <pageSetup paperSize="9" scale="61" orientation="landscape" r:id="rId1"/>
  <rowBreaks count="2" manualBreakCount="2">
    <brk id="21" max="11" man="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SheetLayoutView="100" workbookViewId="0">
      <selection activeCell="A5" sqref="A5"/>
    </sheetView>
  </sheetViews>
  <sheetFormatPr defaultRowHeight="15" x14ac:dyDescent="0.25"/>
  <cols>
    <col min="1" max="1" width="23" customWidth="1"/>
    <col min="2" max="2" width="12.28515625" customWidth="1"/>
    <col min="3" max="3" width="10.7109375" customWidth="1"/>
    <col min="4" max="4" width="39.5703125" customWidth="1"/>
    <col min="5" max="5" width="29.140625" customWidth="1"/>
    <col min="6" max="6" width="21.5703125" customWidth="1"/>
    <col min="7" max="7" width="37.85546875" customWidth="1"/>
  </cols>
  <sheetData>
    <row r="1" spans="1:7" ht="18.75" x14ac:dyDescent="0.25">
      <c r="A1" s="254" t="s">
        <v>106</v>
      </c>
      <c r="B1" s="254"/>
      <c r="C1" s="254"/>
      <c r="D1" s="254"/>
      <c r="E1" s="254"/>
      <c r="F1" s="254"/>
      <c r="G1" s="254"/>
    </row>
    <row r="2" spans="1:7" ht="54.75" customHeight="1" x14ac:dyDescent="0.25">
      <c r="A2" s="267" t="s">
        <v>107</v>
      </c>
      <c r="B2" s="290" t="s">
        <v>108</v>
      </c>
      <c r="C2" s="294"/>
      <c r="D2" s="267" t="s">
        <v>111</v>
      </c>
      <c r="E2" s="267" t="s">
        <v>112</v>
      </c>
      <c r="F2" s="267" t="s">
        <v>113</v>
      </c>
      <c r="G2" s="271" t="s">
        <v>114</v>
      </c>
    </row>
    <row r="3" spans="1:7" ht="21" customHeight="1" x14ac:dyDescent="0.25">
      <c r="A3" s="269"/>
      <c r="B3" s="229" t="s">
        <v>59</v>
      </c>
      <c r="C3" s="229" t="s">
        <v>90</v>
      </c>
      <c r="D3" s="269"/>
      <c r="E3" s="269"/>
      <c r="F3" s="269"/>
      <c r="G3" s="271"/>
    </row>
    <row r="4" spans="1:7" ht="129" customHeight="1" x14ac:dyDescent="0.25">
      <c r="A4" s="52" t="s">
        <v>109</v>
      </c>
      <c r="B4" s="55">
        <v>600</v>
      </c>
      <c r="C4" s="55">
        <v>600</v>
      </c>
      <c r="D4" s="80" t="s">
        <v>358</v>
      </c>
      <c r="E4" s="80" t="s">
        <v>359</v>
      </c>
      <c r="F4" s="108" t="s">
        <v>541</v>
      </c>
      <c r="G4" s="73" t="s">
        <v>357</v>
      </c>
    </row>
    <row r="5" spans="1:7" ht="31.5" customHeight="1" x14ac:dyDescent="0.25">
      <c r="A5" s="54" t="s">
        <v>110</v>
      </c>
      <c r="B5" s="55"/>
      <c r="C5" s="55"/>
      <c r="D5" s="80"/>
      <c r="E5" s="108"/>
      <c r="F5" s="108"/>
      <c r="G5" s="73"/>
    </row>
  </sheetData>
  <mergeCells count="7">
    <mergeCell ref="A1:G1"/>
    <mergeCell ref="A2:A3"/>
    <mergeCell ref="B2:C2"/>
    <mergeCell ref="D2:D3"/>
    <mergeCell ref="E2:E3"/>
    <mergeCell ref="F2:F3"/>
    <mergeCell ref="G2:G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SheetLayoutView="100" workbookViewId="0">
      <selection activeCell="B11" sqref="B11:I26"/>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299" t="s">
        <v>115</v>
      </c>
      <c r="B1" s="299"/>
      <c r="C1" s="299"/>
      <c r="D1" s="299"/>
      <c r="E1" s="299"/>
      <c r="F1" s="299"/>
      <c r="G1" s="299"/>
      <c r="H1" s="299"/>
      <c r="I1" s="299"/>
    </row>
    <row r="2" spans="1:9" s="5" customFormat="1" ht="38.25" customHeight="1" x14ac:dyDescent="0.25">
      <c r="A2" s="297" t="s">
        <v>62</v>
      </c>
      <c r="B2" s="297" t="s">
        <v>116</v>
      </c>
      <c r="C2" s="298" t="s">
        <v>117</v>
      </c>
      <c r="D2" s="298"/>
      <c r="E2" s="297" t="s">
        <v>118</v>
      </c>
      <c r="F2" s="297" t="s">
        <v>95</v>
      </c>
      <c r="G2" s="297" t="s">
        <v>120</v>
      </c>
      <c r="H2" s="297"/>
      <c r="I2" s="297" t="s">
        <v>122</v>
      </c>
    </row>
    <row r="3" spans="1:9" s="5" customFormat="1" ht="55.5" customHeight="1" x14ac:dyDescent="0.25">
      <c r="A3" s="297"/>
      <c r="B3" s="297"/>
      <c r="C3" s="19" t="s">
        <v>59</v>
      </c>
      <c r="D3" s="19" t="s">
        <v>90</v>
      </c>
      <c r="E3" s="297"/>
      <c r="F3" s="297"/>
      <c r="G3" s="7" t="s">
        <v>119</v>
      </c>
      <c r="H3" s="7" t="s">
        <v>121</v>
      </c>
      <c r="I3" s="297"/>
    </row>
    <row r="4" spans="1:9" ht="18.75" x14ac:dyDescent="0.25">
      <c r="A4" s="56">
        <v>1</v>
      </c>
      <c r="B4" s="73"/>
      <c r="C4" s="60"/>
      <c r="D4" s="60"/>
      <c r="E4" s="90"/>
      <c r="F4" s="73"/>
      <c r="G4" s="21"/>
      <c r="H4" s="21"/>
      <c r="I4" s="90"/>
    </row>
    <row r="5" spans="1:9" ht="18.75" x14ac:dyDescent="0.25">
      <c r="A5" s="56">
        <v>2</v>
      </c>
      <c r="B5" s="73"/>
      <c r="C5" s="60"/>
      <c r="D5" s="60"/>
      <c r="E5" s="56"/>
      <c r="F5" s="73"/>
      <c r="G5" s="21"/>
      <c r="H5" s="21"/>
      <c r="I5" s="56"/>
    </row>
    <row r="6" spans="1:9" ht="18.75" x14ac:dyDescent="0.25">
      <c r="A6" s="56">
        <v>3</v>
      </c>
      <c r="B6" s="73"/>
      <c r="C6" s="60"/>
      <c r="D6" s="60"/>
      <c r="E6" s="56"/>
      <c r="F6" s="73"/>
      <c r="G6" s="21"/>
      <c r="H6" s="21"/>
      <c r="I6" s="56"/>
    </row>
    <row r="7" spans="1:9" ht="18.75" x14ac:dyDescent="0.25">
      <c r="A7" s="56">
        <v>4</v>
      </c>
      <c r="B7" s="73"/>
      <c r="C7" s="60"/>
      <c r="D7" s="60"/>
      <c r="E7" s="56"/>
      <c r="F7" s="73"/>
      <c r="G7" s="21"/>
      <c r="H7" s="21"/>
      <c r="I7" s="56"/>
    </row>
    <row r="8" spans="1:9" ht="18.75" x14ac:dyDescent="0.25">
      <c r="A8" s="56">
        <v>5</v>
      </c>
      <c r="B8" s="73"/>
      <c r="C8" s="60"/>
      <c r="D8" s="60"/>
      <c r="E8" s="56"/>
      <c r="F8" s="73"/>
      <c r="G8" s="21"/>
      <c r="H8" s="21"/>
      <c r="I8" s="56"/>
    </row>
    <row r="9" spans="1:9" ht="18.75" x14ac:dyDescent="0.25">
      <c r="A9" s="56">
        <v>6</v>
      </c>
      <c r="B9" s="73"/>
      <c r="C9" s="60"/>
      <c r="D9" s="60"/>
      <c r="E9" s="56"/>
      <c r="F9" s="73"/>
      <c r="G9" s="21"/>
      <c r="H9" s="21"/>
      <c r="I9" s="56"/>
    </row>
    <row r="10" spans="1:9" ht="18.75" x14ac:dyDescent="0.25">
      <c r="A10" s="56">
        <v>7</v>
      </c>
      <c r="B10" s="73"/>
      <c r="C10" s="60"/>
      <c r="D10" s="60"/>
      <c r="E10" s="56"/>
      <c r="F10" s="73"/>
      <c r="G10" s="21"/>
      <c r="H10" s="21"/>
      <c r="I10" s="56"/>
    </row>
    <row r="11" spans="1:9" ht="18.75" x14ac:dyDescent="0.25">
      <c r="A11" s="109">
        <v>8</v>
      </c>
      <c r="B11" s="73"/>
      <c r="C11" s="60"/>
      <c r="D11" s="60"/>
      <c r="E11" s="56"/>
      <c r="F11" s="73"/>
      <c r="G11" s="21"/>
      <c r="H11" s="21"/>
      <c r="I11" s="56"/>
    </row>
    <row r="12" spans="1:9" ht="18.75" x14ac:dyDescent="0.25">
      <c r="A12" s="109">
        <v>9</v>
      </c>
      <c r="B12" s="73"/>
      <c r="C12" s="60"/>
      <c r="D12" s="60"/>
      <c r="E12" s="56"/>
      <c r="F12" s="73"/>
      <c r="G12" s="21"/>
      <c r="H12" s="21"/>
      <c r="I12" s="56"/>
    </row>
    <row r="13" spans="1:9" ht="18.75" x14ac:dyDescent="0.25">
      <c r="A13" s="109">
        <v>10</v>
      </c>
      <c r="B13" s="73"/>
      <c r="C13" s="60"/>
      <c r="D13" s="60"/>
      <c r="E13" s="56"/>
      <c r="F13" s="73"/>
      <c r="G13" s="21"/>
      <c r="H13" s="21"/>
      <c r="I13" s="56"/>
    </row>
    <row r="14" spans="1:9" ht="18.75" x14ac:dyDescent="0.25">
      <c r="A14" s="109">
        <v>11</v>
      </c>
      <c r="B14" s="73"/>
      <c r="C14" s="60"/>
      <c r="D14" s="60"/>
      <c r="E14" s="56"/>
      <c r="F14" s="73"/>
      <c r="G14" s="21"/>
      <c r="H14" s="21"/>
      <c r="I14" s="56"/>
    </row>
    <row r="15" spans="1:9" ht="18.75" x14ac:dyDescent="0.25">
      <c r="A15" s="109">
        <v>12</v>
      </c>
      <c r="B15" s="73"/>
      <c r="C15" s="60"/>
      <c r="D15" s="60"/>
      <c r="E15" s="56"/>
      <c r="F15" s="73"/>
      <c r="G15" s="21"/>
      <c r="H15" s="21"/>
      <c r="I15" s="56"/>
    </row>
    <row r="16" spans="1:9" ht="18.75" x14ac:dyDescent="0.25">
      <c r="A16" s="109">
        <v>13</v>
      </c>
      <c r="B16" s="73"/>
      <c r="C16" s="60"/>
      <c r="D16" s="60"/>
      <c r="E16" s="56"/>
      <c r="F16" s="73"/>
      <c r="G16" s="21"/>
      <c r="H16" s="21"/>
      <c r="I16" s="56"/>
    </row>
    <row r="17" spans="1:9" ht="18.75" x14ac:dyDescent="0.25">
      <c r="A17" s="109">
        <v>14</v>
      </c>
      <c r="B17" s="73"/>
      <c r="C17" s="60"/>
      <c r="D17" s="60"/>
      <c r="E17" s="56"/>
      <c r="F17" s="73"/>
      <c r="G17" s="21"/>
      <c r="H17" s="21"/>
      <c r="I17" s="56"/>
    </row>
    <row r="18" spans="1:9" ht="18.75" x14ac:dyDescent="0.25">
      <c r="A18" s="109">
        <v>15</v>
      </c>
      <c r="B18" s="73"/>
      <c r="C18" s="60"/>
      <c r="D18" s="60"/>
      <c r="E18" s="56"/>
      <c r="F18" s="73"/>
      <c r="G18" s="21"/>
      <c r="H18" s="21"/>
      <c r="I18" s="56"/>
    </row>
    <row r="19" spans="1:9" ht="18.75" x14ac:dyDescent="0.25">
      <c r="A19" s="109">
        <v>16</v>
      </c>
      <c r="B19" s="73"/>
      <c r="C19" s="21"/>
      <c r="D19" s="21"/>
      <c r="E19" s="56"/>
      <c r="F19" s="73"/>
      <c r="G19" s="21"/>
      <c r="H19" s="21"/>
      <c r="I19" s="56"/>
    </row>
    <row r="20" spans="1:9" ht="18.75" x14ac:dyDescent="0.25">
      <c r="A20" s="109">
        <v>17</v>
      </c>
      <c r="B20" s="73"/>
      <c r="C20" s="21"/>
      <c r="D20" s="21"/>
      <c r="E20" s="56"/>
      <c r="F20" s="73"/>
      <c r="G20" s="21"/>
      <c r="H20" s="21"/>
      <c r="I20" s="56"/>
    </row>
    <row r="21" spans="1:9" ht="18.75" x14ac:dyDescent="0.25">
      <c r="A21" s="109">
        <v>18</v>
      </c>
      <c r="B21" s="73"/>
      <c r="C21" s="21"/>
      <c r="D21" s="21"/>
      <c r="E21" s="56"/>
      <c r="F21" s="73"/>
      <c r="G21" s="21"/>
      <c r="H21" s="21"/>
      <c r="I21" s="56"/>
    </row>
    <row r="22" spans="1:9" ht="18.75" x14ac:dyDescent="0.25">
      <c r="A22" s="109">
        <v>19</v>
      </c>
      <c r="B22" s="73"/>
      <c r="C22" s="21"/>
      <c r="D22" s="21"/>
      <c r="E22" s="56"/>
      <c r="F22" s="73"/>
      <c r="G22" s="21"/>
      <c r="H22" s="21"/>
      <c r="I22" s="56"/>
    </row>
    <row r="23" spans="1:9" ht="18.75" x14ac:dyDescent="0.25">
      <c r="A23" s="109">
        <v>20</v>
      </c>
      <c r="B23" s="73"/>
      <c r="C23" s="21"/>
      <c r="D23" s="21"/>
      <c r="E23" s="56"/>
      <c r="F23" s="73"/>
      <c r="G23" s="21"/>
      <c r="H23" s="21"/>
      <c r="I23" s="56"/>
    </row>
    <row r="24" spans="1:9" ht="18.75" x14ac:dyDescent="0.25">
      <c r="A24" s="109">
        <v>21</v>
      </c>
      <c r="B24" s="73"/>
      <c r="C24" s="21"/>
      <c r="D24" s="21"/>
      <c r="E24" s="56"/>
      <c r="F24" s="73"/>
      <c r="G24" s="21"/>
      <c r="H24" s="21"/>
      <c r="I24" s="56"/>
    </row>
    <row r="25" spans="1:9" ht="18.75" x14ac:dyDescent="0.25">
      <c r="A25" s="109">
        <v>22</v>
      </c>
      <c r="B25" s="73"/>
      <c r="C25" s="21"/>
      <c r="D25" s="21"/>
      <c r="E25" s="56"/>
      <c r="F25" s="73"/>
      <c r="G25" s="21"/>
      <c r="H25" s="21"/>
      <c r="I25" s="56"/>
    </row>
    <row r="26" spans="1:9" ht="18.75" x14ac:dyDescent="0.25">
      <c r="A26" s="109">
        <v>23</v>
      </c>
      <c r="B26" s="73"/>
      <c r="C26" s="21"/>
      <c r="D26" s="21"/>
      <c r="E26" s="56"/>
      <c r="F26" s="73"/>
      <c r="G26" s="21"/>
      <c r="H26" s="21"/>
      <c r="I26" s="56"/>
    </row>
    <row r="27" spans="1:9" ht="18.75" x14ac:dyDescent="0.25">
      <c r="A27" s="109">
        <v>24</v>
      </c>
      <c r="B27" s="73"/>
      <c r="C27" s="21"/>
      <c r="D27" s="21"/>
      <c r="E27" s="56"/>
      <c r="F27" s="73"/>
      <c r="G27" s="21"/>
      <c r="H27" s="21"/>
      <c r="I27" s="56"/>
    </row>
    <row r="28" spans="1:9" ht="18.75" x14ac:dyDescent="0.25">
      <c r="A28" s="109">
        <v>25</v>
      </c>
      <c r="B28" s="73"/>
      <c r="C28" s="21"/>
      <c r="D28" s="21"/>
      <c r="E28" s="56"/>
      <c r="F28" s="73"/>
      <c r="G28" s="21"/>
      <c r="H28" s="21"/>
      <c r="I28" s="56"/>
    </row>
    <row r="29" spans="1:9" ht="18.75" x14ac:dyDescent="0.25">
      <c r="A29" s="109">
        <v>26</v>
      </c>
      <c r="B29" s="91"/>
      <c r="C29" s="23"/>
      <c r="D29" s="23"/>
      <c r="E29" s="49"/>
      <c r="F29" s="91"/>
      <c r="G29" s="49"/>
      <c r="H29" s="49"/>
      <c r="I29" s="49"/>
    </row>
    <row r="30" spans="1:9" ht="18.75" x14ac:dyDescent="0.25">
      <c r="A30" s="109">
        <v>27</v>
      </c>
      <c r="B30" s="91"/>
      <c r="C30" s="23"/>
      <c r="D30" s="23"/>
      <c r="E30" s="49"/>
      <c r="F30" s="91"/>
      <c r="G30" s="49"/>
      <c r="H30" s="49"/>
      <c r="I30" s="49"/>
    </row>
    <row r="31" spans="1:9" ht="18.75" x14ac:dyDescent="0.25">
      <c r="A31" s="109">
        <v>28</v>
      </c>
      <c r="B31" s="91"/>
      <c r="C31" s="23"/>
      <c r="D31" s="23"/>
      <c r="E31" s="49"/>
      <c r="F31" s="91"/>
      <c r="G31" s="49"/>
      <c r="H31" s="49"/>
      <c r="I31" s="49"/>
    </row>
    <row r="32" spans="1:9" ht="18.75" x14ac:dyDescent="0.25">
      <c r="A32" s="109">
        <v>29</v>
      </c>
      <c r="B32" s="91"/>
      <c r="C32" s="23"/>
      <c r="D32" s="23"/>
      <c r="E32" s="49"/>
      <c r="F32" s="91"/>
      <c r="G32" s="49"/>
      <c r="H32" s="49"/>
      <c r="I32" s="49"/>
    </row>
    <row r="33" spans="1:9" ht="18.75" x14ac:dyDescent="0.25">
      <c r="A33" s="109">
        <v>30</v>
      </c>
      <c r="B33" s="91"/>
      <c r="C33" s="23"/>
      <c r="D33" s="23"/>
      <c r="E33" s="49"/>
      <c r="F33" s="91"/>
      <c r="G33" s="49"/>
      <c r="H33" s="49"/>
      <c r="I33" s="49"/>
    </row>
    <row r="34" spans="1:9" ht="18.75" x14ac:dyDescent="0.25">
      <c r="A34" s="295" t="s">
        <v>91</v>
      </c>
      <c r="B34" s="296"/>
      <c r="C34" s="35">
        <f>SUM(C4:C33)</f>
        <v>0</v>
      </c>
      <c r="D34" s="35">
        <f>SUM(D4:D33)</f>
        <v>0</v>
      </c>
      <c r="E34" s="53"/>
      <c r="F34" s="53"/>
      <c r="G34" s="35">
        <f>SUM(G4:G33)</f>
        <v>0</v>
      </c>
      <c r="H34" s="35">
        <f>SUM(H4:H33)</f>
        <v>0</v>
      </c>
      <c r="I34" s="53"/>
    </row>
  </sheetData>
  <sheetProtection password="DF93" sheet="1" objects="1" scenarios="1" sort="0" autoFilter="0" pivotTables="0"/>
  <mergeCells count="9">
    <mergeCell ref="A34:B34"/>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3"/>
  <sheetViews>
    <sheetView view="pageBreakPreview" zoomScale="90" zoomScaleSheetLayoutView="90" workbookViewId="0">
      <selection activeCell="L24" sqref="L24"/>
    </sheetView>
  </sheetViews>
  <sheetFormatPr defaultRowHeight="15" x14ac:dyDescent="0.25"/>
  <cols>
    <col min="1" max="1" width="21.140625" customWidth="1"/>
    <col min="2" max="2" width="8.140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7.57031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246</v>
      </c>
      <c r="B1" s="50"/>
      <c r="C1" s="50"/>
      <c r="D1" s="50"/>
      <c r="E1" s="50"/>
      <c r="F1" s="50"/>
      <c r="G1" s="50"/>
      <c r="H1" s="65"/>
      <c r="I1" s="65"/>
      <c r="J1" s="65"/>
      <c r="K1" s="65"/>
      <c r="L1" s="65"/>
      <c r="M1" s="65"/>
      <c r="N1" s="65"/>
    </row>
    <row r="2" spans="1:14" ht="18.75" x14ac:dyDescent="0.3">
      <c r="A2" s="302" t="s">
        <v>263</v>
      </c>
      <c r="B2" s="302"/>
      <c r="C2" s="302"/>
      <c r="D2" s="302"/>
      <c r="E2" s="302"/>
      <c r="F2" s="302"/>
      <c r="G2" s="302"/>
      <c r="H2" s="38"/>
      <c r="I2" s="65"/>
      <c r="J2" s="65"/>
      <c r="K2" s="38"/>
      <c r="L2" s="38"/>
      <c r="M2" s="38"/>
      <c r="N2" s="38"/>
    </row>
    <row r="3" spans="1:14" s="5" customFormat="1" ht="18.75" customHeight="1" x14ac:dyDescent="0.25">
      <c r="A3" s="271" t="s">
        <v>123</v>
      </c>
      <c r="B3" s="300" t="s">
        <v>117</v>
      </c>
      <c r="C3" s="300"/>
      <c r="D3" s="271" t="s">
        <v>125</v>
      </c>
      <c r="E3" s="301" t="s">
        <v>261</v>
      </c>
      <c r="F3" s="271" t="s">
        <v>126</v>
      </c>
      <c r="G3" s="271" t="s">
        <v>127</v>
      </c>
      <c r="H3" s="271" t="s">
        <v>123</v>
      </c>
      <c r="I3" s="300" t="s">
        <v>117</v>
      </c>
      <c r="J3" s="300"/>
      <c r="K3" s="271" t="s">
        <v>125</v>
      </c>
      <c r="L3" s="301" t="s">
        <v>261</v>
      </c>
      <c r="M3" s="271" t="s">
        <v>126</v>
      </c>
      <c r="N3" s="271" t="s">
        <v>127</v>
      </c>
    </row>
    <row r="4" spans="1:14" s="5" customFormat="1" ht="76.5" customHeight="1" x14ac:dyDescent="0.25">
      <c r="A4" s="271"/>
      <c r="B4" s="51" t="s">
        <v>59</v>
      </c>
      <c r="C4" s="51" t="s">
        <v>90</v>
      </c>
      <c r="D4" s="271"/>
      <c r="E4" s="301"/>
      <c r="F4" s="271"/>
      <c r="G4" s="271"/>
      <c r="H4" s="271"/>
      <c r="I4" s="51" t="s">
        <v>59</v>
      </c>
      <c r="J4" s="51" t="s">
        <v>90</v>
      </c>
      <c r="K4" s="271"/>
      <c r="L4" s="301"/>
      <c r="M4" s="271"/>
      <c r="N4" s="271"/>
    </row>
    <row r="5" spans="1:14" ht="18.75" x14ac:dyDescent="0.3">
      <c r="A5" s="66" t="s">
        <v>238</v>
      </c>
      <c r="B5" s="35">
        <v>8</v>
      </c>
      <c r="C5" s="35">
        <f>SUM(C6:C153)</f>
        <v>8</v>
      </c>
      <c r="D5" s="200"/>
      <c r="E5" s="200"/>
      <c r="F5" s="201">
        <f>SUM(F6:F153)</f>
        <v>3367</v>
      </c>
      <c r="G5" s="200"/>
      <c r="H5" s="202" t="s">
        <v>124</v>
      </c>
      <c r="I5" s="201">
        <v>18</v>
      </c>
      <c r="J5" s="201">
        <f>SUM(J6:J153)</f>
        <v>18</v>
      </c>
      <c r="K5" s="200"/>
      <c r="L5" s="200"/>
      <c r="M5" s="201">
        <f>SUM(M6:M153)</f>
        <v>2876</v>
      </c>
      <c r="N5" s="200"/>
    </row>
    <row r="6" spans="1:14" ht="187.5" x14ac:dyDescent="0.25">
      <c r="A6" s="181"/>
      <c r="B6" s="60">
        <v>1</v>
      </c>
      <c r="C6" s="60">
        <v>1</v>
      </c>
      <c r="D6" s="92" t="s">
        <v>360</v>
      </c>
      <c r="E6" s="196" t="s">
        <v>637</v>
      </c>
      <c r="F6" s="60">
        <v>1025</v>
      </c>
      <c r="G6" s="59" t="s">
        <v>361</v>
      </c>
      <c r="H6" s="67"/>
      <c r="I6" s="60">
        <v>1</v>
      </c>
      <c r="J6" s="60">
        <v>1</v>
      </c>
      <c r="K6" s="207" t="s">
        <v>371</v>
      </c>
      <c r="L6" s="134" t="s">
        <v>637</v>
      </c>
      <c r="M6" s="60">
        <v>30</v>
      </c>
      <c r="N6" s="59" t="s">
        <v>361</v>
      </c>
    </row>
    <row r="7" spans="1:14" ht="243.75" x14ac:dyDescent="0.25">
      <c r="A7" s="69"/>
      <c r="B7" s="60">
        <v>1</v>
      </c>
      <c r="C7" s="60">
        <v>1</v>
      </c>
      <c r="D7" s="208" t="s">
        <v>362</v>
      </c>
      <c r="E7" s="134" t="s">
        <v>637</v>
      </c>
      <c r="F7" s="60">
        <v>120</v>
      </c>
      <c r="G7" s="59" t="s">
        <v>361</v>
      </c>
      <c r="H7" s="68"/>
      <c r="I7" s="60">
        <v>1</v>
      </c>
      <c r="J7" s="60">
        <v>1</v>
      </c>
      <c r="K7" s="209" t="s">
        <v>372</v>
      </c>
      <c r="L7" s="134" t="s">
        <v>373</v>
      </c>
      <c r="M7" s="60">
        <v>86</v>
      </c>
      <c r="N7" s="59" t="s">
        <v>374</v>
      </c>
    </row>
    <row r="8" spans="1:14" ht="175.5" customHeight="1" x14ac:dyDescent="0.25">
      <c r="A8" s="67"/>
      <c r="B8" s="60">
        <v>1</v>
      </c>
      <c r="C8" s="60">
        <v>1</v>
      </c>
      <c r="D8" s="92" t="s">
        <v>363</v>
      </c>
      <c r="E8" s="134" t="s">
        <v>364</v>
      </c>
      <c r="F8" s="60">
        <v>900</v>
      </c>
      <c r="G8" s="59" t="s">
        <v>361</v>
      </c>
      <c r="H8" s="67"/>
      <c r="I8" s="60">
        <v>1</v>
      </c>
      <c r="J8" s="60">
        <v>1</v>
      </c>
      <c r="K8" s="207" t="s">
        <v>375</v>
      </c>
      <c r="L8" s="134" t="s">
        <v>639</v>
      </c>
      <c r="M8" s="60">
        <v>110</v>
      </c>
      <c r="N8" s="59" t="s">
        <v>376</v>
      </c>
    </row>
    <row r="9" spans="1:14" ht="204.75" customHeight="1" x14ac:dyDescent="0.25">
      <c r="A9" s="68"/>
      <c r="B9" s="21">
        <v>1</v>
      </c>
      <c r="C9" s="21">
        <v>1</v>
      </c>
      <c r="D9" s="73" t="s">
        <v>365</v>
      </c>
      <c r="E9" s="182" t="s">
        <v>364</v>
      </c>
      <c r="F9" s="21">
        <v>250</v>
      </c>
      <c r="G9" s="109" t="s">
        <v>348</v>
      </c>
      <c r="H9" s="68"/>
      <c r="I9" s="21">
        <v>1</v>
      </c>
      <c r="J9" s="21">
        <v>1</v>
      </c>
      <c r="K9" s="207" t="s">
        <v>377</v>
      </c>
      <c r="L9" s="134" t="s">
        <v>378</v>
      </c>
      <c r="M9" s="21">
        <v>80</v>
      </c>
      <c r="N9" s="109" t="s">
        <v>348</v>
      </c>
    </row>
    <row r="10" spans="1:14" ht="120" customHeight="1" x14ac:dyDescent="0.25">
      <c r="A10" s="68"/>
      <c r="B10" s="21">
        <v>1</v>
      </c>
      <c r="C10" s="21">
        <v>1</v>
      </c>
      <c r="D10" s="73" t="s">
        <v>366</v>
      </c>
      <c r="E10" s="182" t="s">
        <v>638</v>
      </c>
      <c r="F10" s="21">
        <v>250</v>
      </c>
      <c r="G10" s="109" t="s">
        <v>348</v>
      </c>
      <c r="H10" s="68"/>
      <c r="I10" s="21">
        <v>1</v>
      </c>
      <c r="J10" s="21">
        <v>1</v>
      </c>
      <c r="K10" s="207" t="s">
        <v>379</v>
      </c>
      <c r="L10" s="134" t="s">
        <v>364</v>
      </c>
      <c r="M10" s="21">
        <v>95</v>
      </c>
      <c r="N10" s="109" t="s">
        <v>380</v>
      </c>
    </row>
    <row r="11" spans="1:14" ht="168.75" x14ac:dyDescent="0.25">
      <c r="A11" s="68"/>
      <c r="B11" s="21">
        <v>1</v>
      </c>
      <c r="C11" s="21">
        <v>1</v>
      </c>
      <c r="D11" s="73" t="s">
        <v>367</v>
      </c>
      <c r="E11" s="182" t="s">
        <v>364</v>
      </c>
      <c r="F11" s="21">
        <v>162</v>
      </c>
      <c r="G11" s="109" t="s">
        <v>348</v>
      </c>
      <c r="H11" s="68"/>
      <c r="I11" s="303">
        <v>1</v>
      </c>
      <c r="J11" s="303">
        <v>1</v>
      </c>
      <c r="K11" s="207" t="s">
        <v>381</v>
      </c>
      <c r="L11" s="305" t="s">
        <v>364</v>
      </c>
      <c r="M11" s="21">
        <v>80</v>
      </c>
      <c r="N11" s="109" t="s">
        <v>361</v>
      </c>
    </row>
    <row r="12" spans="1:14" ht="90.75" customHeight="1" x14ac:dyDescent="0.25">
      <c r="A12" s="68"/>
      <c r="B12" s="21">
        <v>1</v>
      </c>
      <c r="C12" s="21">
        <v>1</v>
      </c>
      <c r="D12" s="196" t="s">
        <v>368</v>
      </c>
      <c r="E12" s="196" t="s">
        <v>364</v>
      </c>
      <c r="F12" s="21">
        <v>160</v>
      </c>
      <c r="G12" s="109" t="s">
        <v>348</v>
      </c>
      <c r="H12" s="68"/>
      <c r="I12" s="304"/>
      <c r="J12" s="304"/>
      <c r="K12" s="207" t="s">
        <v>382</v>
      </c>
      <c r="L12" s="306"/>
      <c r="M12" s="21">
        <v>300</v>
      </c>
      <c r="N12" s="109" t="s">
        <v>361</v>
      </c>
    </row>
    <row r="13" spans="1:14" ht="94.5" customHeight="1" x14ac:dyDescent="0.25">
      <c r="A13" s="68"/>
      <c r="B13" s="21">
        <v>1</v>
      </c>
      <c r="C13" s="21">
        <v>1</v>
      </c>
      <c r="D13" s="203" t="s">
        <v>369</v>
      </c>
      <c r="E13" s="204" t="s">
        <v>370</v>
      </c>
      <c r="F13" s="205">
        <v>500</v>
      </c>
      <c r="G13" s="204" t="s">
        <v>361</v>
      </c>
      <c r="H13" s="206"/>
      <c r="I13" s="205">
        <v>1</v>
      </c>
      <c r="J13" s="205">
        <v>1</v>
      </c>
      <c r="K13" s="203" t="s">
        <v>383</v>
      </c>
      <c r="L13" s="204" t="s">
        <v>384</v>
      </c>
      <c r="M13" s="205">
        <v>80</v>
      </c>
      <c r="N13" s="204" t="s">
        <v>385</v>
      </c>
    </row>
    <row r="14" spans="1:14" ht="112.5" x14ac:dyDescent="0.25">
      <c r="A14" s="68"/>
      <c r="B14" s="21"/>
      <c r="C14" s="21"/>
      <c r="D14" s="73"/>
      <c r="E14" s="56"/>
      <c r="F14" s="21"/>
      <c r="G14" s="56"/>
      <c r="H14" s="68"/>
      <c r="I14" s="21">
        <v>1</v>
      </c>
      <c r="J14" s="21">
        <v>1</v>
      </c>
      <c r="K14" s="73" t="s">
        <v>386</v>
      </c>
      <c r="L14" s="56" t="s">
        <v>384</v>
      </c>
      <c r="M14" s="21">
        <v>176</v>
      </c>
      <c r="N14" s="56" t="s">
        <v>387</v>
      </c>
    </row>
    <row r="15" spans="1:14" ht="112.5" x14ac:dyDescent="0.25">
      <c r="A15" s="68"/>
      <c r="B15" s="21"/>
      <c r="C15" s="21"/>
      <c r="D15" s="73"/>
      <c r="E15" s="56"/>
      <c r="F15" s="21"/>
      <c r="G15" s="56"/>
      <c r="H15" s="68"/>
      <c r="I15" s="21">
        <v>1</v>
      </c>
      <c r="J15" s="21">
        <v>1</v>
      </c>
      <c r="K15" s="73" t="s">
        <v>388</v>
      </c>
      <c r="L15" s="109" t="s">
        <v>389</v>
      </c>
      <c r="M15" s="21">
        <v>87</v>
      </c>
      <c r="N15" s="56">
        <v>14</v>
      </c>
    </row>
    <row r="16" spans="1:14" ht="141.75" customHeight="1" x14ac:dyDescent="0.25">
      <c r="A16" s="68"/>
      <c r="B16" s="21"/>
      <c r="C16" s="21"/>
      <c r="D16" s="73"/>
      <c r="E16" s="56"/>
      <c r="F16" s="21"/>
      <c r="G16" s="56"/>
      <c r="H16" s="68"/>
      <c r="I16" s="21">
        <v>1</v>
      </c>
      <c r="J16" s="21">
        <v>1</v>
      </c>
      <c r="K16" s="73" t="s">
        <v>390</v>
      </c>
      <c r="L16" s="56" t="s">
        <v>389</v>
      </c>
      <c r="M16" s="21">
        <v>300</v>
      </c>
      <c r="N16" s="56" t="s">
        <v>361</v>
      </c>
    </row>
    <row r="17" spans="1:14" ht="112.5" x14ac:dyDescent="0.25">
      <c r="A17" s="68"/>
      <c r="B17" s="21"/>
      <c r="C17" s="21"/>
      <c r="D17" s="73"/>
      <c r="E17" s="56"/>
      <c r="F17" s="21"/>
      <c r="G17" s="56"/>
      <c r="H17" s="68"/>
      <c r="I17" s="303">
        <v>1</v>
      </c>
      <c r="J17" s="303">
        <v>1</v>
      </c>
      <c r="K17" s="73" t="s">
        <v>391</v>
      </c>
      <c r="L17" s="307" t="s">
        <v>389</v>
      </c>
      <c r="M17" s="21">
        <v>200</v>
      </c>
      <c r="N17" s="56" t="s">
        <v>361</v>
      </c>
    </row>
    <row r="18" spans="1:14" ht="112.5" x14ac:dyDescent="0.25">
      <c r="A18" s="68"/>
      <c r="B18" s="21"/>
      <c r="C18" s="21"/>
      <c r="D18" s="73"/>
      <c r="E18" s="56"/>
      <c r="F18" s="21"/>
      <c r="G18" s="56"/>
      <c r="H18" s="68"/>
      <c r="I18" s="304"/>
      <c r="J18" s="304"/>
      <c r="K18" s="73" t="s">
        <v>392</v>
      </c>
      <c r="L18" s="308"/>
      <c r="M18" s="21">
        <v>21</v>
      </c>
      <c r="N18" s="56" t="s">
        <v>348</v>
      </c>
    </row>
    <row r="19" spans="1:14" ht="112.5" x14ac:dyDescent="0.25">
      <c r="A19" s="68"/>
      <c r="B19" s="21"/>
      <c r="C19" s="21"/>
      <c r="D19" s="73"/>
      <c r="E19" s="56"/>
      <c r="F19" s="21"/>
      <c r="G19" s="56"/>
      <c r="H19" s="68"/>
      <c r="I19" s="303">
        <v>1</v>
      </c>
      <c r="J19" s="303">
        <v>1</v>
      </c>
      <c r="K19" s="73" t="s">
        <v>393</v>
      </c>
      <c r="L19" s="307" t="s">
        <v>389</v>
      </c>
      <c r="M19" s="21">
        <v>80</v>
      </c>
      <c r="N19" s="56" t="s">
        <v>394</v>
      </c>
    </row>
    <row r="20" spans="1:14" ht="112.5" x14ac:dyDescent="0.25">
      <c r="A20" s="68"/>
      <c r="B20" s="21"/>
      <c r="C20" s="21"/>
      <c r="D20" s="73"/>
      <c r="E20" s="56"/>
      <c r="F20" s="21"/>
      <c r="G20" s="56"/>
      <c r="H20" s="68"/>
      <c r="I20" s="304"/>
      <c r="J20" s="304"/>
      <c r="K20" s="73" t="s">
        <v>395</v>
      </c>
      <c r="L20" s="308"/>
      <c r="M20" s="21">
        <v>351</v>
      </c>
      <c r="N20" s="56" t="s">
        <v>348</v>
      </c>
    </row>
    <row r="21" spans="1:14" ht="75" x14ac:dyDescent="0.25">
      <c r="A21" s="68"/>
      <c r="B21" s="21"/>
      <c r="C21" s="21"/>
      <c r="D21" s="73"/>
      <c r="E21" s="56"/>
      <c r="F21" s="21"/>
      <c r="G21" s="56"/>
      <c r="H21" s="68"/>
      <c r="I21" s="21">
        <v>1</v>
      </c>
      <c r="J21" s="21">
        <v>1</v>
      </c>
      <c r="K21" s="73" t="s">
        <v>396</v>
      </c>
      <c r="L21" s="56" t="s">
        <v>370</v>
      </c>
      <c r="M21" s="21">
        <v>80</v>
      </c>
      <c r="N21" s="56" t="s">
        <v>348</v>
      </c>
    </row>
    <row r="22" spans="1:14" ht="150" x14ac:dyDescent="0.25">
      <c r="A22" s="68"/>
      <c r="B22" s="21"/>
      <c r="C22" s="21"/>
      <c r="D22" s="73"/>
      <c r="E22" s="56"/>
      <c r="F22" s="21"/>
      <c r="G22" s="56"/>
      <c r="H22" s="68"/>
      <c r="I22" s="21">
        <v>1</v>
      </c>
      <c r="J22" s="21">
        <v>1</v>
      </c>
      <c r="K22" s="73" t="s">
        <v>397</v>
      </c>
      <c r="L22" s="56" t="s">
        <v>364</v>
      </c>
      <c r="M22" s="21">
        <v>300</v>
      </c>
      <c r="N22" s="56" t="s">
        <v>398</v>
      </c>
    </row>
    <row r="23" spans="1:14" ht="168.75" x14ac:dyDescent="0.25">
      <c r="A23" s="68"/>
      <c r="B23" s="21"/>
      <c r="C23" s="21"/>
      <c r="D23" s="73"/>
      <c r="E23" s="56"/>
      <c r="F23" s="21"/>
      <c r="G23" s="56"/>
      <c r="H23" s="68"/>
      <c r="I23" s="21">
        <v>1</v>
      </c>
      <c r="J23" s="21">
        <v>1</v>
      </c>
      <c r="K23" s="73" t="s">
        <v>399</v>
      </c>
      <c r="L23" s="56" t="s">
        <v>364</v>
      </c>
      <c r="M23" s="21">
        <v>85</v>
      </c>
      <c r="N23" s="56" t="s">
        <v>385</v>
      </c>
    </row>
    <row r="24" spans="1:14" ht="135.75" customHeight="1" x14ac:dyDescent="0.25">
      <c r="A24" s="68"/>
      <c r="B24" s="21"/>
      <c r="C24" s="21"/>
      <c r="D24" s="73"/>
      <c r="E24" s="56"/>
      <c r="F24" s="21"/>
      <c r="G24" s="56"/>
      <c r="H24" s="68"/>
      <c r="I24" s="21">
        <v>1</v>
      </c>
      <c r="J24" s="21">
        <v>1</v>
      </c>
      <c r="K24" s="73" t="s">
        <v>400</v>
      </c>
      <c r="L24" s="56" t="s">
        <v>401</v>
      </c>
      <c r="M24" s="21">
        <v>150</v>
      </c>
      <c r="N24" s="56" t="s">
        <v>402</v>
      </c>
    </row>
    <row r="25" spans="1:14" ht="84" customHeight="1" x14ac:dyDescent="0.25">
      <c r="A25" s="68"/>
      <c r="B25" s="21"/>
      <c r="C25" s="21"/>
      <c r="D25" s="73"/>
      <c r="E25" s="56"/>
      <c r="F25" s="21"/>
      <c r="G25" s="56"/>
      <c r="H25" s="68"/>
      <c r="I25" s="303">
        <v>1</v>
      </c>
      <c r="J25" s="303">
        <v>1</v>
      </c>
      <c r="K25" s="73" t="s">
        <v>403</v>
      </c>
      <c r="L25" s="56" t="s">
        <v>378</v>
      </c>
      <c r="M25" s="21">
        <v>45</v>
      </c>
      <c r="N25" s="56" t="s">
        <v>346</v>
      </c>
    </row>
    <row r="26" spans="1:14" ht="56.25" x14ac:dyDescent="0.25">
      <c r="A26" s="68"/>
      <c r="B26" s="21"/>
      <c r="C26" s="21"/>
      <c r="D26" s="73"/>
      <c r="E26" s="56"/>
      <c r="F26" s="21"/>
      <c r="G26" s="56"/>
      <c r="H26" s="68"/>
      <c r="I26" s="304"/>
      <c r="J26" s="304"/>
      <c r="K26" s="73" t="s">
        <v>404</v>
      </c>
      <c r="L26" s="56"/>
      <c r="M26" s="21">
        <v>70</v>
      </c>
      <c r="N26" s="56" t="s">
        <v>346</v>
      </c>
    </row>
    <row r="27" spans="1:14" ht="168.75" x14ac:dyDescent="0.25">
      <c r="A27" s="68"/>
      <c r="B27" s="21"/>
      <c r="C27" s="21"/>
      <c r="D27" s="73"/>
      <c r="E27" s="56"/>
      <c r="F27" s="21"/>
      <c r="G27" s="56"/>
      <c r="H27" s="68"/>
      <c r="I27" s="21">
        <v>1</v>
      </c>
      <c r="J27" s="21">
        <v>1</v>
      </c>
      <c r="K27" s="73" t="s">
        <v>405</v>
      </c>
      <c r="L27" s="56" t="s">
        <v>378</v>
      </c>
      <c r="M27" s="21">
        <v>70</v>
      </c>
      <c r="N27" s="56" t="s">
        <v>348</v>
      </c>
    </row>
    <row r="28" spans="1:14" ht="18.75" x14ac:dyDescent="0.25">
      <c r="A28" s="68"/>
      <c r="B28" s="21"/>
      <c r="C28" s="21"/>
      <c r="D28" s="73"/>
      <c r="E28" s="56"/>
      <c r="F28" s="21"/>
      <c r="G28" s="56"/>
      <c r="H28" s="68"/>
      <c r="I28" s="21"/>
      <c r="J28" s="21"/>
      <c r="K28" s="73"/>
      <c r="L28" s="56"/>
      <c r="M28" s="21"/>
      <c r="N28" s="56"/>
    </row>
    <row r="29" spans="1:14" ht="18.75" x14ac:dyDescent="0.25">
      <c r="A29" s="68"/>
      <c r="B29" s="21"/>
      <c r="C29" s="21"/>
      <c r="D29" s="73"/>
      <c r="E29" s="56"/>
      <c r="F29" s="21"/>
      <c r="G29" s="56"/>
      <c r="H29" s="68"/>
      <c r="I29" s="21"/>
      <c r="J29" s="21"/>
      <c r="K29" s="73"/>
      <c r="L29" s="56"/>
      <c r="M29" s="21"/>
      <c r="N29" s="56"/>
    </row>
    <row r="30" spans="1:14" ht="18.75" x14ac:dyDescent="0.25">
      <c r="A30" s="68"/>
      <c r="B30" s="21"/>
      <c r="C30" s="21"/>
      <c r="D30" s="73"/>
      <c r="E30" s="56"/>
      <c r="F30" s="21"/>
      <c r="G30" s="56"/>
      <c r="H30" s="68"/>
      <c r="I30" s="21"/>
      <c r="J30" s="21"/>
      <c r="K30" s="73"/>
      <c r="L30" s="56"/>
      <c r="M30" s="21"/>
      <c r="N30" s="56"/>
    </row>
    <row r="31" spans="1:14" ht="18.75" x14ac:dyDescent="0.25">
      <c r="A31" s="68"/>
      <c r="B31" s="21"/>
      <c r="C31" s="21"/>
      <c r="D31" s="73"/>
      <c r="E31" s="56"/>
      <c r="F31" s="21"/>
      <c r="G31" s="56"/>
      <c r="H31" s="68"/>
      <c r="I31" s="21"/>
      <c r="J31" s="21"/>
      <c r="K31" s="73"/>
      <c r="L31" s="56"/>
      <c r="M31" s="21"/>
      <c r="N31" s="56"/>
    </row>
    <row r="32" spans="1:14" ht="18.75" x14ac:dyDescent="0.25">
      <c r="A32" s="68"/>
      <c r="B32" s="21"/>
      <c r="C32" s="21"/>
      <c r="D32" s="73"/>
      <c r="E32" s="56"/>
      <c r="F32" s="21"/>
      <c r="G32" s="56"/>
      <c r="H32" s="68"/>
      <c r="I32" s="21"/>
      <c r="J32" s="21"/>
      <c r="K32" s="73"/>
      <c r="L32" s="56"/>
      <c r="M32" s="21"/>
      <c r="N32" s="56"/>
    </row>
    <row r="33" spans="1:14" ht="18.75" x14ac:dyDescent="0.25">
      <c r="A33" s="68"/>
      <c r="B33" s="21"/>
      <c r="C33" s="21"/>
      <c r="D33" s="73"/>
      <c r="E33" s="56"/>
      <c r="F33" s="21"/>
      <c r="G33" s="56"/>
      <c r="H33" s="68"/>
      <c r="I33" s="21"/>
      <c r="J33" s="21"/>
      <c r="K33" s="73"/>
      <c r="L33" s="56"/>
      <c r="M33" s="21"/>
      <c r="N33" s="56"/>
    </row>
    <row r="34" spans="1:14" ht="18.75" x14ac:dyDescent="0.25">
      <c r="A34" s="68"/>
      <c r="B34" s="21"/>
      <c r="C34" s="21"/>
      <c r="D34" s="73"/>
      <c r="E34" s="56"/>
      <c r="F34" s="21"/>
      <c r="G34" s="56"/>
      <c r="H34" s="68"/>
      <c r="I34" s="21"/>
      <c r="J34" s="21"/>
      <c r="K34" s="73"/>
      <c r="L34" s="56"/>
      <c r="M34" s="21"/>
      <c r="N34" s="56"/>
    </row>
    <row r="35" spans="1:14" ht="18.75" x14ac:dyDescent="0.25">
      <c r="A35" s="68"/>
      <c r="B35" s="21"/>
      <c r="C35" s="21"/>
      <c r="D35" s="73"/>
      <c r="E35" s="56"/>
      <c r="F35" s="21"/>
      <c r="G35" s="56"/>
      <c r="H35" s="68"/>
      <c r="I35" s="21"/>
      <c r="J35" s="21"/>
      <c r="K35" s="73"/>
      <c r="L35" s="56"/>
      <c r="M35" s="21"/>
      <c r="N35" s="56"/>
    </row>
    <row r="36" spans="1:14" ht="18.75" x14ac:dyDescent="0.25">
      <c r="A36" s="68"/>
      <c r="B36" s="21"/>
      <c r="C36" s="21"/>
      <c r="D36" s="73"/>
      <c r="E36" s="56"/>
      <c r="F36" s="21"/>
      <c r="G36" s="56"/>
      <c r="H36" s="68"/>
      <c r="I36" s="21"/>
      <c r="J36" s="21"/>
      <c r="K36" s="73"/>
      <c r="L36" s="56"/>
      <c r="M36" s="21"/>
      <c r="N36" s="56"/>
    </row>
    <row r="37" spans="1:14" ht="18.75" x14ac:dyDescent="0.25">
      <c r="A37" s="68"/>
      <c r="B37" s="21"/>
      <c r="C37" s="21"/>
      <c r="D37" s="73"/>
      <c r="E37" s="56"/>
      <c r="F37" s="21"/>
      <c r="G37" s="56"/>
      <c r="H37" s="68"/>
      <c r="I37" s="21"/>
      <c r="J37" s="21"/>
      <c r="K37" s="73"/>
      <c r="L37" s="56"/>
      <c r="M37" s="21"/>
      <c r="N37" s="56"/>
    </row>
    <row r="38" spans="1:14" ht="18.75" x14ac:dyDescent="0.25">
      <c r="A38" s="68"/>
      <c r="B38" s="21"/>
      <c r="C38" s="21"/>
      <c r="D38" s="73"/>
      <c r="E38" s="56"/>
      <c r="F38" s="21"/>
      <c r="G38" s="56"/>
      <c r="H38" s="68"/>
      <c r="I38" s="21"/>
      <c r="J38" s="21"/>
      <c r="K38" s="73"/>
      <c r="L38" s="56"/>
      <c r="M38" s="21"/>
      <c r="N38" s="56"/>
    </row>
    <row r="39" spans="1:14" ht="18.75" x14ac:dyDescent="0.25">
      <c r="A39" s="68"/>
      <c r="B39" s="21"/>
      <c r="C39" s="21"/>
      <c r="D39" s="73"/>
      <c r="E39" s="56"/>
      <c r="F39" s="21"/>
      <c r="G39" s="56"/>
      <c r="H39" s="68"/>
      <c r="I39" s="21"/>
      <c r="J39" s="21"/>
      <c r="K39" s="73"/>
      <c r="L39" s="56"/>
      <c r="M39" s="21"/>
      <c r="N39" s="56"/>
    </row>
    <row r="40" spans="1:14" ht="18.75" x14ac:dyDescent="0.25">
      <c r="A40" s="68"/>
      <c r="B40" s="21"/>
      <c r="C40" s="21"/>
      <c r="D40" s="73"/>
      <c r="E40" s="56"/>
      <c r="F40" s="21"/>
      <c r="G40" s="56"/>
      <c r="H40" s="68"/>
      <c r="I40" s="21"/>
      <c r="J40" s="21"/>
      <c r="K40" s="73"/>
      <c r="L40" s="56"/>
      <c r="M40" s="21"/>
      <c r="N40" s="56"/>
    </row>
    <row r="41" spans="1:14" ht="18.75" x14ac:dyDescent="0.25">
      <c r="A41" s="68"/>
      <c r="B41" s="21"/>
      <c r="C41" s="21"/>
      <c r="D41" s="73"/>
      <c r="E41" s="56"/>
      <c r="F41" s="21"/>
      <c r="G41" s="56"/>
      <c r="H41" s="68"/>
      <c r="I41" s="21"/>
      <c r="J41" s="21"/>
      <c r="K41" s="73"/>
      <c r="L41" s="56"/>
      <c r="M41" s="21"/>
      <c r="N41" s="56"/>
    </row>
    <row r="42" spans="1:14" ht="18.75" x14ac:dyDescent="0.25">
      <c r="A42" s="68"/>
      <c r="B42" s="21"/>
      <c r="C42" s="21"/>
      <c r="D42" s="73"/>
      <c r="E42" s="56"/>
      <c r="F42" s="21"/>
      <c r="G42" s="56"/>
      <c r="H42" s="68"/>
      <c r="I42" s="21"/>
      <c r="J42" s="21"/>
      <c r="K42" s="73"/>
      <c r="L42" s="56"/>
      <c r="M42" s="21"/>
      <c r="N42" s="56"/>
    </row>
    <row r="43" spans="1:14" ht="18.75" x14ac:dyDescent="0.25">
      <c r="A43" s="68"/>
      <c r="B43" s="21"/>
      <c r="C43" s="21"/>
      <c r="D43" s="73"/>
      <c r="E43" s="56"/>
      <c r="F43" s="21"/>
      <c r="G43" s="56"/>
      <c r="H43" s="68"/>
      <c r="I43" s="21"/>
      <c r="J43" s="21"/>
      <c r="K43" s="73"/>
      <c r="L43" s="56"/>
      <c r="M43" s="21"/>
      <c r="N43" s="56"/>
    </row>
    <row r="44" spans="1:14" ht="18.75" x14ac:dyDescent="0.25">
      <c r="A44" s="68"/>
      <c r="B44" s="21"/>
      <c r="C44" s="21"/>
      <c r="D44" s="73"/>
      <c r="E44" s="56"/>
      <c r="F44" s="21"/>
      <c r="G44" s="56"/>
      <c r="H44" s="68"/>
      <c r="I44" s="21"/>
      <c r="J44" s="21"/>
      <c r="K44" s="73"/>
      <c r="L44" s="56"/>
      <c r="M44" s="21"/>
      <c r="N44" s="56"/>
    </row>
    <row r="45" spans="1:14" ht="18.75" x14ac:dyDescent="0.25">
      <c r="A45" s="68"/>
      <c r="B45" s="21"/>
      <c r="C45" s="21"/>
      <c r="D45" s="73"/>
      <c r="E45" s="56"/>
      <c r="F45" s="21"/>
      <c r="G45" s="56"/>
      <c r="H45" s="68"/>
      <c r="I45" s="21"/>
      <c r="J45" s="21"/>
      <c r="K45" s="73"/>
      <c r="L45" s="56"/>
      <c r="M45" s="21"/>
      <c r="N45" s="56"/>
    </row>
    <row r="46" spans="1:14" ht="18.75" x14ac:dyDescent="0.25">
      <c r="A46" s="68"/>
      <c r="B46" s="21"/>
      <c r="C46" s="21"/>
      <c r="D46" s="73"/>
      <c r="E46" s="56"/>
      <c r="F46" s="21"/>
      <c r="G46" s="56"/>
      <c r="H46" s="68"/>
      <c r="I46" s="21"/>
      <c r="J46" s="21"/>
      <c r="K46" s="73"/>
      <c r="L46" s="56"/>
      <c r="M46" s="21"/>
      <c r="N46" s="56"/>
    </row>
    <row r="47" spans="1:14" ht="18.75" x14ac:dyDescent="0.25">
      <c r="A47" s="68"/>
      <c r="B47" s="21"/>
      <c r="C47" s="21"/>
      <c r="D47" s="73"/>
      <c r="E47" s="56"/>
      <c r="F47" s="21"/>
      <c r="G47" s="56"/>
      <c r="H47" s="68"/>
      <c r="I47" s="21"/>
      <c r="J47" s="21"/>
      <c r="K47" s="73"/>
      <c r="L47" s="56"/>
      <c r="M47" s="21"/>
      <c r="N47" s="56"/>
    </row>
    <row r="48" spans="1:14" ht="18.75" x14ac:dyDescent="0.25">
      <c r="A48" s="68"/>
      <c r="B48" s="21"/>
      <c r="C48" s="21"/>
      <c r="D48" s="73"/>
      <c r="E48" s="56"/>
      <c r="F48" s="21"/>
      <c r="G48" s="56"/>
      <c r="H48" s="68"/>
      <c r="I48" s="21"/>
      <c r="J48" s="21"/>
      <c r="K48" s="73"/>
      <c r="L48" s="56"/>
      <c r="M48" s="21"/>
      <c r="N48" s="56"/>
    </row>
    <row r="49" spans="1:14" ht="18.75" x14ac:dyDescent="0.25">
      <c r="A49" s="68"/>
      <c r="B49" s="21"/>
      <c r="C49" s="21"/>
      <c r="D49" s="73"/>
      <c r="E49" s="56"/>
      <c r="F49" s="21"/>
      <c r="G49" s="56"/>
      <c r="H49" s="68"/>
      <c r="I49" s="21"/>
      <c r="J49" s="21"/>
      <c r="K49" s="73"/>
      <c r="L49" s="56"/>
      <c r="M49" s="21"/>
      <c r="N49" s="56"/>
    </row>
    <row r="50" spans="1:14" ht="18.75" x14ac:dyDescent="0.25">
      <c r="A50" s="68"/>
      <c r="B50" s="21"/>
      <c r="C50" s="21"/>
      <c r="D50" s="73"/>
      <c r="E50" s="56"/>
      <c r="F50" s="21"/>
      <c r="G50" s="56"/>
      <c r="H50" s="68"/>
      <c r="I50" s="21"/>
      <c r="J50" s="21"/>
      <c r="K50" s="73"/>
      <c r="L50" s="56"/>
      <c r="M50" s="21"/>
      <c r="N50" s="56"/>
    </row>
    <row r="51" spans="1:14" ht="18.75" x14ac:dyDescent="0.25">
      <c r="A51" s="68"/>
      <c r="B51" s="21"/>
      <c r="C51" s="21"/>
      <c r="D51" s="73"/>
      <c r="E51" s="56"/>
      <c r="F51" s="21"/>
      <c r="G51" s="56"/>
      <c r="H51" s="68"/>
      <c r="I51" s="21"/>
      <c r="J51" s="21"/>
      <c r="K51" s="73"/>
      <c r="L51" s="56"/>
      <c r="M51" s="21"/>
      <c r="N51" s="56"/>
    </row>
    <row r="52" spans="1:14" ht="18.75" x14ac:dyDescent="0.25">
      <c r="A52" s="68"/>
      <c r="B52" s="21"/>
      <c r="C52" s="21"/>
      <c r="D52" s="73"/>
      <c r="E52" s="56"/>
      <c r="F52" s="21"/>
      <c r="G52" s="56"/>
      <c r="H52" s="68"/>
      <c r="I52" s="21"/>
      <c r="J52" s="21"/>
      <c r="K52" s="73"/>
      <c r="L52" s="56"/>
      <c r="M52" s="21"/>
      <c r="N52" s="56"/>
    </row>
    <row r="53" spans="1:14" ht="18.75" x14ac:dyDescent="0.25">
      <c r="A53" s="68"/>
      <c r="B53" s="21"/>
      <c r="C53" s="21"/>
      <c r="D53" s="73"/>
      <c r="E53" s="56"/>
      <c r="F53" s="21"/>
      <c r="G53" s="56"/>
      <c r="H53" s="68"/>
      <c r="I53" s="21"/>
      <c r="J53" s="21"/>
      <c r="K53" s="73"/>
      <c r="L53" s="56"/>
      <c r="M53" s="21"/>
      <c r="N53" s="56"/>
    </row>
    <row r="54" spans="1:14" ht="18.75" x14ac:dyDescent="0.25">
      <c r="A54" s="68"/>
      <c r="B54" s="21"/>
      <c r="C54" s="21"/>
      <c r="D54" s="73"/>
      <c r="E54" s="56"/>
      <c r="F54" s="21"/>
      <c r="G54" s="56"/>
      <c r="H54" s="68"/>
      <c r="I54" s="21"/>
      <c r="J54" s="21"/>
      <c r="K54" s="73"/>
      <c r="L54" s="56"/>
      <c r="M54" s="21"/>
      <c r="N54" s="56"/>
    </row>
    <row r="55" spans="1:14" ht="18.75" x14ac:dyDescent="0.25">
      <c r="A55" s="68"/>
      <c r="B55" s="21"/>
      <c r="C55" s="21"/>
      <c r="D55" s="73"/>
      <c r="E55" s="56"/>
      <c r="F55" s="21"/>
      <c r="G55" s="56"/>
      <c r="H55" s="68"/>
      <c r="I55" s="21"/>
      <c r="J55" s="21"/>
      <c r="K55" s="73"/>
      <c r="L55" s="56"/>
      <c r="M55" s="21"/>
      <c r="N55" s="56"/>
    </row>
    <row r="56" spans="1:14" ht="18.75" x14ac:dyDescent="0.25">
      <c r="A56" s="68"/>
      <c r="B56" s="21"/>
      <c r="C56" s="21"/>
      <c r="D56" s="73"/>
      <c r="E56" s="56"/>
      <c r="F56" s="21"/>
      <c r="G56" s="56"/>
      <c r="H56" s="68"/>
      <c r="I56" s="21"/>
      <c r="J56" s="21"/>
      <c r="K56" s="73"/>
      <c r="L56" s="56"/>
      <c r="M56" s="21"/>
      <c r="N56" s="56"/>
    </row>
    <row r="57" spans="1:14" ht="18.75" x14ac:dyDescent="0.25">
      <c r="A57" s="68"/>
      <c r="B57" s="21"/>
      <c r="C57" s="21"/>
      <c r="D57" s="73"/>
      <c r="E57" s="56"/>
      <c r="F57" s="21"/>
      <c r="G57" s="56"/>
      <c r="H57" s="68"/>
      <c r="I57" s="21"/>
      <c r="J57" s="21"/>
      <c r="K57" s="73"/>
      <c r="L57" s="56"/>
      <c r="M57" s="21"/>
      <c r="N57" s="56"/>
    </row>
    <row r="58" spans="1:14" ht="18.75" x14ac:dyDescent="0.25">
      <c r="A58" s="68"/>
      <c r="B58" s="21"/>
      <c r="C58" s="21"/>
      <c r="D58" s="73"/>
      <c r="E58" s="56"/>
      <c r="F58" s="21"/>
      <c r="G58" s="56"/>
      <c r="H58" s="68"/>
      <c r="I58" s="21"/>
      <c r="J58" s="21"/>
      <c r="K58" s="73"/>
      <c r="L58" s="56"/>
      <c r="M58" s="21"/>
      <c r="N58" s="56"/>
    </row>
    <row r="59" spans="1:14" ht="18.75" x14ac:dyDescent="0.25">
      <c r="A59" s="68"/>
      <c r="B59" s="21"/>
      <c r="C59" s="21"/>
      <c r="D59" s="73"/>
      <c r="E59" s="56"/>
      <c r="F59" s="21"/>
      <c r="G59" s="56"/>
      <c r="H59" s="68"/>
      <c r="I59" s="21"/>
      <c r="J59" s="21"/>
      <c r="K59" s="73"/>
      <c r="L59" s="56"/>
      <c r="M59" s="21"/>
      <c r="N59" s="56"/>
    </row>
    <row r="60" spans="1:14" ht="18.75" x14ac:dyDescent="0.25">
      <c r="A60" s="68"/>
      <c r="B60" s="21"/>
      <c r="C60" s="21"/>
      <c r="D60" s="73"/>
      <c r="E60" s="56"/>
      <c r="F60" s="21"/>
      <c r="G60" s="56"/>
      <c r="H60" s="68"/>
      <c r="I60" s="21"/>
      <c r="J60" s="21"/>
      <c r="K60" s="73"/>
      <c r="L60" s="56"/>
      <c r="M60" s="21"/>
      <c r="N60" s="56"/>
    </row>
    <row r="61" spans="1:14" ht="18.75" x14ac:dyDescent="0.25">
      <c r="A61" s="68"/>
      <c r="B61" s="21"/>
      <c r="C61" s="21"/>
      <c r="D61" s="73"/>
      <c r="E61" s="56"/>
      <c r="F61" s="21"/>
      <c r="G61" s="56"/>
      <c r="H61" s="68"/>
      <c r="I61" s="21"/>
      <c r="J61" s="21"/>
      <c r="K61" s="73"/>
      <c r="L61" s="56"/>
      <c r="M61" s="21"/>
      <c r="N61" s="56"/>
    </row>
    <row r="62" spans="1:14" ht="18.75" x14ac:dyDescent="0.25">
      <c r="A62" s="68"/>
      <c r="B62" s="21"/>
      <c r="C62" s="21"/>
      <c r="D62" s="73"/>
      <c r="E62" s="56"/>
      <c r="F62" s="21"/>
      <c r="G62" s="56"/>
      <c r="H62" s="68"/>
      <c r="I62" s="21"/>
      <c r="J62" s="21"/>
      <c r="K62" s="73"/>
      <c r="L62" s="56"/>
      <c r="M62" s="21"/>
      <c r="N62" s="56"/>
    </row>
    <row r="63" spans="1:14" ht="18.75" x14ac:dyDescent="0.25">
      <c r="A63" s="68"/>
      <c r="B63" s="21"/>
      <c r="C63" s="21"/>
      <c r="D63" s="73"/>
      <c r="E63" s="56"/>
      <c r="F63" s="21"/>
      <c r="G63" s="56"/>
      <c r="H63" s="68"/>
      <c r="I63" s="21"/>
      <c r="J63" s="21"/>
      <c r="K63" s="73"/>
      <c r="L63" s="56"/>
      <c r="M63" s="21"/>
      <c r="N63" s="56"/>
    </row>
    <row r="64" spans="1:14" ht="18.75" x14ac:dyDescent="0.25">
      <c r="A64" s="68"/>
      <c r="B64" s="21"/>
      <c r="C64" s="21"/>
      <c r="D64" s="73"/>
      <c r="E64" s="56"/>
      <c r="F64" s="21"/>
      <c r="G64" s="56"/>
      <c r="H64" s="68"/>
      <c r="I64" s="21"/>
      <c r="J64" s="21"/>
      <c r="K64" s="73"/>
      <c r="L64" s="56"/>
      <c r="M64" s="21"/>
      <c r="N64" s="56"/>
    </row>
    <row r="65" spans="1:14" ht="18.75" x14ac:dyDescent="0.25">
      <c r="A65" s="68"/>
      <c r="B65" s="21"/>
      <c r="C65" s="21"/>
      <c r="D65" s="73"/>
      <c r="E65" s="56"/>
      <c r="F65" s="21"/>
      <c r="G65" s="56"/>
      <c r="H65" s="68"/>
      <c r="I65" s="21"/>
      <c r="J65" s="21"/>
      <c r="K65" s="73"/>
      <c r="L65" s="56"/>
      <c r="M65" s="21"/>
      <c r="N65" s="56"/>
    </row>
    <row r="66" spans="1:14" ht="18.75" x14ac:dyDescent="0.25">
      <c r="A66" s="68"/>
      <c r="B66" s="21"/>
      <c r="C66" s="21"/>
      <c r="D66" s="73"/>
      <c r="E66" s="56"/>
      <c r="F66" s="21"/>
      <c r="G66" s="56"/>
      <c r="H66" s="68"/>
      <c r="I66" s="21"/>
      <c r="J66" s="21"/>
      <c r="K66" s="73"/>
      <c r="L66" s="56"/>
      <c r="M66" s="21"/>
      <c r="N66" s="56"/>
    </row>
    <row r="67" spans="1:14" ht="18.75" x14ac:dyDescent="0.25">
      <c r="A67" s="68"/>
      <c r="B67" s="21"/>
      <c r="C67" s="21"/>
      <c r="D67" s="73"/>
      <c r="E67" s="56"/>
      <c r="F67" s="21"/>
      <c r="G67" s="56"/>
      <c r="H67" s="68"/>
      <c r="I67" s="21"/>
      <c r="J67" s="21"/>
      <c r="K67" s="73"/>
      <c r="L67" s="56"/>
      <c r="M67" s="21"/>
      <c r="N67" s="56"/>
    </row>
    <row r="68" spans="1:14" ht="18.75" x14ac:dyDescent="0.25">
      <c r="A68" s="68"/>
      <c r="B68" s="21"/>
      <c r="C68" s="21"/>
      <c r="D68" s="73"/>
      <c r="E68" s="56"/>
      <c r="F68" s="21"/>
      <c r="G68" s="56"/>
      <c r="H68" s="68"/>
      <c r="I68" s="21"/>
      <c r="J68" s="21"/>
      <c r="K68" s="73"/>
      <c r="L68" s="56"/>
      <c r="M68" s="21"/>
      <c r="N68" s="56"/>
    </row>
    <row r="69" spans="1:14" ht="18.75" x14ac:dyDescent="0.25">
      <c r="A69" s="68"/>
      <c r="B69" s="21"/>
      <c r="C69" s="21"/>
      <c r="D69" s="73"/>
      <c r="E69" s="56"/>
      <c r="F69" s="21"/>
      <c r="G69" s="56"/>
      <c r="H69" s="68"/>
      <c r="I69" s="21"/>
      <c r="J69" s="21"/>
      <c r="K69" s="73"/>
      <c r="L69" s="56"/>
      <c r="M69" s="21"/>
      <c r="N69" s="56"/>
    </row>
    <row r="70" spans="1:14" ht="18.75" x14ac:dyDescent="0.25">
      <c r="A70" s="68"/>
      <c r="B70" s="21"/>
      <c r="C70" s="21"/>
      <c r="D70" s="73"/>
      <c r="E70" s="56"/>
      <c r="F70" s="21"/>
      <c r="G70" s="56"/>
      <c r="H70" s="68"/>
      <c r="I70" s="21"/>
      <c r="J70" s="21"/>
      <c r="K70" s="73"/>
      <c r="L70" s="56"/>
      <c r="M70" s="21"/>
      <c r="N70" s="56"/>
    </row>
    <row r="71" spans="1:14" ht="18.75" x14ac:dyDescent="0.25">
      <c r="A71" s="68"/>
      <c r="B71" s="21"/>
      <c r="C71" s="21"/>
      <c r="D71" s="73"/>
      <c r="E71" s="56"/>
      <c r="F71" s="21"/>
      <c r="G71" s="56"/>
      <c r="H71" s="68"/>
      <c r="I71" s="21"/>
      <c r="J71" s="21"/>
      <c r="K71" s="73"/>
      <c r="L71" s="56"/>
      <c r="M71" s="21"/>
      <c r="N71" s="56"/>
    </row>
    <row r="72" spans="1:14" ht="18.75" x14ac:dyDescent="0.25">
      <c r="A72" s="68"/>
      <c r="B72" s="21"/>
      <c r="C72" s="21"/>
      <c r="D72" s="73"/>
      <c r="E72" s="56"/>
      <c r="F72" s="21"/>
      <c r="G72" s="56"/>
      <c r="H72" s="68"/>
      <c r="I72" s="21"/>
      <c r="J72" s="21"/>
      <c r="K72" s="73"/>
      <c r="L72" s="56"/>
      <c r="M72" s="21"/>
      <c r="N72" s="56"/>
    </row>
    <row r="73" spans="1:14" ht="18.75" x14ac:dyDescent="0.25">
      <c r="A73" s="68"/>
      <c r="B73" s="21"/>
      <c r="C73" s="21"/>
      <c r="D73" s="73"/>
      <c r="E73" s="56"/>
      <c r="F73" s="21"/>
      <c r="G73" s="56"/>
      <c r="H73" s="68"/>
      <c r="I73" s="21"/>
      <c r="J73" s="21"/>
      <c r="K73" s="73"/>
      <c r="L73" s="56"/>
      <c r="M73" s="21"/>
      <c r="N73" s="56"/>
    </row>
    <row r="74" spans="1:14" ht="18.75" x14ac:dyDescent="0.25">
      <c r="A74" s="68"/>
      <c r="B74" s="21"/>
      <c r="C74" s="21"/>
      <c r="D74" s="73"/>
      <c r="E74" s="56"/>
      <c r="F74" s="21"/>
      <c r="G74" s="56"/>
      <c r="H74" s="68"/>
      <c r="I74" s="21"/>
      <c r="J74" s="21"/>
      <c r="K74" s="73"/>
      <c r="L74" s="56"/>
      <c r="M74" s="21"/>
      <c r="N74" s="56"/>
    </row>
    <row r="75" spans="1:14" ht="18.75" x14ac:dyDescent="0.25">
      <c r="A75" s="68"/>
      <c r="B75" s="21"/>
      <c r="C75" s="21"/>
      <c r="D75" s="73"/>
      <c r="E75" s="56"/>
      <c r="F75" s="21"/>
      <c r="G75" s="56"/>
      <c r="H75" s="68"/>
      <c r="I75" s="21"/>
      <c r="J75" s="21"/>
      <c r="K75" s="73"/>
      <c r="L75" s="56"/>
      <c r="M75" s="21"/>
      <c r="N75" s="56"/>
    </row>
    <row r="76" spans="1:14" ht="18.75" x14ac:dyDescent="0.25">
      <c r="A76" s="68"/>
      <c r="B76" s="21"/>
      <c r="C76" s="21"/>
      <c r="D76" s="73"/>
      <c r="E76" s="56"/>
      <c r="F76" s="21"/>
      <c r="G76" s="56"/>
      <c r="H76" s="68"/>
      <c r="I76" s="21"/>
      <c r="J76" s="21"/>
      <c r="K76" s="73"/>
      <c r="L76" s="56"/>
      <c r="M76" s="21"/>
      <c r="N76" s="56"/>
    </row>
    <row r="77" spans="1:14" ht="18.75" x14ac:dyDescent="0.25">
      <c r="A77" s="58"/>
      <c r="B77" s="21"/>
      <c r="C77" s="21"/>
      <c r="D77" s="73"/>
      <c r="E77" s="56"/>
      <c r="F77" s="21"/>
      <c r="G77" s="56"/>
      <c r="H77" s="68"/>
      <c r="I77" s="21"/>
      <c r="J77" s="21"/>
      <c r="K77" s="73"/>
      <c r="L77" s="56"/>
      <c r="M77" s="21"/>
      <c r="N77" s="56"/>
    </row>
    <row r="78" spans="1:14" ht="18.75" x14ac:dyDescent="0.25">
      <c r="A78" s="58"/>
      <c r="B78" s="21"/>
      <c r="C78" s="21"/>
      <c r="D78" s="73"/>
      <c r="E78" s="56"/>
      <c r="F78" s="21"/>
      <c r="G78" s="56"/>
      <c r="H78" s="68"/>
      <c r="I78" s="21"/>
      <c r="J78" s="21"/>
      <c r="K78" s="73"/>
      <c r="L78" s="56"/>
      <c r="M78" s="21"/>
      <c r="N78" s="56"/>
    </row>
    <row r="79" spans="1:14" ht="18.75" x14ac:dyDescent="0.25">
      <c r="A79" s="58"/>
      <c r="B79" s="21"/>
      <c r="C79" s="21"/>
      <c r="D79" s="73"/>
      <c r="E79" s="56"/>
      <c r="F79" s="21"/>
      <c r="G79" s="56"/>
      <c r="H79" s="68"/>
      <c r="I79" s="21"/>
      <c r="J79" s="21"/>
      <c r="K79" s="73"/>
      <c r="L79" s="56"/>
      <c r="M79" s="21"/>
      <c r="N79" s="56"/>
    </row>
    <row r="80" spans="1:14" ht="18.75" x14ac:dyDescent="0.25">
      <c r="A80" s="58"/>
      <c r="B80" s="21"/>
      <c r="C80" s="21"/>
      <c r="D80" s="73"/>
      <c r="E80" s="56"/>
      <c r="F80" s="21"/>
      <c r="G80" s="56"/>
      <c r="H80" s="68"/>
      <c r="I80" s="21"/>
      <c r="J80" s="21"/>
      <c r="K80" s="73"/>
      <c r="L80" s="56"/>
      <c r="M80" s="21"/>
      <c r="N80" s="56"/>
    </row>
    <row r="81" spans="1:14" ht="18.75" x14ac:dyDescent="0.25">
      <c r="A81" s="58"/>
      <c r="B81" s="21"/>
      <c r="C81" s="21"/>
      <c r="D81" s="73"/>
      <c r="E81" s="56"/>
      <c r="F81" s="21"/>
      <c r="G81" s="56"/>
      <c r="H81" s="68"/>
      <c r="I81" s="21"/>
      <c r="J81" s="21"/>
      <c r="K81" s="73"/>
      <c r="L81" s="56"/>
      <c r="M81" s="21"/>
      <c r="N81" s="56"/>
    </row>
    <row r="82" spans="1:14" ht="18.75" x14ac:dyDescent="0.25">
      <c r="A82" s="58"/>
      <c r="B82" s="21"/>
      <c r="C82" s="21"/>
      <c r="D82" s="73"/>
      <c r="E82" s="56"/>
      <c r="F82" s="21"/>
      <c r="G82" s="56"/>
      <c r="H82" s="68"/>
      <c r="I82" s="21"/>
      <c r="J82" s="21"/>
      <c r="K82" s="73"/>
      <c r="L82" s="56"/>
      <c r="M82" s="21"/>
      <c r="N82" s="56"/>
    </row>
    <row r="83" spans="1:14" ht="18.75" x14ac:dyDescent="0.25">
      <c r="A83" s="58"/>
      <c r="B83" s="21"/>
      <c r="C83" s="21"/>
      <c r="D83" s="73"/>
      <c r="E83" s="56"/>
      <c r="F83" s="21"/>
      <c r="G83" s="56"/>
      <c r="H83" s="68"/>
      <c r="I83" s="21"/>
      <c r="J83" s="21"/>
      <c r="K83" s="73"/>
      <c r="L83" s="56"/>
      <c r="M83" s="21"/>
      <c r="N83" s="56"/>
    </row>
    <row r="84" spans="1:14" ht="18.75" x14ac:dyDescent="0.25">
      <c r="A84" s="58"/>
      <c r="B84" s="21"/>
      <c r="C84" s="21"/>
      <c r="D84" s="73"/>
      <c r="E84" s="56"/>
      <c r="F84" s="21"/>
      <c r="G84" s="56"/>
      <c r="H84" s="68"/>
      <c r="I84" s="21"/>
      <c r="J84" s="21"/>
      <c r="K84" s="73"/>
      <c r="L84" s="56"/>
      <c r="M84" s="21"/>
      <c r="N84" s="56"/>
    </row>
    <row r="85" spans="1:14" ht="18.75" x14ac:dyDescent="0.25">
      <c r="A85" s="58"/>
      <c r="B85" s="21"/>
      <c r="C85" s="21"/>
      <c r="D85" s="73"/>
      <c r="E85" s="56"/>
      <c r="F85" s="21"/>
      <c r="G85" s="56"/>
      <c r="H85" s="68"/>
      <c r="I85" s="21"/>
      <c r="J85" s="21"/>
      <c r="K85" s="73"/>
      <c r="L85" s="56"/>
      <c r="M85" s="21"/>
      <c r="N85" s="56"/>
    </row>
    <row r="86" spans="1:14" ht="18.75" x14ac:dyDescent="0.25">
      <c r="A86" s="58"/>
      <c r="B86" s="21"/>
      <c r="C86" s="21"/>
      <c r="D86" s="73"/>
      <c r="E86" s="56"/>
      <c r="F86" s="21"/>
      <c r="G86" s="56"/>
      <c r="H86" s="68"/>
      <c r="I86" s="21"/>
      <c r="J86" s="21"/>
      <c r="K86" s="73"/>
      <c r="L86" s="56"/>
      <c r="M86" s="21"/>
      <c r="N86" s="56"/>
    </row>
    <row r="87" spans="1:14" ht="18.75" x14ac:dyDescent="0.25">
      <c r="A87" s="58"/>
      <c r="B87" s="21"/>
      <c r="C87" s="21"/>
      <c r="D87" s="73"/>
      <c r="E87" s="56"/>
      <c r="F87" s="21"/>
      <c r="G87" s="56"/>
      <c r="H87" s="68"/>
      <c r="I87" s="21"/>
      <c r="J87" s="21"/>
      <c r="K87" s="73"/>
      <c r="L87" s="56"/>
      <c r="M87" s="21"/>
      <c r="N87" s="56"/>
    </row>
    <row r="88" spans="1:14" ht="18.75" x14ac:dyDescent="0.25">
      <c r="A88" s="58"/>
      <c r="B88" s="21"/>
      <c r="C88" s="21"/>
      <c r="D88" s="73"/>
      <c r="E88" s="56"/>
      <c r="F88" s="21"/>
      <c r="G88" s="56"/>
      <c r="H88" s="68"/>
      <c r="I88" s="21"/>
      <c r="J88" s="21"/>
      <c r="K88" s="73"/>
      <c r="L88" s="56"/>
      <c r="M88" s="21"/>
      <c r="N88" s="56"/>
    </row>
    <row r="89" spans="1:14" ht="18.75" x14ac:dyDescent="0.25">
      <c r="A89" s="58"/>
      <c r="B89" s="21"/>
      <c r="C89" s="21"/>
      <c r="D89" s="73"/>
      <c r="E89" s="56"/>
      <c r="F89" s="21"/>
      <c r="G89" s="56"/>
      <c r="H89" s="68"/>
      <c r="I89" s="21"/>
      <c r="J89" s="21"/>
      <c r="K89" s="73"/>
      <c r="L89" s="56"/>
      <c r="M89" s="21"/>
      <c r="N89" s="56"/>
    </row>
    <row r="90" spans="1:14" ht="18.75" x14ac:dyDescent="0.25">
      <c r="A90" s="58"/>
      <c r="B90" s="21"/>
      <c r="C90" s="21"/>
      <c r="D90" s="73"/>
      <c r="E90" s="56"/>
      <c r="F90" s="21"/>
      <c r="G90" s="56"/>
      <c r="H90" s="68"/>
      <c r="I90" s="21"/>
      <c r="J90" s="21"/>
      <c r="K90" s="73"/>
      <c r="L90" s="56"/>
      <c r="M90" s="21"/>
      <c r="N90" s="56"/>
    </row>
    <row r="91" spans="1:14" ht="18.75" x14ac:dyDescent="0.25">
      <c r="A91" s="58"/>
      <c r="B91" s="21"/>
      <c r="C91" s="21"/>
      <c r="D91" s="73"/>
      <c r="E91" s="56"/>
      <c r="F91" s="21"/>
      <c r="G91" s="56"/>
      <c r="H91" s="68"/>
      <c r="I91" s="21"/>
      <c r="J91" s="21"/>
      <c r="K91" s="73"/>
      <c r="L91" s="56"/>
      <c r="M91" s="21"/>
      <c r="N91" s="56"/>
    </row>
    <row r="92" spans="1:14" ht="18.75" x14ac:dyDescent="0.25">
      <c r="A92" s="58"/>
      <c r="B92" s="21"/>
      <c r="C92" s="21"/>
      <c r="D92" s="73"/>
      <c r="E92" s="56"/>
      <c r="F92" s="21"/>
      <c r="G92" s="56"/>
      <c r="H92" s="68"/>
      <c r="I92" s="21"/>
      <c r="J92" s="21"/>
      <c r="K92" s="73"/>
      <c r="L92" s="56"/>
      <c r="M92" s="21"/>
      <c r="N92" s="56"/>
    </row>
    <row r="93" spans="1:14" ht="18.75" x14ac:dyDescent="0.25">
      <c r="A93" s="58"/>
      <c r="B93" s="21"/>
      <c r="C93" s="21"/>
      <c r="D93" s="73"/>
      <c r="E93" s="56"/>
      <c r="F93" s="21"/>
      <c r="G93" s="56"/>
      <c r="H93" s="68"/>
      <c r="I93" s="21"/>
      <c r="J93" s="21"/>
      <c r="K93" s="73"/>
      <c r="L93" s="56"/>
      <c r="M93" s="21"/>
      <c r="N93" s="56"/>
    </row>
    <row r="94" spans="1:14" ht="18.75" x14ac:dyDescent="0.25">
      <c r="A94" s="58"/>
      <c r="B94" s="21"/>
      <c r="C94" s="21"/>
      <c r="D94" s="73"/>
      <c r="E94" s="56"/>
      <c r="F94" s="21"/>
      <c r="G94" s="56"/>
      <c r="H94" s="68"/>
      <c r="I94" s="21"/>
      <c r="J94" s="21"/>
      <c r="K94" s="73"/>
      <c r="L94" s="56"/>
      <c r="M94" s="21"/>
      <c r="N94" s="56"/>
    </row>
    <row r="95" spans="1:14" ht="18.75" x14ac:dyDescent="0.25">
      <c r="A95" s="58"/>
      <c r="B95" s="21"/>
      <c r="C95" s="21"/>
      <c r="D95" s="73"/>
      <c r="E95" s="56"/>
      <c r="F95" s="21"/>
      <c r="G95" s="56"/>
      <c r="H95" s="68"/>
      <c r="I95" s="21"/>
      <c r="J95" s="21"/>
      <c r="K95" s="73"/>
      <c r="L95" s="56"/>
      <c r="M95" s="21"/>
      <c r="N95" s="56"/>
    </row>
    <row r="96" spans="1:14" ht="18.75" x14ac:dyDescent="0.25">
      <c r="A96" s="58"/>
      <c r="B96" s="21"/>
      <c r="C96" s="21"/>
      <c r="D96" s="73"/>
      <c r="E96" s="56"/>
      <c r="F96" s="21"/>
      <c r="G96" s="56"/>
      <c r="H96" s="68"/>
      <c r="I96" s="21"/>
      <c r="J96" s="21"/>
      <c r="K96" s="73"/>
      <c r="L96" s="56"/>
      <c r="M96" s="21"/>
      <c r="N96" s="56"/>
    </row>
    <row r="97" spans="1:14" ht="18.75" x14ac:dyDescent="0.25">
      <c r="A97" s="58"/>
      <c r="B97" s="21"/>
      <c r="C97" s="21"/>
      <c r="D97" s="73"/>
      <c r="E97" s="56"/>
      <c r="F97" s="21"/>
      <c r="G97" s="56"/>
      <c r="H97" s="68"/>
      <c r="I97" s="21"/>
      <c r="J97" s="21"/>
      <c r="K97" s="73"/>
      <c r="L97" s="56"/>
      <c r="M97" s="21"/>
      <c r="N97" s="56"/>
    </row>
    <row r="98" spans="1:14" ht="18.75" x14ac:dyDescent="0.25">
      <c r="A98" s="58"/>
      <c r="B98" s="21"/>
      <c r="C98" s="21"/>
      <c r="D98" s="73"/>
      <c r="E98" s="56"/>
      <c r="F98" s="21"/>
      <c r="G98" s="56"/>
      <c r="H98" s="68"/>
      <c r="I98" s="21"/>
      <c r="J98" s="21"/>
      <c r="K98" s="73"/>
      <c r="L98" s="56"/>
      <c r="M98" s="21"/>
      <c r="N98" s="56"/>
    </row>
    <row r="99" spans="1:14" ht="18.75" x14ac:dyDescent="0.25">
      <c r="A99" s="58"/>
      <c r="B99" s="21"/>
      <c r="C99" s="21"/>
      <c r="D99" s="73"/>
      <c r="E99" s="56"/>
      <c r="F99" s="21"/>
      <c r="G99" s="56"/>
      <c r="H99" s="68"/>
      <c r="I99" s="21"/>
      <c r="J99" s="21"/>
      <c r="K99" s="73"/>
      <c r="L99" s="56"/>
      <c r="M99" s="21"/>
      <c r="N99" s="56"/>
    </row>
    <row r="100" spans="1:14" ht="18.75" x14ac:dyDescent="0.25">
      <c r="A100" s="58"/>
      <c r="B100" s="21"/>
      <c r="C100" s="21"/>
      <c r="D100" s="73"/>
      <c r="E100" s="56"/>
      <c r="F100" s="21"/>
      <c r="G100" s="56"/>
      <c r="H100" s="68"/>
      <c r="I100" s="21"/>
      <c r="J100" s="21"/>
      <c r="K100" s="73"/>
      <c r="L100" s="56"/>
      <c r="M100" s="21"/>
      <c r="N100" s="56"/>
    </row>
    <row r="101" spans="1:14" ht="18.75" x14ac:dyDescent="0.25">
      <c r="A101" s="58"/>
      <c r="B101" s="21"/>
      <c r="C101" s="21"/>
      <c r="D101" s="73"/>
      <c r="E101" s="56"/>
      <c r="F101" s="21"/>
      <c r="G101" s="56"/>
      <c r="H101" s="68"/>
      <c r="I101" s="21"/>
      <c r="J101" s="21"/>
      <c r="K101" s="73"/>
      <c r="L101" s="56"/>
      <c r="M101" s="21"/>
      <c r="N101" s="56"/>
    </row>
    <row r="102" spans="1:14" ht="18.75" x14ac:dyDescent="0.25">
      <c r="A102" s="58"/>
      <c r="B102" s="21"/>
      <c r="C102" s="21"/>
      <c r="D102" s="73"/>
      <c r="E102" s="56"/>
      <c r="F102" s="21"/>
      <c r="G102" s="56"/>
      <c r="H102" s="68"/>
      <c r="I102" s="21"/>
      <c r="J102" s="21"/>
      <c r="K102" s="73"/>
      <c r="L102" s="56"/>
      <c r="M102" s="21"/>
      <c r="N102" s="56"/>
    </row>
    <row r="103" spans="1:14" ht="18.75" x14ac:dyDescent="0.25">
      <c r="A103" s="58"/>
      <c r="B103" s="21"/>
      <c r="C103" s="21"/>
      <c r="D103" s="73"/>
      <c r="E103" s="56"/>
      <c r="F103" s="21"/>
      <c r="G103" s="56"/>
      <c r="H103" s="68"/>
      <c r="I103" s="21"/>
      <c r="J103" s="21"/>
      <c r="K103" s="73"/>
      <c r="L103" s="56"/>
      <c r="M103" s="21"/>
      <c r="N103" s="56"/>
    </row>
    <row r="104" spans="1:14" ht="18.75" x14ac:dyDescent="0.25">
      <c r="A104" s="58"/>
      <c r="B104" s="21"/>
      <c r="C104" s="21"/>
      <c r="D104" s="73"/>
      <c r="E104" s="56"/>
      <c r="F104" s="21"/>
      <c r="G104" s="56"/>
      <c r="H104" s="68"/>
      <c r="I104" s="21"/>
      <c r="J104" s="21"/>
      <c r="K104" s="73"/>
      <c r="L104" s="56"/>
      <c r="M104" s="21"/>
      <c r="N104" s="56"/>
    </row>
    <row r="105" spans="1:14" ht="18.75" x14ac:dyDescent="0.25">
      <c r="A105" s="58"/>
      <c r="B105" s="21"/>
      <c r="C105" s="21"/>
      <c r="D105" s="73"/>
      <c r="E105" s="56"/>
      <c r="F105" s="21"/>
      <c r="G105" s="56"/>
      <c r="H105" s="68"/>
      <c r="I105" s="21"/>
      <c r="J105" s="21"/>
      <c r="K105" s="73"/>
      <c r="L105" s="56"/>
      <c r="M105" s="21"/>
      <c r="N105" s="56"/>
    </row>
    <row r="106" spans="1:14" ht="18.75" x14ac:dyDescent="0.25">
      <c r="A106" s="58"/>
      <c r="B106" s="21"/>
      <c r="C106" s="21"/>
      <c r="D106" s="73"/>
      <c r="E106" s="56"/>
      <c r="F106" s="21"/>
      <c r="G106" s="56"/>
      <c r="H106" s="68"/>
      <c r="I106" s="21"/>
      <c r="J106" s="21"/>
      <c r="K106" s="73"/>
      <c r="L106" s="56"/>
      <c r="M106" s="21"/>
      <c r="N106" s="56"/>
    </row>
    <row r="107" spans="1:14" ht="18.75" x14ac:dyDescent="0.25">
      <c r="A107" s="58"/>
      <c r="B107" s="21"/>
      <c r="C107" s="21"/>
      <c r="D107" s="73"/>
      <c r="E107" s="56"/>
      <c r="F107" s="21"/>
      <c r="G107" s="56"/>
      <c r="H107" s="68"/>
      <c r="I107" s="21"/>
      <c r="J107" s="21"/>
      <c r="K107" s="73"/>
      <c r="L107" s="56"/>
      <c r="M107" s="21"/>
      <c r="N107" s="56"/>
    </row>
    <row r="108" spans="1:14" ht="18.75" x14ac:dyDescent="0.25">
      <c r="A108" s="58"/>
      <c r="B108" s="21"/>
      <c r="C108" s="21"/>
      <c r="D108" s="73"/>
      <c r="E108" s="56"/>
      <c r="F108" s="21"/>
      <c r="G108" s="56"/>
      <c r="H108" s="68"/>
      <c r="I108" s="21"/>
      <c r="J108" s="21"/>
      <c r="K108" s="73"/>
      <c r="L108" s="56"/>
      <c r="M108" s="21"/>
      <c r="N108" s="56"/>
    </row>
    <row r="109" spans="1:14" ht="18.75" x14ac:dyDescent="0.25">
      <c r="A109" s="58"/>
      <c r="B109" s="21"/>
      <c r="C109" s="21"/>
      <c r="D109" s="73"/>
      <c r="E109" s="56"/>
      <c r="F109" s="21"/>
      <c r="G109" s="56"/>
      <c r="H109" s="68"/>
      <c r="I109" s="21"/>
      <c r="J109" s="21"/>
      <c r="K109" s="73"/>
      <c r="L109" s="56"/>
      <c r="M109" s="21"/>
      <c r="N109" s="56"/>
    </row>
    <row r="110" spans="1:14" ht="18.75" x14ac:dyDescent="0.25">
      <c r="A110" s="58"/>
      <c r="B110" s="21"/>
      <c r="C110" s="21"/>
      <c r="D110" s="73"/>
      <c r="E110" s="56"/>
      <c r="F110" s="21"/>
      <c r="G110" s="56"/>
      <c r="H110" s="68"/>
      <c r="I110" s="21"/>
      <c r="J110" s="21"/>
      <c r="K110" s="73"/>
      <c r="L110" s="56"/>
      <c r="M110" s="21"/>
      <c r="N110" s="56"/>
    </row>
    <row r="111" spans="1:14" ht="18.75" x14ac:dyDescent="0.25">
      <c r="A111" s="58"/>
      <c r="B111" s="21"/>
      <c r="C111" s="21"/>
      <c r="D111" s="73"/>
      <c r="E111" s="56"/>
      <c r="F111" s="21"/>
      <c r="G111" s="56"/>
      <c r="H111" s="68"/>
      <c r="I111" s="21"/>
      <c r="J111" s="21"/>
      <c r="K111" s="73"/>
      <c r="L111" s="56"/>
      <c r="M111" s="21"/>
      <c r="N111" s="56"/>
    </row>
    <row r="112" spans="1:14" ht="18.75" x14ac:dyDescent="0.25">
      <c r="A112" s="58"/>
      <c r="B112" s="21"/>
      <c r="C112" s="21"/>
      <c r="D112" s="73"/>
      <c r="E112" s="56"/>
      <c r="F112" s="21"/>
      <c r="G112" s="56"/>
      <c r="H112" s="68"/>
      <c r="I112" s="21"/>
      <c r="J112" s="21"/>
      <c r="K112" s="73"/>
      <c r="L112" s="56"/>
      <c r="M112" s="21"/>
      <c r="N112" s="56"/>
    </row>
    <row r="113" spans="1:14" ht="18.75" x14ac:dyDescent="0.25">
      <c r="A113" s="58"/>
      <c r="B113" s="21"/>
      <c r="C113" s="21"/>
      <c r="D113" s="73"/>
      <c r="E113" s="56"/>
      <c r="F113" s="21"/>
      <c r="G113" s="56"/>
      <c r="H113" s="68"/>
      <c r="I113" s="21"/>
      <c r="J113" s="21"/>
      <c r="K113" s="73"/>
      <c r="L113" s="56"/>
      <c r="M113" s="21"/>
      <c r="N113" s="56"/>
    </row>
    <row r="114" spans="1:14" ht="18.75" x14ac:dyDescent="0.25">
      <c r="A114" s="58"/>
      <c r="B114" s="21"/>
      <c r="C114" s="21"/>
      <c r="D114" s="73"/>
      <c r="E114" s="56"/>
      <c r="F114" s="21"/>
      <c r="G114" s="56"/>
      <c r="H114" s="68"/>
      <c r="I114" s="21"/>
      <c r="J114" s="21"/>
      <c r="K114" s="73"/>
      <c r="L114" s="56"/>
      <c r="M114" s="21"/>
      <c r="N114" s="56"/>
    </row>
    <row r="115" spans="1:14" ht="18.75" x14ac:dyDescent="0.25">
      <c r="A115" s="58"/>
      <c r="B115" s="21"/>
      <c r="C115" s="21"/>
      <c r="D115" s="73"/>
      <c r="E115" s="56"/>
      <c r="F115" s="21"/>
      <c r="G115" s="56"/>
      <c r="H115" s="68"/>
      <c r="I115" s="21"/>
      <c r="J115" s="21"/>
      <c r="K115" s="73"/>
      <c r="L115" s="56"/>
      <c r="M115" s="21"/>
      <c r="N115" s="56"/>
    </row>
    <row r="116" spans="1:14" ht="18.75" x14ac:dyDescent="0.25">
      <c r="A116" s="58"/>
      <c r="B116" s="21"/>
      <c r="C116" s="21"/>
      <c r="D116" s="73"/>
      <c r="E116" s="56"/>
      <c r="F116" s="21"/>
      <c r="G116" s="56"/>
      <c r="H116" s="68"/>
      <c r="I116" s="21"/>
      <c r="J116" s="21"/>
      <c r="K116" s="73"/>
      <c r="L116" s="56"/>
      <c r="M116" s="21"/>
      <c r="N116" s="56"/>
    </row>
    <row r="117" spans="1:14" ht="18.75" x14ac:dyDescent="0.25">
      <c r="A117" s="58"/>
      <c r="B117" s="21"/>
      <c r="C117" s="21"/>
      <c r="D117" s="73"/>
      <c r="E117" s="56"/>
      <c r="F117" s="21"/>
      <c r="G117" s="56"/>
      <c r="H117" s="68"/>
      <c r="I117" s="21"/>
      <c r="J117" s="21"/>
      <c r="K117" s="73"/>
      <c r="L117" s="56"/>
      <c r="M117" s="21"/>
      <c r="N117" s="56"/>
    </row>
    <row r="118" spans="1:14" ht="18.75" x14ac:dyDescent="0.25">
      <c r="A118" s="58"/>
      <c r="B118" s="21"/>
      <c r="C118" s="21"/>
      <c r="D118" s="73"/>
      <c r="E118" s="56"/>
      <c r="F118" s="21"/>
      <c r="G118" s="56"/>
      <c r="H118" s="68"/>
      <c r="I118" s="21"/>
      <c r="J118" s="21"/>
      <c r="K118" s="73"/>
      <c r="L118" s="56"/>
      <c r="M118" s="21"/>
      <c r="N118" s="56"/>
    </row>
    <row r="119" spans="1:14" ht="18.75" x14ac:dyDescent="0.25">
      <c r="A119" s="58"/>
      <c r="B119" s="21"/>
      <c r="C119" s="21"/>
      <c r="D119" s="73"/>
      <c r="E119" s="56"/>
      <c r="F119" s="21"/>
      <c r="G119" s="56"/>
      <c r="H119" s="68"/>
      <c r="I119" s="21"/>
      <c r="J119" s="21"/>
      <c r="K119" s="73"/>
      <c r="L119" s="56"/>
      <c r="M119" s="21"/>
      <c r="N119" s="56"/>
    </row>
    <row r="120" spans="1:14" ht="18.75" x14ac:dyDescent="0.25">
      <c r="A120" s="58"/>
      <c r="B120" s="21"/>
      <c r="C120" s="21"/>
      <c r="D120" s="73"/>
      <c r="E120" s="56"/>
      <c r="F120" s="21"/>
      <c r="G120" s="56"/>
      <c r="H120" s="68"/>
      <c r="I120" s="21"/>
      <c r="J120" s="21"/>
      <c r="K120" s="73"/>
      <c r="L120" s="56"/>
      <c r="M120" s="21"/>
      <c r="N120" s="56"/>
    </row>
    <row r="121" spans="1:14" ht="18.75" x14ac:dyDescent="0.25">
      <c r="A121" s="58"/>
      <c r="B121" s="21"/>
      <c r="C121" s="21"/>
      <c r="D121" s="73"/>
      <c r="E121" s="56"/>
      <c r="F121" s="21"/>
      <c r="G121" s="56"/>
      <c r="H121" s="68"/>
      <c r="I121" s="21"/>
      <c r="J121" s="21"/>
      <c r="K121" s="73"/>
      <c r="L121" s="56"/>
      <c r="M121" s="21"/>
      <c r="N121" s="56"/>
    </row>
    <row r="122" spans="1:14" ht="18.75" x14ac:dyDescent="0.25">
      <c r="A122" s="58"/>
      <c r="B122" s="21"/>
      <c r="C122" s="21"/>
      <c r="D122" s="73"/>
      <c r="E122" s="56"/>
      <c r="F122" s="21"/>
      <c r="G122" s="56"/>
      <c r="H122" s="68"/>
      <c r="I122" s="21"/>
      <c r="J122" s="21"/>
      <c r="K122" s="73"/>
      <c r="L122" s="56"/>
      <c r="M122" s="21"/>
      <c r="N122" s="56"/>
    </row>
    <row r="123" spans="1:14" ht="18.75" x14ac:dyDescent="0.25">
      <c r="A123" s="58"/>
      <c r="B123" s="21"/>
      <c r="C123" s="21"/>
      <c r="D123" s="73"/>
      <c r="E123" s="56"/>
      <c r="F123" s="21"/>
      <c r="G123" s="56"/>
      <c r="H123" s="68"/>
      <c r="I123" s="21"/>
      <c r="J123" s="21"/>
      <c r="K123" s="73"/>
      <c r="L123" s="56"/>
      <c r="M123" s="21"/>
      <c r="N123" s="56"/>
    </row>
    <row r="124" spans="1:14" ht="18.75" x14ac:dyDescent="0.25">
      <c r="A124" s="58"/>
      <c r="B124" s="21"/>
      <c r="C124" s="21"/>
      <c r="D124" s="73"/>
      <c r="E124" s="56"/>
      <c r="F124" s="21"/>
      <c r="G124" s="56"/>
      <c r="H124" s="68"/>
      <c r="I124" s="21"/>
      <c r="J124" s="21"/>
      <c r="K124" s="73"/>
      <c r="L124" s="56"/>
      <c r="M124" s="21"/>
      <c r="N124" s="56"/>
    </row>
    <row r="125" spans="1:14" ht="18.75" x14ac:dyDescent="0.25">
      <c r="A125" s="58"/>
      <c r="B125" s="21"/>
      <c r="C125" s="21"/>
      <c r="D125" s="73"/>
      <c r="E125" s="56"/>
      <c r="F125" s="21"/>
      <c r="G125" s="56"/>
      <c r="H125" s="68"/>
      <c r="I125" s="21"/>
      <c r="J125" s="21"/>
      <c r="K125" s="73"/>
      <c r="L125" s="56"/>
      <c r="M125" s="21"/>
      <c r="N125" s="56"/>
    </row>
    <row r="126" spans="1:14" ht="18.75" x14ac:dyDescent="0.25">
      <c r="A126" s="58"/>
      <c r="B126" s="21"/>
      <c r="C126" s="21"/>
      <c r="D126" s="73"/>
      <c r="E126" s="56"/>
      <c r="F126" s="21"/>
      <c r="G126" s="56"/>
      <c r="H126" s="68"/>
      <c r="I126" s="21"/>
      <c r="J126" s="21"/>
      <c r="K126" s="73"/>
      <c r="L126" s="56"/>
      <c r="M126" s="21"/>
      <c r="N126" s="56"/>
    </row>
    <row r="127" spans="1:14" ht="18.75" x14ac:dyDescent="0.25">
      <c r="A127" s="58"/>
      <c r="B127" s="21"/>
      <c r="C127" s="21"/>
      <c r="D127" s="73"/>
      <c r="E127" s="56"/>
      <c r="F127" s="21"/>
      <c r="G127" s="56"/>
      <c r="H127" s="68"/>
      <c r="I127" s="21"/>
      <c r="J127" s="21"/>
      <c r="K127" s="73"/>
      <c r="L127" s="56"/>
      <c r="M127" s="21"/>
      <c r="N127" s="56"/>
    </row>
    <row r="128" spans="1:14" ht="18.75" x14ac:dyDescent="0.25">
      <c r="B128" s="21"/>
      <c r="C128" s="21"/>
      <c r="D128" s="73"/>
      <c r="E128" s="56"/>
      <c r="F128" s="21"/>
      <c r="G128" s="56"/>
      <c r="H128" s="68"/>
      <c r="I128" s="21"/>
      <c r="J128" s="21"/>
      <c r="K128" s="73"/>
      <c r="L128" s="56"/>
      <c r="M128" s="21"/>
      <c r="N128" s="56"/>
    </row>
    <row r="129" spans="1:14" ht="18.75" x14ac:dyDescent="0.25">
      <c r="A129" s="58"/>
      <c r="B129" s="21"/>
      <c r="C129" s="21"/>
      <c r="D129" s="73"/>
      <c r="E129" s="56"/>
      <c r="F129" s="21"/>
      <c r="G129" s="56"/>
      <c r="H129" s="68"/>
      <c r="I129" s="21"/>
      <c r="J129" s="21"/>
      <c r="K129" s="73"/>
      <c r="L129" s="56"/>
      <c r="M129" s="21"/>
      <c r="N129" s="56"/>
    </row>
    <row r="130" spans="1:14" ht="18.75" x14ac:dyDescent="0.25">
      <c r="A130" s="58"/>
      <c r="B130" s="21"/>
      <c r="C130" s="21"/>
      <c r="D130" s="73"/>
      <c r="E130" s="56"/>
      <c r="F130" s="21"/>
      <c r="G130" s="56"/>
      <c r="H130" s="68"/>
      <c r="I130" s="21"/>
      <c r="J130" s="21"/>
      <c r="K130" s="73"/>
      <c r="L130" s="56"/>
      <c r="M130" s="21"/>
      <c r="N130" s="56"/>
    </row>
    <row r="131" spans="1:14" ht="18.75" x14ac:dyDescent="0.25">
      <c r="A131" s="58"/>
      <c r="B131" s="21"/>
      <c r="C131" s="21"/>
      <c r="D131" s="73"/>
      <c r="E131" s="56"/>
      <c r="F131" s="21"/>
      <c r="G131" s="56"/>
      <c r="H131" s="68"/>
      <c r="I131" s="21"/>
      <c r="J131" s="21"/>
      <c r="K131" s="73"/>
      <c r="L131" s="56"/>
      <c r="M131" s="21"/>
      <c r="N131" s="56"/>
    </row>
    <row r="132" spans="1:14" ht="18.75" x14ac:dyDescent="0.25">
      <c r="A132" s="58"/>
      <c r="B132" s="21"/>
      <c r="C132" s="21"/>
      <c r="D132" s="73"/>
      <c r="E132" s="56"/>
      <c r="F132" s="21"/>
      <c r="G132" s="56"/>
      <c r="H132" s="68"/>
      <c r="I132" s="21"/>
      <c r="J132" s="21"/>
      <c r="K132" s="73"/>
      <c r="L132" s="56"/>
      <c r="M132" s="21"/>
      <c r="N132" s="56"/>
    </row>
    <row r="133" spans="1:14" ht="18.75" x14ac:dyDescent="0.25">
      <c r="A133" s="58"/>
      <c r="B133" s="21"/>
      <c r="C133" s="21"/>
      <c r="D133" s="73"/>
      <c r="E133" s="56"/>
      <c r="F133" s="21"/>
      <c r="G133" s="56"/>
      <c r="H133" s="68"/>
      <c r="I133" s="21"/>
      <c r="J133" s="21"/>
      <c r="K133" s="73"/>
      <c r="L133" s="56"/>
      <c r="M133" s="21"/>
      <c r="N133" s="56"/>
    </row>
    <row r="134" spans="1:14" ht="18.75" x14ac:dyDescent="0.25">
      <c r="A134" s="58"/>
      <c r="B134" s="21"/>
      <c r="C134" s="21"/>
      <c r="D134" s="73"/>
      <c r="E134" s="56"/>
      <c r="F134" s="21"/>
      <c r="G134" s="56"/>
      <c r="H134" s="68"/>
      <c r="I134" s="21"/>
      <c r="J134" s="21"/>
      <c r="K134" s="73"/>
      <c r="L134" s="56"/>
      <c r="M134" s="21"/>
      <c r="N134" s="56"/>
    </row>
    <row r="135" spans="1:14" ht="18.75" x14ac:dyDescent="0.25">
      <c r="A135" s="58"/>
      <c r="B135" s="21"/>
      <c r="C135" s="21"/>
      <c r="D135" s="73"/>
      <c r="E135" s="56"/>
      <c r="F135" s="21"/>
      <c r="G135" s="56"/>
      <c r="H135" s="68"/>
      <c r="I135" s="21"/>
      <c r="J135" s="21"/>
      <c r="K135" s="73"/>
      <c r="L135" s="56"/>
      <c r="M135" s="21"/>
      <c r="N135" s="56"/>
    </row>
    <row r="136" spans="1:14" ht="18.75" x14ac:dyDescent="0.25">
      <c r="A136" s="58"/>
      <c r="B136" s="21"/>
      <c r="C136" s="21"/>
      <c r="D136" s="73"/>
      <c r="E136" s="56"/>
      <c r="F136" s="21"/>
      <c r="G136" s="56"/>
      <c r="H136" s="68"/>
      <c r="I136" s="21"/>
      <c r="J136" s="21"/>
      <c r="K136" s="73"/>
      <c r="L136" s="56"/>
      <c r="M136" s="21"/>
      <c r="N136" s="56"/>
    </row>
    <row r="137" spans="1:14" ht="18.75" x14ac:dyDescent="0.25">
      <c r="A137" s="58"/>
      <c r="B137" s="21"/>
      <c r="C137" s="21"/>
      <c r="D137" s="73"/>
      <c r="E137" s="56"/>
      <c r="F137" s="21"/>
      <c r="G137" s="56"/>
      <c r="H137" s="68"/>
      <c r="I137" s="21"/>
      <c r="J137" s="21"/>
      <c r="K137" s="73"/>
      <c r="L137" s="56"/>
      <c r="M137" s="21"/>
      <c r="N137" s="56"/>
    </row>
    <row r="138" spans="1:14" ht="18.75" x14ac:dyDescent="0.25">
      <c r="A138" s="58"/>
      <c r="B138" s="21"/>
      <c r="C138" s="21"/>
      <c r="D138" s="73"/>
      <c r="E138" s="56"/>
      <c r="F138" s="21"/>
      <c r="G138" s="56"/>
      <c r="H138" s="68"/>
      <c r="I138" s="21"/>
      <c r="J138" s="21"/>
      <c r="K138" s="73"/>
      <c r="L138" s="56"/>
      <c r="M138" s="21"/>
      <c r="N138" s="56"/>
    </row>
    <row r="139" spans="1:14" ht="18.75" x14ac:dyDescent="0.25">
      <c r="A139" s="58"/>
      <c r="B139" s="21"/>
      <c r="C139" s="21"/>
      <c r="D139" s="73"/>
      <c r="E139" s="56"/>
      <c r="F139" s="21"/>
      <c r="G139" s="56"/>
      <c r="H139" s="68"/>
      <c r="I139" s="21"/>
      <c r="J139" s="21"/>
      <c r="K139" s="73"/>
      <c r="L139" s="56"/>
      <c r="M139" s="21"/>
      <c r="N139" s="56"/>
    </row>
    <row r="140" spans="1:14" ht="18.75" x14ac:dyDescent="0.25">
      <c r="A140" s="58"/>
      <c r="B140" s="21"/>
      <c r="C140" s="21"/>
      <c r="D140" s="73"/>
      <c r="E140" s="56"/>
      <c r="F140" s="21"/>
      <c r="G140" s="56"/>
      <c r="H140" s="68"/>
      <c r="I140" s="21"/>
      <c r="J140" s="21"/>
      <c r="K140" s="73"/>
      <c r="L140" s="56"/>
      <c r="M140" s="21"/>
      <c r="N140" s="56"/>
    </row>
    <row r="141" spans="1:14" ht="18.75" x14ac:dyDescent="0.25">
      <c r="A141" s="58"/>
      <c r="B141" s="21"/>
      <c r="C141" s="21"/>
      <c r="D141" s="73"/>
      <c r="E141" s="56"/>
      <c r="F141" s="21"/>
      <c r="G141" s="56"/>
      <c r="H141" s="68"/>
      <c r="I141" s="21"/>
      <c r="J141" s="21"/>
      <c r="K141" s="73"/>
      <c r="L141" s="56"/>
      <c r="M141" s="21"/>
      <c r="N141" s="56"/>
    </row>
    <row r="142" spans="1:14" ht="18.75" x14ac:dyDescent="0.25">
      <c r="A142" s="58"/>
      <c r="B142" s="21"/>
      <c r="C142" s="21"/>
      <c r="D142" s="73"/>
      <c r="E142" s="56"/>
      <c r="F142" s="21"/>
      <c r="G142" s="56"/>
      <c r="H142" s="68"/>
      <c r="I142" s="21"/>
      <c r="J142" s="21"/>
      <c r="K142" s="73"/>
      <c r="L142" s="56"/>
      <c r="M142" s="21"/>
      <c r="N142" s="56"/>
    </row>
    <row r="143" spans="1:14" ht="18.75" x14ac:dyDescent="0.25">
      <c r="A143" s="58"/>
      <c r="B143" s="21"/>
      <c r="C143" s="21"/>
      <c r="D143" s="73"/>
      <c r="E143" s="56"/>
      <c r="F143" s="21"/>
      <c r="G143" s="56"/>
      <c r="H143" s="68"/>
      <c r="I143" s="21"/>
      <c r="J143" s="21"/>
      <c r="K143" s="73"/>
      <c r="L143" s="56"/>
      <c r="M143" s="21"/>
      <c r="N143" s="56"/>
    </row>
    <row r="144" spans="1:14" ht="18.75" x14ac:dyDescent="0.25">
      <c r="A144" s="58"/>
      <c r="B144" s="21"/>
      <c r="C144" s="21"/>
      <c r="D144" s="73"/>
      <c r="E144" s="56"/>
      <c r="F144" s="21"/>
      <c r="G144" s="56"/>
      <c r="H144" s="68"/>
      <c r="I144" s="21"/>
      <c r="J144" s="21"/>
      <c r="K144" s="73"/>
      <c r="L144" s="56"/>
      <c r="M144" s="21"/>
      <c r="N144" s="56"/>
    </row>
    <row r="145" spans="1:14" ht="18.75" x14ac:dyDescent="0.25">
      <c r="A145" s="58"/>
      <c r="B145" s="21"/>
      <c r="C145" s="21"/>
      <c r="D145" s="73"/>
      <c r="E145" s="56"/>
      <c r="F145" s="21"/>
      <c r="G145" s="56"/>
      <c r="H145" s="68"/>
      <c r="I145" s="21"/>
      <c r="J145" s="21"/>
      <c r="K145" s="73"/>
      <c r="L145" s="56"/>
      <c r="M145" s="21"/>
      <c r="N145" s="56"/>
    </row>
    <row r="146" spans="1:14" ht="18.75" x14ac:dyDescent="0.25">
      <c r="A146" s="58"/>
      <c r="B146" s="21"/>
      <c r="C146" s="21"/>
      <c r="D146" s="73"/>
      <c r="E146" s="56"/>
      <c r="F146" s="21"/>
      <c r="G146" s="56"/>
      <c r="H146" s="68"/>
      <c r="I146" s="21"/>
      <c r="J146" s="21"/>
      <c r="K146" s="73"/>
      <c r="L146" s="56"/>
      <c r="M146" s="21"/>
      <c r="N146" s="56"/>
    </row>
    <row r="147" spans="1:14" ht="18.75" x14ac:dyDescent="0.25">
      <c r="A147" s="58"/>
      <c r="B147" s="21"/>
      <c r="C147" s="21"/>
      <c r="D147" s="73"/>
      <c r="E147" s="56"/>
      <c r="F147" s="21"/>
      <c r="G147" s="56"/>
      <c r="H147" s="68"/>
      <c r="I147" s="21"/>
      <c r="J147" s="21"/>
      <c r="K147" s="73"/>
      <c r="L147" s="56"/>
      <c r="M147" s="21"/>
      <c r="N147" s="56"/>
    </row>
    <row r="148" spans="1:14" ht="18.75" x14ac:dyDescent="0.25">
      <c r="A148" s="58"/>
      <c r="B148" s="21"/>
      <c r="C148" s="21"/>
      <c r="D148" s="73"/>
      <c r="E148" s="56"/>
      <c r="F148" s="21"/>
      <c r="G148" s="56"/>
      <c r="H148" s="68"/>
      <c r="I148" s="21"/>
      <c r="J148" s="21"/>
      <c r="K148" s="73"/>
      <c r="L148" s="56"/>
      <c r="M148" s="21"/>
      <c r="N148" s="56"/>
    </row>
    <row r="149" spans="1:14" ht="18.75" x14ac:dyDescent="0.25">
      <c r="A149" s="58"/>
      <c r="B149" s="21"/>
      <c r="C149" s="21"/>
      <c r="D149" s="73"/>
      <c r="E149" s="56"/>
      <c r="F149" s="21"/>
      <c r="G149" s="56"/>
      <c r="H149" s="68"/>
      <c r="I149" s="21"/>
      <c r="J149" s="21"/>
      <c r="K149" s="73"/>
      <c r="L149" s="56"/>
      <c r="M149" s="21"/>
      <c r="N149" s="56"/>
    </row>
    <row r="150" spans="1:14" ht="18.75" x14ac:dyDescent="0.25">
      <c r="A150" s="58"/>
      <c r="B150" s="21"/>
      <c r="C150" s="21"/>
      <c r="D150" s="73"/>
      <c r="E150" s="56"/>
      <c r="F150" s="21"/>
      <c r="G150" s="56"/>
      <c r="H150" s="68"/>
      <c r="I150" s="21"/>
      <c r="J150" s="21"/>
      <c r="K150" s="73"/>
      <c r="L150" s="56"/>
      <c r="M150" s="21"/>
      <c r="N150" s="56"/>
    </row>
    <row r="151" spans="1:14" ht="18.75" x14ac:dyDescent="0.25">
      <c r="A151" s="58"/>
      <c r="B151" s="21"/>
      <c r="C151" s="21"/>
      <c r="D151" s="73"/>
      <c r="E151" s="56"/>
      <c r="F151" s="21"/>
      <c r="G151" s="56"/>
      <c r="H151" s="68"/>
      <c r="I151" s="21"/>
      <c r="J151" s="21"/>
      <c r="K151" s="73"/>
      <c r="L151" s="56"/>
      <c r="M151" s="21"/>
      <c r="N151" s="56"/>
    </row>
    <row r="152" spans="1:14" ht="18.75" x14ac:dyDescent="0.25">
      <c r="A152" s="58"/>
      <c r="B152" s="21"/>
      <c r="C152" s="21"/>
      <c r="D152" s="73"/>
      <c r="E152" s="56"/>
      <c r="F152" s="21"/>
      <c r="G152" s="56"/>
      <c r="H152" s="68"/>
      <c r="I152" s="21"/>
      <c r="J152" s="21"/>
      <c r="K152" s="73"/>
      <c r="L152" s="56"/>
      <c r="M152" s="21"/>
      <c r="N152" s="56"/>
    </row>
    <row r="153" spans="1:14" ht="18.75" x14ac:dyDescent="0.25">
      <c r="A153" s="58"/>
      <c r="B153" s="21"/>
      <c r="C153" s="21"/>
      <c r="D153" s="73"/>
      <c r="E153" s="56"/>
      <c r="F153" s="21"/>
      <c r="G153" s="56"/>
      <c r="H153" s="68"/>
      <c r="I153" s="21"/>
      <c r="J153" s="21"/>
      <c r="K153" s="73"/>
      <c r="L153" s="56"/>
      <c r="M153" s="21"/>
      <c r="N153" s="56"/>
    </row>
    <row r="154" spans="1:14" ht="18.75" x14ac:dyDescent="0.3">
      <c r="B154" s="2"/>
      <c r="C154" s="2"/>
      <c r="D154" s="1"/>
      <c r="E154" s="1"/>
      <c r="F154" s="1"/>
      <c r="G154" s="1"/>
    </row>
    <row r="155" spans="1:14" ht="18.75" x14ac:dyDescent="0.3">
      <c r="B155" s="2"/>
      <c r="C155" s="2"/>
      <c r="D155" s="1"/>
      <c r="E155" s="1"/>
      <c r="F155" s="1"/>
      <c r="G155" s="1"/>
    </row>
    <row r="156" spans="1:14" ht="18.75" x14ac:dyDescent="0.3">
      <c r="B156" s="2"/>
      <c r="C156" s="2"/>
      <c r="D156" s="1"/>
      <c r="E156" s="1"/>
      <c r="F156" s="1"/>
      <c r="G156" s="1"/>
    </row>
    <row r="157" spans="1:14" ht="18.75" x14ac:dyDescent="0.3">
      <c r="B157" s="2"/>
      <c r="C157" s="2"/>
      <c r="D157" s="1"/>
      <c r="E157" s="1"/>
      <c r="F157" s="1"/>
      <c r="G157" s="1"/>
    </row>
    <row r="158" spans="1:14" ht="18.75" x14ac:dyDescent="0.3">
      <c r="B158" s="2"/>
      <c r="C158" s="2"/>
      <c r="D158" s="1"/>
      <c r="E158" s="1"/>
      <c r="F158" s="1"/>
      <c r="G158" s="1"/>
    </row>
    <row r="159" spans="1:14" ht="18.75" x14ac:dyDescent="0.3">
      <c r="B159" s="2"/>
      <c r="C159" s="2"/>
      <c r="D159" s="1"/>
      <c r="E159" s="1"/>
      <c r="F159" s="1"/>
      <c r="G159" s="1"/>
    </row>
    <row r="160" spans="1: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B483" s="2"/>
      <c r="C483" s="2"/>
      <c r="D483" s="1"/>
      <c r="E483" s="1"/>
      <c r="F483" s="1"/>
      <c r="G483" s="1"/>
    </row>
    <row r="484" spans="2:7" ht="18.75" x14ac:dyDescent="0.3">
      <c r="B484" s="2"/>
      <c r="C484" s="2"/>
      <c r="D484" s="1"/>
      <c r="E484" s="1"/>
      <c r="F484" s="1"/>
      <c r="G484" s="1"/>
    </row>
    <row r="485" spans="2:7" ht="18.75" x14ac:dyDescent="0.3">
      <c r="B485" s="2"/>
      <c r="C485" s="2"/>
      <c r="D485" s="1"/>
      <c r="E485" s="1"/>
      <c r="F485" s="1"/>
      <c r="G485" s="1"/>
    </row>
    <row r="486" spans="2:7" ht="18.75" x14ac:dyDescent="0.3">
      <c r="B486" s="2"/>
      <c r="C486" s="2"/>
      <c r="D486" s="1"/>
      <c r="E486" s="1"/>
      <c r="F486" s="1"/>
      <c r="G486" s="1"/>
    </row>
    <row r="487" spans="2:7" ht="18.75" x14ac:dyDescent="0.3">
      <c r="B487" s="2"/>
      <c r="C487" s="2"/>
      <c r="D487" s="1"/>
      <c r="E487" s="1"/>
      <c r="F487" s="1"/>
      <c r="G487" s="1"/>
    </row>
    <row r="488" spans="2:7" ht="18.75" x14ac:dyDescent="0.3">
      <c r="B488" s="2"/>
      <c r="C488" s="2"/>
      <c r="D488" s="1"/>
      <c r="E488" s="1"/>
      <c r="F488" s="1"/>
      <c r="G488" s="1"/>
    </row>
    <row r="489" spans="2:7" ht="18.75" x14ac:dyDescent="0.3">
      <c r="B489" s="2"/>
      <c r="C489" s="2"/>
      <c r="D489" s="1"/>
      <c r="E489" s="1"/>
      <c r="F489" s="1"/>
      <c r="G489" s="1"/>
    </row>
    <row r="490" spans="2:7" ht="18.75" x14ac:dyDescent="0.3">
      <c r="B490" s="2"/>
      <c r="C490" s="2"/>
      <c r="D490" s="1"/>
      <c r="E490" s="1"/>
      <c r="F490" s="1"/>
      <c r="G490" s="1"/>
    </row>
    <row r="491" spans="2:7" ht="18.75" x14ac:dyDescent="0.3">
      <c r="B491" s="2"/>
      <c r="C491" s="2"/>
      <c r="D491" s="1"/>
      <c r="E491" s="1"/>
      <c r="F491" s="1"/>
      <c r="G491" s="1"/>
    </row>
    <row r="492" spans="2:7" ht="18.75" x14ac:dyDescent="0.3">
      <c r="B492" s="2"/>
      <c r="C492" s="2"/>
      <c r="D492" s="1"/>
      <c r="E492" s="1"/>
      <c r="F492" s="1"/>
      <c r="G492" s="1"/>
    </row>
    <row r="493" spans="2:7" ht="18.75" x14ac:dyDescent="0.3">
      <c r="B493" s="2"/>
      <c r="C493" s="2"/>
      <c r="D493" s="1"/>
      <c r="E493" s="1"/>
      <c r="F493" s="1"/>
      <c r="G493" s="1"/>
    </row>
  </sheetData>
  <sheetProtection sort="0" autoFilter="0" pivotTables="0"/>
  <mergeCells count="24">
    <mergeCell ref="L19:L20"/>
    <mergeCell ref="J19:J20"/>
    <mergeCell ref="I19:I20"/>
    <mergeCell ref="J25:J26"/>
    <mergeCell ref="I25:I26"/>
    <mergeCell ref="J11:J12"/>
    <mergeCell ref="I11:I12"/>
    <mergeCell ref="L11:L12"/>
    <mergeCell ref="J17:J18"/>
    <mergeCell ref="I17:I18"/>
    <mergeCell ref="L17:L18"/>
    <mergeCell ref="G3:G4"/>
    <mergeCell ref="A2:G2"/>
    <mergeCell ref="A3:A4"/>
    <mergeCell ref="B3:C3"/>
    <mergeCell ref="D3:D4"/>
    <mergeCell ref="E3:E4"/>
    <mergeCell ref="F3:F4"/>
    <mergeCell ref="N3:N4"/>
    <mergeCell ref="H3:H4"/>
    <mergeCell ref="I3:J3"/>
    <mergeCell ref="K3:K4"/>
    <mergeCell ref="L3:L4"/>
    <mergeCell ref="M3:M4"/>
  </mergeCells>
  <pageMargins left="0.7" right="0.7" top="0.75" bottom="0.75" header="0.3" footer="0.3"/>
  <pageSetup paperSize="9" scale="96"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3</vt:i4>
      </vt:variant>
    </vt:vector>
  </HeadingPairs>
  <TitlesOfParts>
    <vt:vector size="25" baseType="lpstr">
      <vt:lpstr>Титул</vt:lpstr>
      <vt:lpstr>Общие сведения</vt:lpstr>
      <vt:lpstr>Раздел 1,1.1</vt:lpstr>
      <vt:lpstr>Раздел 1.2</vt:lpstr>
      <vt:lpstr>Раздел 1.3</vt:lpstr>
      <vt:lpstr>Раздел 2</vt:lpstr>
      <vt:lpstr>Раздел 3</vt:lpstr>
      <vt:lpstr>Раздел 4</vt:lpstr>
      <vt:lpstr>Раздел 5, 5.1</vt:lpstr>
      <vt:lpstr>Раздел 5.2</vt:lpstr>
      <vt:lpstr>Раздел 6</vt:lpstr>
      <vt:lpstr>Раздел 7</vt:lpstr>
      <vt:lpstr>Раздел 8, 8.1</vt:lpstr>
      <vt:lpstr>Раздел 8.2</vt:lpstr>
      <vt:lpstr>Раздел 8.3</vt:lpstr>
      <vt:lpstr>Раздел 9</vt:lpstr>
      <vt:lpstr>Раздел 10, 10.1</vt:lpstr>
      <vt:lpstr>Раздел 10.2</vt:lpstr>
      <vt:lpstr>Раздел 10.3</vt:lpstr>
      <vt:lpstr>Раздел 10.4</vt:lpstr>
      <vt:lpstr>Лист1</vt:lpstr>
      <vt:lpstr>Лист2</vt:lpstr>
      <vt:lpstr>'Раздел 1,1.1'!Область_печати</vt:lpstr>
      <vt:lpstr>'Раздел 10, 10.1'!Область_печати</vt:lpstr>
      <vt:lpstr>'Раздел 10.2'!Область_печати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User2</cp:lastModifiedBy>
  <cp:lastPrinted>2016-11-25T03:13:58Z</cp:lastPrinted>
  <dcterms:created xsi:type="dcterms:W3CDTF">2013-11-25T08:04:18Z</dcterms:created>
  <dcterms:modified xsi:type="dcterms:W3CDTF">2019-12-18T07:13:30Z</dcterms:modified>
</cp:coreProperties>
</file>