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УМП 2021\Статистика 2021\"/>
    </mc:Choice>
  </mc:AlternateContent>
  <bookViews>
    <workbookView xWindow="0" yWindow="0" windowWidth="28800" windowHeight="12135" tabRatio="715" firstSheet="10" activeTab="17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</sheets>
  <externalReferences>
    <externalReference r:id="rId21"/>
  </externalReference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52511"/>
</workbook>
</file>

<file path=xl/calcChain.xml><?xml version="1.0" encoding="utf-8"?>
<calcChain xmlns="http://schemas.openxmlformats.org/spreadsheetml/2006/main">
  <c r="C27" i="37" l="1"/>
  <c r="C28" i="37"/>
  <c r="C29" i="37"/>
  <c r="C30" i="37"/>
  <c r="B20" i="30" l="1"/>
  <c r="B10" i="38" l="1"/>
  <c r="C12" i="32" l="1"/>
  <c r="C13" i="32"/>
  <c r="C14" i="32"/>
  <c r="C15" i="32"/>
  <c r="C16" i="32"/>
  <c r="C11" i="32"/>
  <c r="C8" i="32"/>
  <c r="C5" i="32"/>
  <c r="C6" i="32"/>
  <c r="C7" i="32"/>
  <c r="C9" i="32"/>
  <c r="C4" i="32"/>
  <c r="C20" i="30" l="1"/>
  <c r="D20" i="30"/>
  <c r="E20" i="30"/>
  <c r="B10" i="35" l="1"/>
  <c r="C5" i="9"/>
  <c r="L108" i="33"/>
  <c r="D96" i="33"/>
  <c r="C96" i="33"/>
  <c r="D5" i="33" l="1"/>
  <c r="E3" i="29" l="1"/>
  <c r="B3" i="29"/>
  <c r="I5" i="9" l="1"/>
  <c r="B5" i="9" l="1"/>
  <c r="B10" i="32" l="1"/>
  <c r="B3" i="32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33" i="37"/>
  <c r="C35" i="37"/>
  <c r="C38" i="37"/>
  <c r="C6" i="37"/>
  <c r="C8" i="37"/>
  <c r="C10" i="37"/>
  <c r="C12" i="37"/>
  <c r="C14" i="37"/>
  <c r="C17" i="37"/>
  <c r="C19" i="37"/>
  <c r="C22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H112" i="33"/>
  <c r="G112" i="33"/>
  <c r="D112" i="33"/>
  <c r="C112" i="33"/>
  <c r="K108" i="33"/>
  <c r="J108" i="33"/>
  <c r="I108" i="33"/>
  <c r="H108" i="33"/>
  <c r="H107" i="33" s="1"/>
  <c r="G108" i="33"/>
  <c r="D108" i="33"/>
  <c r="D107" i="33" s="1"/>
  <c r="C108" i="33"/>
  <c r="J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K91" i="33" s="1"/>
  <c r="J92" i="33"/>
  <c r="I92" i="33"/>
  <c r="H92" i="33"/>
  <c r="H91" i="33" s="1"/>
  <c r="G92" i="33"/>
  <c r="G91" i="33" s="1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H75" i="33" s="1"/>
  <c r="G76" i="33"/>
  <c r="G75" i="33" s="1"/>
  <c r="D76" i="33"/>
  <c r="C76" i="33"/>
  <c r="L75" i="33"/>
  <c r="K75" i="33"/>
  <c r="J75" i="33"/>
  <c r="I75" i="33"/>
  <c r="C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H62" i="33"/>
  <c r="H61" i="33" s="1"/>
  <c r="G62" i="33"/>
  <c r="G61" i="33" s="1"/>
  <c r="D62" i="33"/>
  <c r="C62" i="33"/>
  <c r="I61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K47" i="33" s="1"/>
  <c r="J48" i="33"/>
  <c r="I48" i="33"/>
  <c r="I47" i="33" s="1"/>
  <c r="H48" i="33"/>
  <c r="G48" i="33"/>
  <c r="D48" i="33"/>
  <c r="C48" i="33"/>
  <c r="C47" i="33" s="1"/>
  <c r="J47" i="33"/>
  <c r="G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G29" i="33" s="1"/>
  <c r="D30" i="33"/>
  <c r="D29" i="33" s="1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D4" i="33" s="1"/>
  <c r="C12" i="33"/>
  <c r="L5" i="33"/>
  <c r="K5" i="33"/>
  <c r="J5" i="33"/>
  <c r="J4" i="33" s="1"/>
  <c r="I5" i="33"/>
  <c r="H5" i="33"/>
  <c r="G5" i="33"/>
  <c r="G4" i="33" s="1"/>
  <c r="C5" i="33"/>
  <c r="I4" i="33"/>
  <c r="I107" i="33" l="1"/>
  <c r="G107" i="33"/>
  <c r="H47" i="33"/>
  <c r="D75" i="33"/>
  <c r="D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<sst xmlns="http://schemas.openxmlformats.org/spreadsheetml/2006/main" count="825" uniqueCount="621">
  <si>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</si>
  <si>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</si>
  <si>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</si>
  <si>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</si>
  <si>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</si>
  <si>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</si>
  <si>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</si>
  <si>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</si>
  <si>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</si>
  <si>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</si>
  <si>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</si>
  <si>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</si>
  <si>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</si>
  <si>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</si>
  <si>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</si>
  <si>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</si>
  <si>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</si>
  <si>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</si>
  <si>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</si>
  <si>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</si>
  <si>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</si>
  <si>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</si>
  <si>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</si>
  <si>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</si>
  <si>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</si>
  <si>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</si>
  <si>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</si>
  <si>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</si>
  <si>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</si>
  <si>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</si>
  <si>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</si>
  <si>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</si>
  <si>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</si>
  <si>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</si>
  <si>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</si>
  <si>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</si>
  <si>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</si>
  <si>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</si>
  <si>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</si>
  <si>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</si>
  <si>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</si>
  <si>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</si>
  <si>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</si>
  <si>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</si>
  <si>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</si>
  <si>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</si>
  <si>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</si>
  <si>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</si>
  <si>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</si>
  <si>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</si>
  <si>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</si>
  <si>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</si>
  <si>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</si>
  <si>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</si>
  <si>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</si>
  <si>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</si>
  <si>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</si>
  <si>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</si>
  <si>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</si>
  <si>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</si>
  <si>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</si>
  <si>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</si>
  <si>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</si>
  <si>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</si>
  <si>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</si>
  <si>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</si>
  <si>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</si>
  <si>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</si>
  <si>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</si>
  <si>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</si>
  <si>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</si>
  <si>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</si>
  <si>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</si>
  <si>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</si>
  <si>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</si>
  <si>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</si>
  <si>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</si>
  <si>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</si>
  <si>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</si>
  <si>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</si>
  <si>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</si>
  <si>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</si>
  <si>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</si>
  <si>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</si>
  <si>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</si>
  <si>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</si>
  <si>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</si>
  <si>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</si>
  <si>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</si>
  <si>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</si>
  <si>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</si>
  <si>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</si>
  <si>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</si>
  <si>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</si>
  <si>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</si>
  <si>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</si>
  <si>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</si>
  <si>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</si>
  <si>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</si>
  <si>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</si>
  <si>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</si>
  <si>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</si>
  <si>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</si>
  <si>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</si>
  <si>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</si>
  <si>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</si>
  <si>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</si>
  <si>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</si>
  <si>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</si>
  <si>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</si>
  <si>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</si>
  <si>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</si>
  <si>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</si>
  <si>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</si>
  <si>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</si>
  <si>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</si>
  <si>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</si>
  <si>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</si>
  <si>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</si>
  <si>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</si>
  <si>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</si>
  <si>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</si>
  <si>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</si>
  <si>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</si>
  <si>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</si>
  <si>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</si>
  <si>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</si>
  <si>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</si>
  <si>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</si>
  <si>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</si>
  <si>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</si>
  <si>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</si>
  <si>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</si>
  <si>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</si>
  <si>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</si>
  <si>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</si>
  <si>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</si>
  <si>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</si>
  <si>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</si>
  <si>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</si>
  <si>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</si>
  <si>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</si>
  <si>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</si>
  <si>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</si>
  <si>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</si>
  <si>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</si>
  <si>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</si>
  <si>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</si>
  <si>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</si>
  <si>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</si>
  <si>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</si>
  <si>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</si>
  <si>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</si>
  <si>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</si>
  <si>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</si>
  <si>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</si>
  <si>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</si>
  <si>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</si>
  <si>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</si>
  <si>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</si>
  <si>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</si>
  <si>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</si>
  <si>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</si>
  <si>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</si>
  <si>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</si>
  <si>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</si>
  <si>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</si>
  <si>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</si>
  <si>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</si>
  <si>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</si>
  <si>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</si>
  <si>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</si>
  <si>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</si>
  <si>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</si>
  <si>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</si>
  <si>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</si>
  <si>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</si>
  <si>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</si>
  <si>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</si>
  <si>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</si>
  <si>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</si>
  <si>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</si>
  <si>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</si>
  <si>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</si>
  <si>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</si>
  <si>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</si>
  <si>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</si>
  <si>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</si>
  <si>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</si>
  <si>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</si>
  <si>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</si>
  <si>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</si>
  <si>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</si>
  <si>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</si>
  <si>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</si>
  <si>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</si>
  <si>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</si>
  <si>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</si>
  <si>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</si>
  <si>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</si>
  <si>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</si>
  <si>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</si>
  <si>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</si>
  <si>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</si>
  <si>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</si>
  <si>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</si>
  <si>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</si>
  <si>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</si>
  <si>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</si>
  <si>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</si>
  <si>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</si>
  <si>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</si>
  <si>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</si>
  <si>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</si>
  <si>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</si>
  <si>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</si>
  <si>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</si>
  <si>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</si>
  <si>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</si>
  <si>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</si>
  <si>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</si>
  <si>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</si>
  <si>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</si>
  <si>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</si>
  <si>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</si>
  <si>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</si>
  <si>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</si>
  <si>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</si>
  <si>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</si>
  <si>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</si>
  <si>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</si>
  <si>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</si>
  <si>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</si>
  <si>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</si>
  <si>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</si>
  <si>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</si>
  <si>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</si>
  <si>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</si>
  <si>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</si>
  <si>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</si>
  <si>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</si>
  <si>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</si>
  <si>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</si>
  <si>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</si>
  <si>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</si>
  <si>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</si>
  <si>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</si>
  <si>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</si>
  <si>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</si>
  <si>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</si>
  <si>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</si>
  <si>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</si>
  <si>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</si>
  <si>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</si>
  <si>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</si>
  <si>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</si>
  <si>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(видеохостинге) TikTok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</si>
  <si>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</si>
  <si>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</si>
  <si>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</si>
  <si>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</si>
  <si>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</si>
  <si>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</si>
  <si>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</si>
  <si>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</si>
  <si>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</si>
  <si>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</si>
  <si>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</si>
  <si>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</si>
  <si>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</si>
  <si>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</si>
  <si>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</si>
  <si>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</si>
  <si>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</si>
  <si>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</si>
  <si>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</si>
  <si>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</si>
  <si>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21.06.2021-25.06.2021</t>
  </si>
  <si>
    <t>19.07.2021- 24.07.2021</t>
  </si>
  <si>
    <t>16.08.2021-22.08.2021</t>
  </si>
  <si>
    <t>Каракольские озера (Горный Алтай)</t>
  </si>
  <si>
    <t>Лесное ш., 2, Новосибирск "Зеленая республика"</t>
  </si>
  <si>
    <t xml:space="preserve">г.Красноярск, Ергаки </t>
  </si>
  <si>
    <t>Алтайский край Треккинг к Шавлинским озерам</t>
  </si>
  <si>
    <t>18-35</t>
  </si>
  <si>
    <t>от 10 до 16</t>
  </si>
  <si>
    <t>Патриотический поход "Природа Алтая"</t>
  </si>
  <si>
    <t>Спортивные сборы</t>
  </si>
  <si>
    <t xml:space="preserve">Треккинг в Ергаках </t>
  </si>
  <si>
    <t>Треккинг к Шавлинским озерам</t>
  </si>
  <si>
    <t>VII открытый турнир города Новосибирска по Вовинам Вьет Во Дао, посвященный 76-ой годовщине Победы в Великой Отечественной войне</t>
  </si>
  <si>
    <t>Городской фестиваль "Роллер Фест", посвященнный Дню России</t>
  </si>
  <si>
    <t>XXXI Открытый шахматный фестиваль «Отважная пешка»</t>
  </si>
  <si>
    <t>от 3 до 65</t>
  </si>
  <si>
    <t>от 5 до 18</t>
  </si>
  <si>
    <t>от 5 до 30</t>
  </si>
  <si>
    <t>XIV рейтинг-турнир памяти А.А. Волокитина</t>
  </si>
  <si>
    <t>Соревнования по технике завязывания туристских узлов, Кубок «Узлы Эшли», 1 тур</t>
  </si>
  <si>
    <t>«Я пишу?», поэтическая встреча</t>
  </si>
  <si>
    <t>Соревнования по технике завязывания туристских узлов, Кубок «Узлы Эшли» 2 тур</t>
  </si>
  <si>
    <t>Районные массовые старты "Лыжня ОбьГЭСа"</t>
  </si>
  <si>
    <t>Районная интеллектуальная игра "Человек. Государство. Закон"</t>
  </si>
  <si>
    <t>Соревнования по технике завязывания туристских узлов, Кубок «Узлы Эшли» , 3 тур</t>
  </si>
  <si>
    <t>VI открытый конкурс патриотического исполнительского творчества «ГОЛОС РОДИНЫ»</t>
  </si>
  <si>
    <t>Интерактивная программа «Вечер духовной музыки»</t>
  </si>
  <si>
    <t>Акция «Авто Леди»</t>
  </si>
  <si>
    <t xml:space="preserve">Четвертый этап соревнований по технике завязывания туристских узлов, Кубок «Узлы Эшли» </t>
  </si>
  <si>
    <t>Районный фестиваль «Старая военная пластинка»</t>
  </si>
  <si>
    <t>Фестиваль "Мы одна семья"</t>
  </si>
  <si>
    <t>Гала-концерт творческого конкурса "Строки, опаленные войной"</t>
  </si>
  <si>
    <t xml:space="preserve">Соревнования по технике завязывания туристских узлов, Кубок «Узлы Эшли» Заключительный этап </t>
  </si>
  <si>
    <t>Военно-спортивные соревнования «Победный май», среди подростков ОУ, посвященные 76-ой годовщине Победы в ВОВ</t>
  </si>
  <si>
    <t>Фестиваль народного творчества "Традициям быть"</t>
  </si>
  <si>
    <t>Слет трудовых отрядов "Здравствуй, лето трудовое"</t>
  </si>
  <si>
    <t>Конкур-фестиваль танцевальных культур "Ритмы лета"</t>
  </si>
  <si>
    <t>Митинг, посвященный Дню памяти и скорби</t>
  </si>
  <si>
    <t>День физкультурника</t>
  </si>
  <si>
    <t>Тимбилдинг, посвященный Дню физкультурника</t>
  </si>
  <si>
    <t xml:space="preserve">Food Battle «Нарезка» </t>
  </si>
  <si>
    <t>Районная интеллектуальная игра "Город над Обью"</t>
  </si>
  <si>
    <t>Фестиваль спортивных единоборств Советского района</t>
  </si>
  <si>
    <t>от 12 до 16</t>
  </si>
  <si>
    <t>от 14 до 18</t>
  </si>
  <si>
    <t>от 4 до 65</t>
  </si>
  <si>
    <t>от 14 до 16</t>
  </si>
  <si>
    <t>от 5 и старше</t>
  </si>
  <si>
    <t>от 14 до 40</t>
  </si>
  <si>
    <t>от 14 и старше</t>
  </si>
  <si>
    <t>от 0 и старше</t>
  </si>
  <si>
    <t>от 12 до 18</t>
  </si>
  <si>
    <t>от 5до 35</t>
  </si>
  <si>
    <t>МБУ ЦМД "Левобережье"</t>
  </si>
  <si>
    <t>Долганова О.Л.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</si>
  <si>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</si>
  <si>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630057, г. Новосибирск, ул. Энгельса, 17                                                                                                    e-mail: levoberege@inbox.ru  тел. 306-49-72                                                                                                                                                                     страница на портале тымолод.рф:http: //www.timolod.ru/centers/levobereje/</t>
  </si>
  <si>
    <t>Долганова Оксана Леонидовна</t>
  </si>
  <si>
    <t xml:space="preserve">Основные отделы учреждения:                                                                                                                                                                                        ОО  «Левобережье» - Энгельса, 17, первый этаж пяти этажного жилого дома;
ОО «Спутник» - Варшавская, 12, второй этаж двухэтажного здания;
ОО «Факел» - Ветлужская, 28а, первый этаж двухэтажного здания;                                               ОО ДМ «Маяк» - Русская, 1а, отдельное двухэтажное здание
</t>
  </si>
  <si>
    <t>Площадь по основным отделам:                                                                                                               ОО «Левобережье» – 180,9 кв.м;
ОО «Спутник» – 394,9 кв.м;
ОО «Факел» – 354,4 кв.м;                                                                                                                           ОО ДМ «Маяк» - 1648,4 кв.м
Итого: 2578,6 кв.м.</t>
  </si>
  <si>
    <t>Площадь по основным отделам:                                                                                                              ОО «Левобережье» – 180,9 кв.м;
ОО «Спутник» – 381,7 кв.м;
ОО «Факел» – 340,1 кв.м;                                                                                                                           ОО ДМ «Маяк» - 1231,6 кв.м.
Итого: 2134,3 кв.м.</t>
  </si>
  <si>
    <t>ОО «Левобережье» – 6;
ОО «Спутник» – 8;
ОО «Факел» – 6;                                                                                                                                            ОО ДМ «Маяк» - 12.      
Итого: 32.</t>
  </si>
  <si>
    <t>ОО «Левобережье» – пн.-пт. 09:00-21:00, сб. 10:00-21:00
ОО «Спутник» – пн.-сб. 09:00-21:00, вс. 09:00-19:00
ОО «Факел» – пн.-пт. 09:00-21:00, сб-вс. 10:00-20:00                                                                              ОО ДМ «Маяк» - пн.-вс. 09:00-22:00</t>
  </si>
  <si>
    <t>ОО «Левобережье» – 16;
ОО «Спутник» – 15;
ОО «Факел» – 15;                                                                                                                                          ОО ДМ «Маяк» - 26.
Итого: 72</t>
  </si>
  <si>
    <t>Оказание первой помощи</t>
  </si>
  <si>
    <t>АНО ДПО "Академия образования Атон"</t>
  </si>
  <si>
    <t>Индекс креативности как современное компетенция сотрудников сферы молодежной политики</t>
  </si>
  <si>
    <t>МАУ "Городской центр проектного творчества"</t>
  </si>
  <si>
    <t>Охрана труда</t>
  </si>
  <si>
    <t>ГО и ЧС</t>
  </si>
  <si>
    <t>Актуальные изменения в 2021 году для государственных и муниципальных учреждений</t>
  </si>
  <si>
    <t>Тепловые энергоустановки</t>
  </si>
  <si>
    <t>ООО "Атон-Нск"   https://www.atonlab.ru/</t>
  </si>
  <si>
    <t>ЧОУ ДПО "УЦ ТЭЗ"              http://uctez.su/</t>
  </si>
  <si>
    <t>гражданское и патриотическое воспитание молодежи</t>
  </si>
  <si>
    <t>гражданское и патриотическое воспитание молодежи и содействие формированию здорового образа жизни</t>
  </si>
  <si>
    <t>содействие формированию здорового образа жизни</t>
  </si>
  <si>
    <t>содействие формированию здорового образа жизни и гражданское и патриотическое воспитание молодежи</t>
  </si>
  <si>
    <t>содействие развитию активной жизненной позиции молодежи</t>
  </si>
  <si>
    <t xml:space="preserve">гражданское и патриотическое воспитание молодежи </t>
  </si>
  <si>
    <t>содействие развитию активной жизненной позиции молодежи и содействие формированию здорового образа жизни</t>
  </si>
  <si>
    <t>Содействие развитию активной жизненной позиции молодежи и  поддержка молодой семьи</t>
  </si>
  <si>
    <t>нет</t>
  </si>
  <si>
    <t xml:space="preserve">http://www.timolod.ru/centers/youth_centers/opisanie/levobereshie.php </t>
  </si>
  <si>
    <t xml:space="preserve">https://vk.com/centrlevobereje </t>
  </si>
  <si>
    <t>https://vk.com/levoberege</t>
  </si>
  <si>
    <t>https://vk.com/mc_fakel</t>
  </si>
  <si>
    <t>https://vk.com/mcsputnik</t>
  </si>
  <si>
    <t>https://vk.com/mc_levoberege</t>
  </si>
  <si>
    <t>https://www.facebook.com/Levoberege/</t>
  </si>
  <si>
    <t>https://www.facebook.com/profile.php?id=100010190746365</t>
  </si>
  <si>
    <t>https://www.instagram.com/dm.mayk/</t>
  </si>
  <si>
    <t>https://www.instagram.com/levobereje/</t>
  </si>
  <si>
    <t>https://www.youtube.com/channel/UCoqSXQKuRHcd5v89j9C_6MQ</t>
  </si>
  <si>
    <t>уборщик территории, подсобный роабочий</t>
  </si>
  <si>
    <t>Акция «Безопасный маршрут»</t>
  </si>
  <si>
    <t>КВН "Молодежь выбирает ЗОЖ"</t>
  </si>
  <si>
    <t>Районный этап Всероссийского турнира по шахматам среди школьников на приз "Белая ладья"</t>
  </si>
  <si>
    <t>от 8 до 18</t>
  </si>
  <si>
    <t>Интеллектуально-творческий конкурс "Эко-триатлон"</t>
  </si>
  <si>
    <t>Открытый творческий конкурс "#Живи Ярко"</t>
  </si>
  <si>
    <t>Митинги, посвященные 76-й годовщине Победы</t>
  </si>
  <si>
    <t>Соц.сети: Вконтакте 2277, Facebook 339, Instagram 131. СМИ 120.</t>
  </si>
  <si>
    <t>Творческое пространство "Астероид Б-612"</t>
  </si>
  <si>
    <t>среднесрочный, январь-декабрь 2021 года</t>
  </si>
  <si>
    <t>14-35</t>
  </si>
  <si>
    <t>"ТикТокHouseЛевобережье"</t>
  </si>
  <si>
    <t>Открытое пространство "Дом трудовых отрядов"</t>
  </si>
  <si>
    <t>14-18</t>
  </si>
  <si>
    <t>Медиатворческое объединение SovietDistrictCommunity</t>
  </si>
  <si>
    <t>АртОк</t>
  </si>
  <si>
    <t>Открытое пространство МИФ</t>
  </si>
  <si>
    <t xml:space="preserve">среднесрочный, сентябрь 2020- май 2021, </t>
  </si>
  <si>
    <t>Зеленый кинотеатр под открытым небом</t>
  </si>
  <si>
    <t>краткосрочный</t>
  </si>
  <si>
    <t>Проект "Огни Маяка"</t>
  </si>
  <si>
    <t>14-65</t>
  </si>
  <si>
    <t>Штаб трудовых отрядов Советского района</t>
  </si>
  <si>
    <t>14-17</t>
  </si>
  <si>
    <t>Мультипликация</t>
  </si>
  <si>
    <t>"ЭкоКухня"</t>
  </si>
  <si>
    <t>"Эко"</t>
  </si>
  <si>
    <t>Развитие велосипедной инфраструктуры ОбьГЭС</t>
  </si>
  <si>
    <t>январь-июнь 2021</t>
  </si>
  <si>
    <t>"Окна"</t>
  </si>
  <si>
    <t>среднесрочный, июнь-декабрь 2021 года</t>
  </si>
  <si>
    <t>"Мое завтра"</t>
  </si>
  <si>
    <t>11--16</t>
  </si>
  <si>
    <t>Конкурс по созданию снежных фигур "Сказочный мир"</t>
  </si>
  <si>
    <t>Дворовая площадка по ул. Энгельса, 17</t>
  </si>
  <si>
    <t>Диплом за участие (ТО "Муровей")</t>
  </si>
  <si>
    <t>Праздничное мерориятие, посвященное "Международному женскому дню"</t>
  </si>
  <si>
    <t>ФАУ ДПО Учебный центр ФПС по Новосибирской области</t>
  </si>
  <si>
    <t>Благодарность - 2 шт. (Савенкова, Никитенко)</t>
  </si>
  <si>
    <t>Масленичные гуляния для семей, находящихся на реабилитации в МБУ Центр социальной помощи "Заря"</t>
  </si>
  <si>
    <t>Новосибирский ипподром, ул. Станционная, 97</t>
  </si>
  <si>
    <t>Благодарность - 4 шт. ("Младые россы")</t>
  </si>
  <si>
    <t>Экологический фестиваль "ЭкоЛайн и Ко"</t>
  </si>
  <si>
    <t>Набережная Новосибирского водохранилища</t>
  </si>
  <si>
    <t>Сертификат - 1 шт. (Зиновьева Я.Г.)</t>
  </si>
  <si>
    <t>Благотворительный марафон в поддержку приюта академгородка</t>
  </si>
  <si>
    <t>РОО "Право животных на жизнь"</t>
  </si>
  <si>
    <t>Диплом за участие  - 2 шт.("Шоу-балет Натальи Бизяевой", "Дэнс-Коктейл")</t>
  </si>
  <si>
    <t>"Развитие велосипедной инфраструктуры" на территории микрорайона ОбьГЭС</t>
  </si>
  <si>
    <t>Благодарственное письмо - 6 шт.(Корнеева Г.Я., Прокопенко Н.В., Долганова О.Л., ТО "Ушастый нянь", Никитенко С.Д., Гуртенко И.С.)</t>
  </si>
  <si>
    <t>Благоустройство и уход за клумбами у ТОС "НЗК"</t>
  </si>
  <si>
    <t>июнь</t>
  </si>
  <si>
    <t>территория ТОС "НЗК"</t>
  </si>
  <si>
    <t>Благодарственное письмо - 2 шт.(Бессонова А.В., ТО "Муравей")</t>
  </si>
  <si>
    <t>Проведение мероприятий на территории ТОС "НЗК"</t>
  </si>
  <si>
    <t>Грамота -8 шт.,
Бдагодарность - 4 шт.</t>
  </si>
  <si>
    <t>Техническое творчество: новые вызовы</t>
  </si>
  <si>
    <t>Сертификат участника - 1 шт. (Литвинов И.Н.)</t>
  </si>
  <si>
    <t>Помощь в организации и проведении мероприятия на территории ТОС "Больничный городок"</t>
  </si>
  <si>
    <t>территория ТОС "Больничный городок"</t>
  </si>
  <si>
    <t>Благодарственное пистьмо - 4 шт. (Корнеева, привалов, Кувшинова, Барабанова)</t>
  </si>
  <si>
    <t>Концерт для получателей услуг МКЦСОН</t>
  </si>
  <si>
    <t>Новоморская 18</t>
  </si>
  <si>
    <t>Благодарственное письмо</t>
  </si>
  <si>
    <t xml:space="preserve">Праздничный концерт, посвящённый Дню Учителя для МБОУ СОШ №119
</t>
  </si>
  <si>
    <t>ул. Труженников, 16а</t>
  </si>
  <si>
    <t>Поздравление выпускников колледжа</t>
  </si>
  <si>
    <t>Российская, 3 к1,</t>
  </si>
  <si>
    <t>Районная поэтическая встреча "Я пишу?"</t>
  </si>
  <si>
    <t>г.Новосибирск
 МБУ ЦМД "Левобережье"</t>
  </si>
  <si>
    <t>Благодарность-1 шт.(Егорова Е.А.)</t>
  </si>
  <si>
    <t>Районный с областным участием 
конкурс-фестиваль народной песни и танца "Сибирская жар-птица"</t>
  </si>
  <si>
    <t>г.Новосибирск
 ДК "Академия"</t>
  </si>
  <si>
    <t>Диплом 1 степени -3 шт.("Младые россы", ГрязноваМ.,Уразбаев Д.)</t>
  </si>
  <si>
    <t>VI Партиотический конкурс исполнительского творчества подростков и молодежи "ГОЛОС РОДИНЫ"</t>
  </si>
  <si>
    <t>Диплом 3 степени - 1 ш. (Голубева),
Диплом участника - 5 шт. (Никитенко Я., Никитенко В., Савенкова, Голубева, Ларюкова)
Благодарность - 2 шт. (Савенкова, Никитенко С.)</t>
  </si>
  <si>
    <t>IV районный фестиваль хореографических коллевктивов "Танцующий район Весна победы"</t>
  </si>
  <si>
    <t>г. Новосибирск ДК "Академия"</t>
  </si>
  <si>
    <t>Диплом лауреата 3 степени- 2 шт.(Дэнс-Коктейль)
Диплом 1 степени-1 шт. (Шоу-балет Натальи Бизяевой)</t>
  </si>
  <si>
    <t>X районный фестиваль "Старая военная пластинка", посвященный 76-й годовщине Победы в Великой Отечественной войне</t>
  </si>
  <si>
    <t>г.Новосибирск
 МБУ ЦМД "Левобережье" ОО "Маяк"</t>
  </si>
  <si>
    <t>Диплом участника - 6 шт.(Савенкова Е., Пренинг В., Голубева Н., Зайцева О., Никитенко Я., Никитенко В.)</t>
  </si>
  <si>
    <t>XXII районный творческий конкурс "Строки, опаленные войной", посвященный 76-ой годовщине Великой Победы</t>
  </si>
  <si>
    <t>ДК "Приморский"</t>
  </si>
  <si>
    <t>Диплом лауреата 1 степени - 1 шт. ("Младые россы")
Диплом 3 ст.-1 шт.( Пренинг В.)</t>
  </si>
  <si>
    <t>Фестиваль Народного творчества «Традициям быть»</t>
  </si>
  <si>
    <t>Диплом лауреата - 1 шт. (Студия "Дэнс-Коктейль")</t>
  </si>
  <si>
    <t>Районный конкурс-фестиваль танцевальных культур "Ритмы лета"</t>
  </si>
  <si>
    <t>Диплом лауреата 1 степени - 3 шт. (гр. "Искорки" студии "Дэнс-Коктейль, гр. малая форма, гр."Ансамбль" "Младые россы")
Диплом лауреата 2 степени - 1 шт. (Кривенко Полина студия "Дэнс-Коктейль")
Диплом участника -4 шт. (гр."Карамельки" студии "Дэнс-коктейль", "Шоу-балет Натальи Бизяевой")
Благодарственное письмо - 3 шт. (Никитенко С.Д., Бизяева Н.В., Корнеева Г.Я., Барабанова А.С.)</t>
  </si>
  <si>
    <t>Районный фестиваль с областным участием "Конкурс народной песни и танца "Сибирская Жар-птица 2021"</t>
  </si>
  <si>
    <t>ДК "Академия"</t>
  </si>
  <si>
    <t>3 диплома 1 степени</t>
  </si>
  <si>
    <t>районный Фестиваль самодеятельного творчества "Стань звездой"</t>
  </si>
  <si>
    <t>Диплом участника</t>
  </si>
  <si>
    <t>XII районный слет трудовых отрядов "Здравствуй, лето трудовое!"</t>
  </si>
  <si>
    <t>Первенство Новосибирской области по кикбоксингу</t>
  </si>
  <si>
    <t>г.Новосибирск</t>
  </si>
  <si>
    <t>Диплом 1-й степени-1шт. (Никифоров Захар)
Диплом 2-й степени-2 шт.(Тихонов Вячеслав, Попов Дмитрий)
Диплом 3-й степени -1 шт.(Попов Дмитрий)</t>
  </si>
  <si>
    <t>Региональные соревнования по адаптивному спорту</t>
  </si>
  <si>
    <t>Диплом 1 место - 1 шт. (Куликов Владимир шахматы, шашки - командный турнир)
Диплом 2 место на 2 доске - 1 шт. (Куликов Владимир шахматы, шашки - командный турнир)</t>
  </si>
  <si>
    <t>Краевой фестиваль фольклора и народного творчества</t>
  </si>
  <si>
    <t>г.Барнаул</t>
  </si>
  <si>
    <t>Диплом II степени - 1 шт. (КФ "Круглый год")
Диплом за участие - 1 шт.  (КФ "Круглый год")
Благодарственное письмо -1шт. (Васильева А.С.)</t>
  </si>
  <si>
    <t>Открытый турнирклуба  спортивно-боевых единоборств "Гвардия Сибири по Вовинам Вьет Во Дао посвященный "Дню Космонавтики"</t>
  </si>
  <si>
    <t>с. Криводановка</t>
  </si>
  <si>
    <t>2 место -6 человек</t>
  </si>
  <si>
    <t>Первенство г.Новосибирска по 
кикбоксингу</t>
  </si>
  <si>
    <t>Диплом 1-й степени в разделе "лайт-контакт"- 1 шт.(Кулагин Антон)
Диплом 1-й степени в разделе "фулл-контакт"-2шт.(Бедрин, Овсянников)</t>
  </si>
  <si>
    <t>Подведение итогов работы комитета по делам молодежи за 2020 год</t>
  </si>
  <si>
    <t>Благодарственное письмо - 3 шт.(Гуртенко И.С., Мухомадеева Я.М., Бардокина Е.Н.)</t>
  </si>
  <si>
    <t>XIX Всероссийский турнир по кикбоксингу "Кубок Сибибири"</t>
  </si>
  <si>
    <t>Грамота 1 место -1 шт.(Кулагин)</t>
  </si>
  <si>
    <t>Открытый турнир г.Новосибирска по Вовинам Вьет Во Дао, посвященного "Дню защитника отечества"</t>
  </si>
  <si>
    <t>Грамота 1 место-4 шт.(Борисова А.,Овсянников,Маковский, Кулагин) 
Диплом 1 место-4шт.(Никифоров, Суханов, Котлыков,Борисова В.)
Диплом 1 место в упражнении "Тхап ты куэн"-3шт.(Колтыков, Могилин, Кулагин)
Диплом 2 место в упражнении "10 стоек"-2шт.(Сухов, Борисова А.)
Грамото 2 место-2 шт.(Казанцев, Борисова В.) 
Грамота 3 место-3т.(Бутырский, Желтенко, Суханов)
Диплом 3 место в упражнении "Тхап ты куэн" -1 шт.(Желтенко)</t>
  </si>
  <si>
    <t>II Городской детский патриотический фестиваль - конкурс "Мы будущее России"</t>
  </si>
  <si>
    <t>Лауреат II степени -2 шт. (Пренинг-вокал  "Майский вальс"; Пренинг - стих. "Баллада о красках")
Лауреат III степени - 1 шт.(Пренинг - стих.  "Трусиха")</t>
  </si>
  <si>
    <t>Городская Социальная акция "Снегоборцы"</t>
  </si>
  <si>
    <t>Благодарственное письмо - 1 шт.(ТО "Муровей")</t>
  </si>
  <si>
    <t>Организация мероприятий, посвященных 76-й годовщине Победы в ВОВ</t>
  </si>
  <si>
    <t>Благодарственное письмо - 1 шт.(Сыченко Д.О.)</t>
  </si>
  <si>
    <t>Городской фестиваль-конкурс "Николай вешний"</t>
  </si>
  <si>
    <t>Диплом лауреата I степени - 2 шт. (КФ "Круглый год")</t>
  </si>
  <si>
    <t>танцевальнвый батл "галлерея 100 квадратов"</t>
  </si>
  <si>
    <t>Альтаир</t>
  </si>
  <si>
    <t>Диплом 1 место, Диплом 2 место</t>
  </si>
  <si>
    <t>Осенний фестиваль по Восточно боевому единоборству Вовинам Вьет Во Дао</t>
  </si>
  <si>
    <t>ул. Немировича-Данченко , 121</t>
  </si>
  <si>
    <t>1 место -5 медалей                                        2 место -7 медалей,                                 3 место -6 медалей</t>
  </si>
  <si>
    <t>Чемпионат и первенство города Новосибирска по рукопашному бою</t>
  </si>
  <si>
    <t xml:space="preserve">1 место -3 медали                                         2 место -1 медаль,                                 3 место -2 медали </t>
  </si>
  <si>
    <t xml:space="preserve">Шахматный фестиваль "Октябрьский рапид в ШК Инициатива 2021" </t>
  </si>
  <si>
    <t>02.10.2021-03.10.2021</t>
  </si>
  <si>
    <t xml:space="preserve">ул.Ватутина 16/2 ШК Инициатива </t>
  </si>
  <si>
    <t>2 диплома за 2 место</t>
  </si>
  <si>
    <t xml:space="preserve">Экологический фестиваль "ЭкоЛайк&amp;Со"приуроченного к "Осенней Неделе Добра" </t>
  </si>
  <si>
    <t>Набережная микрорайона ОбьГЭС Памятник воину освободителю «Алеша»</t>
  </si>
  <si>
    <t>Сертификат участника</t>
  </si>
  <si>
    <t xml:space="preserve">Городские межклубные спарринги посвященные дню космонавтики </t>
  </si>
  <si>
    <t xml:space="preserve"> 1 место -8 человек; 2 место -6 человек.</t>
  </si>
  <si>
    <t>Городсой конкурс программ и проектов неформального образования учреждений МП в рамках секции "Техническое творчество"</t>
  </si>
  <si>
    <t>ул. Петропавловская, 17</t>
  </si>
  <si>
    <t>Диплом победителя 1 шт., 3 сертификата участника</t>
  </si>
  <si>
    <t>НПК "Актуальные проблемы и перспективы развития МП г. Новосибирска"</t>
  </si>
  <si>
    <t>05-08.10.2021</t>
  </si>
  <si>
    <t>ул. Русская, 1 а</t>
  </si>
  <si>
    <t>18 сертификатов участника</t>
  </si>
  <si>
    <t>Межрегиональный фольклорный театрализованный концерт "А завтра свадьба"</t>
  </si>
  <si>
    <t>15.10.2021-17.10.2021</t>
  </si>
  <si>
    <t>Г. Новокузнецк</t>
  </si>
  <si>
    <t>региональные соревнования по адаптивному спорту "Шахматы, шашки - командный турнир"</t>
  </si>
  <si>
    <t xml:space="preserve">7 апреля </t>
  </si>
  <si>
    <t>Областная шахматная федерация стадион "Спартак"</t>
  </si>
  <si>
    <t xml:space="preserve">https://cafkis.nso.ru/news/1348 </t>
  </si>
  <si>
    <t xml:space="preserve">диплом за 1 место                         диплом за 2 место на 2 доске </t>
  </si>
  <si>
    <t>Чемпионат и первенство Сибирского Федерального Округа по кикбоксингу</t>
  </si>
  <si>
    <t>22.03-25.03.2021</t>
  </si>
  <si>
    <t>г.Кемерово</t>
  </si>
  <si>
    <t>https://vk.com/cbe_perun?w=wall-77575478_567</t>
  </si>
  <si>
    <t xml:space="preserve">Всероссийское соревнование по кикбоксингу "MOSCOW OPEN" в дисциплинах "К1", "ФУЛЛ КОНТАКТ", "ЛАЙТ КОНТАКТ","ПОИНТФАЙТИНГ", "СОЛЬНЫЕ КОМПОЗИЦИИ" </t>
  </si>
  <si>
    <t>20-23.01.2021</t>
  </si>
  <si>
    <t>Московская область, с.Лучинское</t>
  </si>
  <si>
    <t>https://fkr.ru/results/luchinskoe_2021_20-23jan.pdf</t>
  </si>
  <si>
    <t>2 место - Перепадин Матвей (лайт-контакт)</t>
  </si>
  <si>
    <t>Всероссийский фестиваль детского и юношеского творчества "Таланты России"</t>
  </si>
  <si>
    <t>https://vk.com/talents.russia</t>
  </si>
  <si>
    <t>Диплом лауреата 1-й степени -1шт. (Пренинг Виталина)
Благодарственное письмо-2 шт. (Савенкова, Гуртенко)</t>
  </si>
  <si>
    <t>Всероссийский фестиваль "Национальных достояний</t>
  </si>
  <si>
    <t>https://vk.com/wall-84855270_8299</t>
  </si>
  <si>
    <t>Всероссийский фестиваль детского и юношеского творчества "Золотой кубок России"</t>
  </si>
  <si>
    <t>http://art29.nios.ru/news/781</t>
  </si>
  <si>
    <t>Диплом лауреата 1-й степени -1шт. (Пренинг Виталина)
Благодарственное письмо-1 шт. (Савенкова)</t>
  </si>
  <si>
    <t>Всероссийский фестиваль-конкурс исполнительских искусств "Yellow Fest"</t>
  </si>
  <si>
    <t>https://vk.com/mosaicfest</t>
  </si>
  <si>
    <t>Лауреат I степени - 1шт. (Эстрадный танец 11-14 лет, студия "Дэнс-Коктейль")
Лауреат II степени - 1 шт.(Свободный стиль, студия "Дэнс-Коктейль")
Лауреат III степени - 1 шт.(Эстрадный танец 7-10 лет, студия "Дэнс-Коктейль"</t>
  </si>
  <si>
    <t>Этнокультурный практикум "По-Сибирски"</t>
  </si>
  <si>
    <t>03-12.09.2021</t>
  </si>
  <si>
    <t>г.Томск</t>
  </si>
  <si>
    <t>http://student.tsu.ru/events/%D1%8D%D1%82%D0%BD%D0%BE%D0%BA%D1%83%D0%BB%D1%8C%D1%82%D1%83%D1%80%D0%BD%D1%8B%D0%B9-%D0%BF%D1%80%D0%B0%D0%BA%D1%82%D0%B8%D0%BA%D1%83%D0%BC-%D0%BF%D0%BE-%D1%81%D0%B8%D0%B1%D0%B8%D1%80%D1%81%D0%BA/</t>
  </si>
  <si>
    <t>Диплом лауреата - 1 шт. (КФ "Круглый год")
Благодарственное письмо - 1 шт. (Васильева А.С.)</t>
  </si>
  <si>
    <t>Всероссийские соревнования по брейкингу Break Rumble</t>
  </si>
  <si>
    <t>https://vk.com/nsk_champ</t>
  </si>
  <si>
    <t>Всероссийский фестиваль-конкурс хореографического мастерства  "Red Fest"</t>
  </si>
  <si>
    <t>ДМ "Юность"</t>
  </si>
  <si>
    <t>https://www.instagram.com/p/CSDeWc2oKLx/</t>
  </si>
  <si>
    <t>4 диплома Лауреата3 степени, 1 - Дипломант</t>
  </si>
  <si>
    <t>Чемпионат и Первенство России по виду спорта "Восточное Боевое Единоборство спортивная дисциплина  Вьет Во Дао"</t>
  </si>
  <si>
    <t>01.-02.05.2021</t>
  </si>
  <si>
    <t xml:space="preserve">Москва </t>
  </si>
  <si>
    <t>https://vk.com/perepadin85?w=wall33496660_5002%2Fall</t>
  </si>
  <si>
    <t>3 место -3 медали;</t>
  </si>
  <si>
    <t>Чемпионгат и первенство России по кикбоксингу</t>
  </si>
  <si>
    <t>03.05.-08.05.2021</t>
  </si>
  <si>
    <t>Челябинск</t>
  </si>
  <si>
    <t>https://vk.com/perepadin85?w=wall33496660_5008%2Fall</t>
  </si>
  <si>
    <t>3 место -1 медаль;</t>
  </si>
  <si>
    <t>IX Всероссийский фестиваль  традиционной культуры "День России на Бирюзовой катуни"</t>
  </si>
  <si>
    <t>Алтайский край</t>
  </si>
  <si>
    <t>http://katun-fest.ru/</t>
  </si>
  <si>
    <t>Диплом</t>
  </si>
  <si>
    <t>Всероссийский проект "Герои с нашего двора"</t>
  </si>
  <si>
    <t>апрель-май 2021</t>
  </si>
  <si>
    <t>https://vk.com/club128520246?z=photo-128520246_457239..</t>
  </si>
  <si>
    <t xml:space="preserve">Благодарственное письмо - 1 шт. </t>
  </si>
  <si>
    <t>Международный многожанровый конкурс "Рождественский фестиваль звезд в рамках международного фестиваля искусств "MO-RE-SOL"</t>
  </si>
  <si>
    <t>Москва</t>
  </si>
  <si>
    <t>https://vk.com/club128520246?w=wall-128520246_789</t>
  </si>
  <si>
    <t>Лауреат гран-при - 5 шт( стилизованный народный танец, народный танец, современная хореография)    Благодарственные письма - 2 шт. (Корнеева Г.Я., Барабанова А.С.)</t>
  </si>
  <si>
    <t>Международный фестиваль по современной хореографии "АНТИгравитация"</t>
  </si>
  <si>
    <t>20-21.03.2021</t>
  </si>
  <si>
    <t xml:space="preserve">https://vk.com/club171937297?w=wall-171937297_91 </t>
  </si>
  <si>
    <t>Диплом 3 степени - 1 шт.(студия современного танца Unico)</t>
  </si>
  <si>
    <t>Международный фестиваль-конкурс детского и юношеского творчества «Роза Ветров»</t>
  </si>
  <si>
    <t>26-28.03.2021</t>
  </si>
  <si>
    <t>г.Новосибирск ул.Блюхера д.32</t>
  </si>
  <si>
    <t xml:space="preserve">https://vk.com/festival_rosa_vetrov  </t>
  </si>
  <si>
    <t>Дипломант I степени - 2 шт. (студия "Дэнс-Коктейль")
Дипломант III степени - 3 шт. (Симонова, Игнатцева, Кривенко, студия "Дэнс-Коктейль" )</t>
  </si>
  <si>
    <t>Международный конкурс "Стать звездой"</t>
  </si>
  <si>
    <t xml:space="preserve">https://vk.com/show_stat_zvezdoy?w=wall-183780646_291 </t>
  </si>
  <si>
    <t>Диплом лауреата III степени - 1 шт. (танцевально-акробатический коллектив ("Счастливые сердца")</t>
  </si>
  <si>
    <t>Международный фестиваль-конкурс "Страна танца"</t>
  </si>
  <si>
    <t xml:space="preserve">г.Новосибирск </t>
  </si>
  <si>
    <t>https://vk.com/club128520246?w=wall-128520246_811</t>
  </si>
  <si>
    <t xml:space="preserve">Диплом I степени - 1 шт. (Гуляева, Меньшова)
Диплом II степени -1 шт.( современный танец 10-12 лет) 
Диплом лауреата II степени -1 шт.(народный танец смешанная группа)
Диплом лауреата III степени -4 шт.(Грязнова, Уразбаев, дуэт:Сыченко, Меньшова; Гуляева ) 
Благодарственное письмо - 2 шт. (Барабанова, Корнеева)
</t>
  </si>
  <si>
    <t>Международный конкурс-фестиваль арт-премьер "Победный Май"</t>
  </si>
  <si>
    <t xml:space="preserve">https://vk.com/club102307154?w=wall35012028_6304 </t>
  </si>
  <si>
    <t>57 всемирный конгресс по танцевальным исследованиям</t>
  </si>
  <si>
    <t>г.Москва</t>
  </si>
  <si>
    <t xml:space="preserve">https://vk.com/club102307154?w=wall35012028_6244 </t>
  </si>
  <si>
    <t>Сертификат - 1 шт. (Счастливая В.С.)</t>
  </si>
  <si>
    <t>Межнународный конкурс "Танцемания"</t>
  </si>
  <si>
    <t xml:space="preserve">https://vk.com/club102307154?w=wall35012028_6245 </t>
  </si>
  <si>
    <t>Благодаственное письмо - 2 шт. (Счастливая В.С., Долганова О.Л.)</t>
  </si>
  <si>
    <t xml:space="preserve">Межрегиональный фестиваль декоративно-прикладного творчества "Осенний вернисаж" </t>
  </si>
  <si>
    <t>ДК «Звезда» (ул. Иванова, 53)</t>
  </si>
  <si>
    <t>http://kultura.novo-sibirsk.ru/SitePages/projectsnews.aspx?itemID=343</t>
  </si>
  <si>
    <t xml:space="preserve">Лауреат 2 степени (группа молодежи с инвалидностью) </t>
  </si>
  <si>
    <t>Кубок России и Всероссийские соревнования по восточному единоборству в дисплине Вьет Во Дао</t>
  </si>
  <si>
    <t>04.11-07.11.2021</t>
  </si>
  <si>
    <t xml:space="preserve">г.Москва </t>
  </si>
  <si>
    <t>https://vk.com/perepadin85?w=wall33496660_5064%2Fall</t>
  </si>
  <si>
    <t>1 место - 4 медали;  2 место -3 медали;  3 место -7 медалей</t>
  </si>
  <si>
    <t>Информационный буклет о клубных формированиях и проектах МБУ ЦМД "Левобережье"</t>
  </si>
  <si>
    <t>НГПУ, ИКИМП, 1курс магистратуры</t>
  </si>
  <si>
    <t xml:space="preserve">Муниципальное бюджетное учреждение Советского района города Новосибирска Центр молодежного досуга «Левобережье», именуемое в дальнейшем Учреждение, создано на основании постановления мэрии от 07.06.2008 № 10077-р «О реорганизации муниципальных образовательных учреждений дополнительного образования Советского района». Учреждение является правопреемником: муниципального образовательного учреждения Центра дополнительного образования детей, подростков и молодежи «Ровесник», муниципального образовательного учреждения дополнительного образования Центра развития творчества детей и подростков «Спутник», муниципального образовательного учреждения Центра дополнительного образования детей, подростков и молодежи «Факел» в соответствии с передаточными актами. Учреждение зарегистрировано в Межрайонной инспекции федеральной налоговой службы №13 по городу Новосибирску 17.02.2009 года за основным государственным номером №1095473001601, как муниципальное бюджетное образовательное учреждение дополнительного образования детей, подростков и молодежи Советского района города Новосибирска Центр молодежного досуга «Левобережье». </t>
  </si>
  <si>
    <t>Выпуск новой формы журнала для РКФ</t>
  </si>
  <si>
    <t>НООО "Талант - Инициатива Молодость"</t>
  </si>
  <si>
    <t>01.06.2021-31.08.2021</t>
  </si>
  <si>
    <t>МБУ ЦМД «Левобережье»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</si>
</sst>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</cellStyleXfs>
  <cellXfs count="39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vertical="top" wrapText="1"/>
    </xf>
    <xf numFmtId="0" fontId="2" fillId="0" borderId="23" xfId="0" applyFont="1" applyBorder="1"/>
    <xf numFmtId="0" fontId="2" fillId="0" borderId="24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9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0" fillId="0" borderId="25" xfId="0" applyFont="1" applyBorder="1" applyAlignment="1" applyProtection="1">
      <alignment vertical="center"/>
      <protection hidden="1"/>
    </xf>
    <xf numFmtId="0" fontId="26" fillId="0" borderId="25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3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30" fillId="0" borderId="1" xfId="1" applyBorder="1" applyAlignment="1" applyProtection="1">
      <alignment horizontal="center" vertical="top" wrapText="1"/>
      <protection locked="0"/>
    </xf>
    <xf numFmtId="0" fontId="30" fillId="0" borderId="1" xfId="1" applyFill="1" applyBorder="1" applyAlignment="1" applyProtection="1">
      <alignment horizontal="center" vertical="top" wrapText="1"/>
      <protection locked="0"/>
    </xf>
    <xf numFmtId="0" fontId="30" fillId="0" borderId="0" xfId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 applyProtection="1">
      <alignment horizontal="right" vertical="top"/>
      <protection hidden="1"/>
    </xf>
    <xf numFmtId="0" fontId="2" fillId="0" borderId="5" xfId="0" applyFont="1" applyFill="1" applyBorder="1" applyAlignment="1" applyProtection="1">
      <alignment horizontal="left" vertical="top"/>
      <protection hidden="1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34" fillId="1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17" fontId="10" fillId="0" borderId="1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0" fillId="0" borderId="1" xfId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8" fillId="0" borderId="0" xfId="4" applyFont="1" applyAlignment="1" applyProtection="1">
      <alignment horizontal="left" vertical="center" wrapText="1"/>
    </xf>
    <xf numFmtId="0" fontId="38" fillId="0" borderId="0" xfId="1" applyFont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top"/>
      <protection hidden="1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2" fillId="11" borderId="1" xfId="0" applyFont="1" applyFill="1" applyBorder="1" applyAlignment="1" applyProtection="1">
      <alignment horizontal="center" vertical="top" wrapText="1"/>
      <protection hidden="1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6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5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</cellXfs>
  <cellStyles count="5">
    <cellStyle name="Гиперссылка" xfId="1" builtinId="8"/>
    <cellStyle name="Гиперссылка 2" xfId="2"/>
    <cellStyle name="Гиперссылка 3" xfId="3"/>
    <cellStyle name="Гиперссылка 4" xfId="4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7FFFF"/>
      <color rgb="FFFFFF99"/>
      <color rgb="FFA7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2;&#1083;&#1099;&#1096;/Downloads/&#1057;&#1090;&#1072;&#1090;&#1086;&#1090;&#1095;&#1077;&#1090;%20&#1052;&#1057;&#1054;%20&#1044;&#1052;%20&#1052;&#1072;&#1103;&#1082;%20&#1079;&#1072;%202016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1.1"/>
      <sheetName val="Раздел 1.2"/>
      <sheetName val="Раздел 1.3"/>
      <sheetName val="Раздел 2"/>
      <sheetName val="Раздел 3"/>
      <sheetName val="Раздел 4"/>
      <sheetName val="Раздел 5.1"/>
      <sheetName val="Раздел 5.2"/>
      <sheetName val="Раздел 5.3"/>
      <sheetName val="Раздел 6"/>
      <sheetName val="Раздел 7"/>
      <sheetName val="Раздел 8.1"/>
      <sheetName val="Раздел 8.2"/>
      <sheetName val="Раздел 8.3"/>
      <sheetName val="Раздел 9"/>
      <sheetName val="Раздел 10.1"/>
      <sheetName val="Раздел 10.2"/>
      <sheetName val="Раздел 10.3"/>
      <sheetName val="Раздел 1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B7" t="str">
            <v>https://vk.com/mayak_dm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84855270_8299" TargetMode="External"/><Relationship Id="rId13" Type="http://schemas.openxmlformats.org/officeDocument/2006/relationships/hyperlink" Target="http://katun-fest.ru/" TargetMode="External"/><Relationship Id="rId18" Type="http://schemas.openxmlformats.org/officeDocument/2006/relationships/hyperlink" Target="https://vk.com/club102307154?w=wall35012028_6304" TargetMode="External"/><Relationship Id="rId3" Type="http://schemas.openxmlformats.org/officeDocument/2006/relationships/hyperlink" Target="https://fkr.ru/results/luchinskoe_2021_20-23jan.pdf" TargetMode="External"/><Relationship Id="rId21" Type="http://schemas.openxmlformats.org/officeDocument/2006/relationships/hyperlink" Target="https://vk.com/perepadin85?w=wall33496660_5064%2Fall" TargetMode="External"/><Relationship Id="rId7" Type="http://schemas.openxmlformats.org/officeDocument/2006/relationships/hyperlink" Target="https://vk.com/talents.russia" TargetMode="External"/><Relationship Id="rId12" Type="http://schemas.openxmlformats.org/officeDocument/2006/relationships/hyperlink" Target="https://www.instagram.com/p/CSDeWc2oKLx/" TargetMode="External"/><Relationship Id="rId17" Type="http://schemas.openxmlformats.org/officeDocument/2006/relationships/hyperlink" Target="https://vk.com/show_stat_zvezdoy?w=wall-183780646_291" TargetMode="External"/><Relationship Id="rId2" Type="http://schemas.openxmlformats.org/officeDocument/2006/relationships/hyperlink" Target="https://vk.com/club128520246?z=photo-128520246_457239743%2Falbum-128520246_00%2Frev" TargetMode="External"/><Relationship Id="rId16" Type="http://schemas.openxmlformats.org/officeDocument/2006/relationships/hyperlink" Target="https://vk.com/club171937297?w=wall-171937297_91" TargetMode="External"/><Relationship Id="rId20" Type="http://schemas.openxmlformats.org/officeDocument/2006/relationships/hyperlink" Target="https://vk.com/club102307154?w=wall35012028_6245" TargetMode="External"/><Relationship Id="rId1" Type="http://schemas.openxmlformats.org/officeDocument/2006/relationships/hyperlink" Target="https://cafkis.nso.ru/news/1348" TargetMode="External"/><Relationship Id="rId6" Type="http://schemas.openxmlformats.org/officeDocument/2006/relationships/hyperlink" Target="https://vk.com/perepadin85?w=wall33496660_5008%2Fall" TargetMode="External"/><Relationship Id="rId11" Type="http://schemas.openxmlformats.org/officeDocument/2006/relationships/hyperlink" Target="http://student.tsu.ru/events/%D1%8D%D1%82%D0%BD%D0%BE%D0%BA%D1%83%D0%BB%D1%8C%D1%82%D1%83%D1%80%D0%BD%D1%8B%D0%B9-%D0%BF%D1%80%D0%B0%D0%BA%D1%82%D0%B8%D0%BA%D1%83%D0%BC-%D0%BF%D0%BE-%D1%81%D0%B8%D0%B1%D0%B8%D1%80%D1%81%D0%BA/" TargetMode="External"/><Relationship Id="rId5" Type="http://schemas.openxmlformats.org/officeDocument/2006/relationships/hyperlink" Target="https://vk.com/perepadin85?w=wall33496660_5002%2Fall" TargetMode="External"/><Relationship Id="rId15" Type="http://schemas.openxmlformats.org/officeDocument/2006/relationships/hyperlink" Target="https://vk.com/club128520246?w=wall-128520246_811" TargetMode="External"/><Relationship Id="rId23" Type="http://schemas.openxmlformats.org/officeDocument/2006/relationships/printerSettings" Target="../printerSettings/printerSettings12.bin"/><Relationship Id="rId10" Type="http://schemas.openxmlformats.org/officeDocument/2006/relationships/hyperlink" Target="https://vk.com/mosaicfest" TargetMode="External"/><Relationship Id="rId19" Type="http://schemas.openxmlformats.org/officeDocument/2006/relationships/hyperlink" Target="https://vk.com/club102307154?w=wall35012028_6244" TargetMode="External"/><Relationship Id="rId4" Type="http://schemas.openxmlformats.org/officeDocument/2006/relationships/hyperlink" Target="https://vk.com/nsk_champ" TargetMode="External"/><Relationship Id="rId9" Type="http://schemas.openxmlformats.org/officeDocument/2006/relationships/hyperlink" Target="http://art29.nios.ru/news/781" TargetMode="External"/><Relationship Id="rId14" Type="http://schemas.openxmlformats.org/officeDocument/2006/relationships/hyperlink" Target="https://vk.com/club128520246?w=wall-128520246_789" TargetMode="External"/><Relationship Id="rId22" Type="http://schemas.openxmlformats.org/officeDocument/2006/relationships/hyperlink" Target="https://vk.com/festival_rosa_vetrov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dm.mayk/" TargetMode="External"/><Relationship Id="rId3" Type="http://schemas.openxmlformats.org/officeDocument/2006/relationships/hyperlink" Target="https://vk.com/mc_fakel" TargetMode="External"/><Relationship Id="rId7" Type="http://schemas.openxmlformats.org/officeDocument/2006/relationships/hyperlink" Target="https://www.instagram.com/levobereje/" TargetMode="External"/><Relationship Id="rId2" Type="http://schemas.openxmlformats.org/officeDocument/2006/relationships/hyperlink" Target="https://vk.com/centrlevobereje" TargetMode="External"/><Relationship Id="rId1" Type="http://schemas.openxmlformats.org/officeDocument/2006/relationships/hyperlink" Target="http://www.timolod.ru/centers/youth_centers/opisanie/levobereshie.php" TargetMode="External"/><Relationship Id="rId6" Type="http://schemas.openxmlformats.org/officeDocument/2006/relationships/hyperlink" Target="https://www.facebook.com/profile.php?id=100010190746365" TargetMode="External"/><Relationship Id="rId5" Type="http://schemas.openxmlformats.org/officeDocument/2006/relationships/hyperlink" Target="https://vk.com/mc_levoberege" TargetMode="External"/><Relationship Id="rId10" Type="http://schemas.openxmlformats.org/officeDocument/2006/relationships/printerSettings" Target="../printerSettings/printerSettings13.bin"/><Relationship Id="rId4" Type="http://schemas.openxmlformats.org/officeDocument/2006/relationships/hyperlink" Target="https://vk.com/mcsputnik" TargetMode="External"/><Relationship Id="rId9" Type="http://schemas.openxmlformats.org/officeDocument/2006/relationships/hyperlink" Target="https://www.youtube.com/channel/UCoqSXQKuRHcd5v89j9C_6MQ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FFFF"/>
  </sheetPr>
  <dimension ref="A1:N29"/>
  <sheetViews>
    <sheetView view="pageBreakPreview" topLeftCell="A10" zoomScaleNormal="100" zoomScaleSheetLayoutView="100" workbookViewId="0">
      <selection activeCell="W19" sqref="W19"/>
    </sheetView>
  </sheetViews>
  <sheetFormatPr defaultColWidth="9.140625"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 x14ac:dyDescent="0.25">
      <c r="A1" s="311" t="s">
        <v>271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38.25" customHeight="1" x14ac:dyDescent="0.25">
      <c r="A2" s="235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36"/>
    </row>
    <row r="3" spans="1:14" ht="19.5" customHeight="1" x14ac:dyDescent="0.25">
      <c r="A3" s="328" t="s">
        <v>206</v>
      </c>
      <c r="B3" s="329"/>
      <c r="C3" s="329"/>
      <c r="D3" s="329"/>
      <c r="E3" s="329"/>
      <c r="F3" s="91"/>
      <c r="G3" s="91"/>
      <c r="H3" s="91"/>
      <c r="I3" s="91"/>
      <c r="J3" s="91"/>
      <c r="K3" s="91"/>
      <c r="L3" s="314"/>
      <c r="M3" s="314"/>
      <c r="N3" s="315"/>
    </row>
    <row r="4" spans="1:14" ht="15.75" x14ac:dyDescent="0.25">
      <c r="A4" s="237" t="s">
        <v>75</v>
      </c>
      <c r="B4" s="327" t="s">
        <v>331</v>
      </c>
      <c r="C4" s="327"/>
      <c r="D4" s="327"/>
      <c r="E4" s="327"/>
      <c r="F4" s="91"/>
      <c r="G4" s="91"/>
      <c r="H4" s="91"/>
      <c r="I4" s="91"/>
      <c r="J4" s="91"/>
      <c r="K4" s="91"/>
      <c r="L4" s="91"/>
      <c r="M4" s="91"/>
      <c r="N4" s="236"/>
    </row>
    <row r="5" spans="1:14" ht="21.75" customHeight="1" x14ac:dyDescent="0.25">
      <c r="A5" s="332"/>
      <c r="B5" s="327"/>
      <c r="C5" s="327"/>
      <c r="D5" s="327"/>
      <c r="E5" s="327"/>
      <c r="F5" s="91"/>
      <c r="G5" s="91"/>
      <c r="H5" s="91"/>
      <c r="I5" s="91"/>
      <c r="J5" s="91"/>
      <c r="K5" s="91"/>
      <c r="L5" s="91"/>
      <c r="M5" s="91"/>
      <c r="N5" s="236"/>
    </row>
    <row r="6" spans="1:14" ht="30.75" customHeight="1" x14ac:dyDescent="0.25">
      <c r="A6" s="330" t="s">
        <v>332</v>
      </c>
      <c r="B6" s="331"/>
      <c r="C6" s="91"/>
      <c r="D6" s="333"/>
      <c r="E6" s="333"/>
      <c r="F6" s="91"/>
      <c r="G6" s="91"/>
      <c r="H6" s="91"/>
      <c r="I6" s="91"/>
      <c r="J6" s="91"/>
      <c r="K6" s="91"/>
      <c r="L6" s="91"/>
      <c r="M6" s="91"/>
      <c r="N6" s="236"/>
    </row>
    <row r="7" spans="1:14" ht="12.75" customHeight="1" x14ac:dyDescent="0.25">
      <c r="A7" s="334" t="s">
        <v>207</v>
      </c>
      <c r="B7" s="335"/>
      <c r="C7" s="91"/>
      <c r="D7" s="309" t="s">
        <v>208</v>
      </c>
      <c r="E7" s="309"/>
      <c r="F7" s="91"/>
      <c r="G7" s="91"/>
      <c r="H7" s="91"/>
      <c r="I7" s="91"/>
      <c r="J7" s="91"/>
      <c r="K7" s="91"/>
      <c r="L7" s="91"/>
      <c r="M7" s="91"/>
      <c r="N7" s="236"/>
    </row>
    <row r="8" spans="1:14" ht="12.75" customHeight="1" x14ac:dyDescent="0.25">
      <c r="A8" s="238"/>
      <c r="B8" s="310" t="s">
        <v>209</v>
      </c>
      <c r="C8" s="310"/>
      <c r="D8" s="310"/>
      <c r="E8" s="109"/>
      <c r="F8" s="91"/>
      <c r="G8" s="91"/>
      <c r="H8" s="91"/>
      <c r="I8" s="91"/>
      <c r="J8" s="91"/>
      <c r="K8" s="91"/>
      <c r="L8" s="91"/>
      <c r="M8" s="91"/>
      <c r="N8" s="236"/>
    </row>
    <row r="9" spans="1:14" ht="101.25" customHeight="1" x14ac:dyDescent="0.25">
      <c r="A9" s="235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236"/>
    </row>
    <row r="10" spans="1:14" ht="18.75" x14ac:dyDescent="0.3">
      <c r="A10" s="317" t="s">
        <v>96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9"/>
    </row>
    <row r="11" spans="1:14" ht="18.75" customHeight="1" x14ac:dyDescent="0.3">
      <c r="A11" s="320" t="s">
        <v>331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2"/>
    </row>
    <row r="12" spans="1:14" x14ac:dyDescent="0.25">
      <c r="A12" s="323" t="s">
        <v>97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5"/>
    </row>
    <row r="13" spans="1:14" ht="18.75" x14ac:dyDescent="0.3">
      <c r="A13" s="235"/>
      <c r="B13" s="91"/>
      <c r="C13" s="91"/>
      <c r="D13" s="91"/>
      <c r="E13" s="239" t="s">
        <v>98</v>
      </c>
      <c r="F13" s="316">
        <v>2021</v>
      </c>
      <c r="G13" s="316"/>
      <c r="H13" s="326" t="s">
        <v>99</v>
      </c>
      <c r="I13" s="326"/>
      <c r="J13" s="326"/>
      <c r="K13" s="91"/>
      <c r="L13" s="91"/>
      <c r="M13" s="91"/>
      <c r="N13" s="236"/>
    </row>
    <row r="14" spans="1:14" x14ac:dyDescent="0.25">
      <c r="A14" s="235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236"/>
    </row>
    <row r="15" spans="1:14" x14ac:dyDescent="0.25">
      <c r="A15" s="235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236"/>
    </row>
    <row r="16" spans="1:14" x14ac:dyDescent="0.25">
      <c r="A16" s="235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236"/>
    </row>
    <row r="17" spans="1:14" x14ac:dyDescent="0.25">
      <c r="A17" s="23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36"/>
    </row>
    <row r="18" spans="1:14" x14ac:dyDescent="0.25">
      <c r="A18" s="235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236"/>
    </row>
    <row r="19" spans="1:14" x14ac:dyDescent="0.25">
      <c r="A19" s="23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236"/>
    </row>
    <row r="20" spans="1:14" x14ac:dyDescent="0.25">
      <c r="A20" s="235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236"/>
    </row>
    <row r="21" spans="1:14" x14ac:dyDescent="0.25">
      <c r="A21" s="235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236"/>
    </row>
    <row r="22" spans="1:14" x14ac:dyDescent="0.25">
      <c r="A22" s="235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236"/>
    </row>
    <row r="23" spans="1:14" ht="18.75" x14ac:dyDescent="0.25">
      <c r="A23" s="306" t="s">
        <v>195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8"/>
    </row>
    <row r="24" spans="1:14" x14ac:dyDescent="0.25">
      <c r="A24" s="23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236"/>
    </row>
    <row r="25" spans="1:14" x14ac:dyDescent="0.25">
      <c r="A25" s="235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236"/>
    </row>
    <row r="26" spans="1:14" x14ac:dyDescent="0.25">
      <c r="A26" s="23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236"/>
    </row>
    <row r="27" spans="1:14" x14ac:dyDescent="0.25">
      <c r="A27" s="235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236"/>
    </row>
    <row r="28" spans="1:14" x14ac:dyDescent="0.25">
      <c r="A28" s="235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236"/>
    </row>
    <row r="29" spans="1:14" x14ac:dyDescent="0.25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2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zoomScale="86" zoomScaleNormal="100" zoomScaleSheetLayoutView="86" workbookViewId="0">
      <selection activeCell="B4" sqref="B4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79" t="s">
        <v>247</v>
      </c>
      <c r="B1" s="379"/>
      <c r="C1" s="379"/>
      <c r="D1" s="379"/>
      <c r="E1" s="379"/>
      <c r="F1" s="379"/>
    </row>
    <row r="2" spans="1:6" ht="86.25" customHeight="1" x14ac:dyDescent="0.25">
      <c r="A2" s="27" t="s">
        <v>59</v>
      </c>
      <c r="B2" s="27" t="s">
        <v>120</v>
      </c>
      <c r="C2" s="27" t="s">
        <v>255</v>
      </c>
      <c r="D2" s="251" t="s">
        <v>267</v>
      </c>
      <c r="E2" s="151" t="s">
        <v>253</v>
      </c>
      <c r="F2" s="150" t="s">
        <v>268</v>
      </c>
    </row>
    <row r="3" spans="1:6" ht="18.75" x14ac:dyDescent="0.25">
      <c r="A3" s="138"/>
      <c r="B3" s="139" t="s">
        <v>225</v>
      </c>
      <c r="C3" s="138"/>
      <c r="D3" s="163"/>
      <c r="E3" s="163"/>
      <c r="F3" s="138"/>
    </row>
    <row r="4" spans="1:6" ht="18.75" x14ac:dyDescent="0.3">
      <c r="A4" s="140"/>
      <c r="B4" s="136" t="s">
        <v>58</v>
      </c>
      <c r="C4" s="137"/>
      <c r="D4" s="137"/>
      <c r="E4" s="137"/>
      <c r="F4" s="137"/>
    </row>
    <row r="5" spans="1:6" ht="18.75" x14ac:dyDescent="0.25">
      <c r="A5" s="97">
        <v>1</v>
      </c>
      <c r="B5" s="67"/>
      <c r="C5" s="67"/>
      <c r="D5" s="67"/>
      <c r="E5" s="67"/>
      <c r="F5" s="67"/>
    </row>
    <row r="6" spans="1:6" ht="18.75" x14ac:dyDescent="0.25">
      <c r="A6" s="97">
        <v>2</v>
      </c>
      <c r="B6" s="67"/>
      <c r="C6" s="67"/>
      <c r="D6" s="67"/>
      <c r="E6" s="67"/>
      <c r="F6" s="67"/>
    </row>
    <row r="7" spans="1:6" ht="18.75" x14ac:dyDescent="0.25">
      <c r="A7" s="97">
        <v>3</v>
      </c>
      <c r="B7" s="67"/>
      <c r="C7" s="67"/>
      <c r="D7" s="67"/>
      <c r="E7" s="67"/>
      <c r="F7" s="67"/>
    </row>
    <row r="8" spans="1:6" ht="18.75" x14ac:dyDescent="0.25">
      <c r="A8" s="97">
        <v>4</v>
      </c>
      <c r="B8" s="67"/>
      <c r="C8" s="67"/>
      <c r="D8" s="67"/>
      <c r="E8" s="67"/>
      <c r="F8" s="67"/>
    </row>
    <row r="9" spans="1:6" ht="18.75" x14ac:dyDescent="0.25">
      <c r="A9" s="97">
        <v>5</v>
      </c>
      <c r="B9" s="67"/>
      <c r="C9" s="67"/>
      <c r="D9" s="67"/>
      <c r="E9" s="67"/>
      <c r="F9" s="67"/>
    </row>
    <row r="10" spans="1:6" ht="23.25" customHeight="1" x14ac:dyDescent="0.3">
      <c r="A10" s="140"/>
      <c r="B10" s="136" t="s">
        <v>227</v>
      </c>
      <c r="C10" s="137"/>
      <c r="D10" s="137"/>
      <c r="E10" s="137"/>
      <c r="F10" s="137"/>
    </row>
    <row r="11" spans="1:6" ht="18.75" x14ac:dyDescent="0.25">
      <c r="A11" s="97">
        <v>1</v>
      </c>
      <c r="B11" s="56"/>
      <c r="C11" s="56"/>
      <c r="D11" s="56"/>
      <c r="E11" s="56"/>
      <c r="F11" s="56"/>
    </row>
    <row r="12" spans="1:6" ht="18.75" x14ac:dyDescent="0.25">
      <c r="A12" s="97">
        <v>2</v>
      </c>
      <c r="B12" s="56"/>
      <c r="C12" s="56"/>
      <c r="D12" s="56"/>
      <c r="E12" s="56"/>
      <c r="F12" s="56"/>
    </row>
    <row r="13" spans="1:6" ht="18.75" x14ac:dyDescent="0.25">
      <c r="A13" s="97">
        <v>3</v>
      </c>
      <c r="B13" s="56"/>
      <c r="C13" s="56"/>
      <c r="D13" s="56"/>
      <c r="E13" s="56"/>
      <c r="F13" s="56"/>
    </row>
    <row r="14" spans="1:6" ht="18.75" x14ac:dyDescent="0.25">
      <c r="A14" s="97">
        <v>4</v>
      </c>
      <c r="B14" s="56"/>
      <c r="C14" s="56"/>
      <c r="D14" s="56"/>
      <c r="E14" s="56"/>
      <c r="F14" s="56"/>
    </row>
    <row r="15" spans="1:6" ht="18.75" x14ac:dyDescent="0.25">
      <c r="A15" s="97">
        <v>5</v>
      </c>
      <c r="B15" s="56"/>
      <c r="C15" s="56"/>
      <c r="D15" s="56"/>
      <c r="E15" s="56"/>
      <c r="F15" s="56"/>
    </row>
    <row r="16" spans="1:6" ht="18.75" x14ac:dyDescent="0.3">
      <c r="A16" s="140"/>
      <c r="B16" s="136" t="s">
        <v>68</v>
      </c>
      <c r="C16" s="137"/>
      <c r="D16" s="137"/>
      <c r="E16" s="137"/>
      <c r="F16" s="137"/>
    </row>
    <row r="17" spans="1:6" ht="18.75" x14ac:dyDescent="0.25">
      <c r="A17" s="97">
        <v>1</v>
      </c>
      <c r="B17" s="56"/>
      <c r="C17" s="56"/>
      <c r="D17" s="56"/>
      <c r="E17" s="56"/>
      <c r="F17" s="56"/>
    </row>
    <row r="18" spans="1:6" ht="18.75" x14ac:dyDescent="0.25">
      <c r="A18" s="97">
        <v>2</v>
      </c>
      <c r="B18" s="56"/>
      <c r="C18" s="56"/>
      <c r="D18" s="56"/>
      <c r="E18" s="56"/>
      <c r="F18" s="56"/>
    </row>
    <row r="19" spans="1:6" ht="18.75" x14ac:dyDescent="0.25">
      <c r="A19" s="97">
        <v>3</v>
      </c>
      <c r="B19" s="56"/>
      <c r="C19" s="56"/>
      <c r="D19" s="56"/>
      <c r="E19" s="56"/>
      <c r="F19" s="56"/>
    </row>
    <row r="20" spans="1:6" ht="18.75" x14ac:dyDescent="0.25">
      <c r="A20" s="97">
        <v>4</v>
      </c>
      <c r="B20" s="56"/>
      <c r="C20" s="56"/>
      <c r="D20" s="56"/>
      <c r="E20" s="56"/>
      <c r="F20" s="56"/>
    </row>
    <row r="21" spans="1:6" ht="18.75" x14ac:dyDescent="0.25">
      <c r="A21" s="97">
        <v>5</v>
      </c>
      <c r="B21" s="67"/>
      <c r="C21" s="67"/>
      <c r="D21" s="67"/>
      <c r="E21" s="67"/>
      <c r="F21" s="67"/>
    </row>
    <row r="22" spans="1:6" ht="37.5" x14ac:dyDescent="0.3">
      <c r="A22" s="140"/>
      <c r="B22" s="142" t="s">
        <v>186</v>
      </c>
      <c r="C22" s="137"/>
      <c r="D22" s="137"/>
      <c r="E22" s="137"/>
      <c r="F22" s="137"/>
    </row>
    <row r="23" spans="1:6" ht="18.75" x14ac:dyDescent="0.3">
      <c r="A23" s="159">
        <v>1</v>
      </c>
      <c r="B23" s="143"/>
      <c r="C23" s="141"/>
      <c r="D23" s="141"/>
      <c r="E23" s="141"/>
      <c r="F23" s="141"/>
    </row>
    <row r="24" spans="1:6" ht="18.75" x14ac:dyDescent="0.3">
      <c r="A24" s="159">
        <v>2</v>
      </c>
      <c r="B24" s="143"/>
      <c r="C24" s="141"/>
      <c r="D24" s="141"/>
      <c r="E24" s="141"/>
      <c r="F24" s="141"/>
    </row>
    <row r="25" spans="1:6" ht="18.75" x14ac:dyDescent="0.3">
      <c r="A25" s="159">
        <v>3</v>
      </c>
      <c r="B25" s="143"/>
      <c r="C25" s="141"/>
      <c r="D25" s="141"/>
      <c r="E25" s="141"/>
      <c r="F25" s="141"/>
    </row>
    <row r="26" spans="1:6" ht="18.75" x14ac:dyDescent="0.3">
      <c r="A26" s="159">
        <v>4</v>
      </c>
      <c r="B26" s="143"/>
      <c r="C26" s="141"/>
      <c r="D26" s="141"/>
      <c r="E26" s="141"/>
      <c r="F26" s="141"/>
    </row>
    <row r="27" spans="1:6" ht="18.75" x14ac:dyDescent="0.3">
      <c r="A27" s="159">
        <v>5</v>
      </c>
      <c r="B27" s="143"/>
      <c r="C27" s="141"/>
      <c r="D27" s="141"/>
      <c r="E27" s="141"/>
      <c r="F27" s="141"/>
    </row>
    <row r="28" spans="1:6" ht="18.75" x14ac:dyDescent="0.25">
      <c r="A28" s="163"/>
      <c r="B28" s="139" t="s">
        <v>224</v>
      </c>
      <c r="C28" s="210"/>
      <c r="D28" s="210"/>
      <c r="E28" s="210"/>
      <c r="F28" s="210"/>
    </row>
    <row r="29" spans="1:6" ht="18.75" x14ac:dyDescent="0.3">
      <c r="A29" s="140"/>
      <c r="B29" s="136" t="s">
        <v>228</v>
      </c>
      <c r="C29" s="209"/>
      <c r="D29" s="137"/>
      <c r="E29" s="137"/>
      <c r="F29" s="137"/>
    </row>
    <row r="30" spans="1:6" ht="18.75" x14ac:dyDescent="0.25">
      <c r="A30" s="97">
        <v>1</v>
      </c>
      <c r="B30" s="56"/>
      <c r="C30" s="56"/>
      <c r="D30" s="56"/>
      <c r="E30" s="56"/>
      <c r="F30" s="56"/>
    </row>
    <row r="31" spans="1:6" ht="18.75" x14ac:dyDescent="0.25">
      <c r="A31" s="97">
        <v>2</v>
      </c>
      <c r="B31" s="56"/>
      <c r="C31" s="56"/>
      <c r="D31" s="56"/>
      <c r="E31" s="56"/>
      <c r="F31" s="56"/>
    </row>
    <row r="32" spans="1:6" ht="18.75" x14ac:dyDescent="0.25">
      <c r="A32" s="97">
        <v>3</v>
      </c>
      <c r="B32" s="56"/>
      <c r="C32" s="56"/>
      <c r="D32" s="56"/>
      <c r="E32" s="56"/>
      <c r="F32" s="56"/>
    </row>
    <row r="33" spans="1:6" ht="18.75" x14ac:dyDescent="0.25">
      <c r="A33" s="97">
        <v>4</v>
      </c>
      <c r="B33" s="56"/>
      <c r="C33" s="56"/>
      <c r="D33" s="56"/>
      <c r="E33" s="56"/>
      <c r="F33" s="56"/>
    </row>
    <row r="34" spans="1:6" ht="18.75" x14ac:dyDescent="0.25">
      <c r="A34" s="97">
        <v>5</v>
      </c>
      <c r="B34" s="67"/>
      <c r="C34" s="155"/>
      <c r="D34" s="156"/>
      <c r="E34" s="156"/>
      <c r="F34" s="156"/>
    </row>
    <row r="35" spans="1:6" ht="18.75" x14ac:dyDescent="0.3">
      <c r="A35" s="164"/>
      <c r="B35" s="136" t="s">
        <v>227</v>
      </c>
      <c r="C35" s="137"/>
      <c r="D35" s="137"/>
      <c r="E35" s="137"/>
      <c r="F35" s="137"/>
    </row>
    <row r="36" spans="1:6" ht="18.75" customHeight="1" x14ac:dyDescent="0.25">
      <c r="A36" s="97">
        <v>1</v>
      </c>
      <c r="B36" s="56"/>
      <c r="C36" s="56"/>
      <c r="D36" s="56"/>
      <c r="E36" s="56"/>
      <c r="F36" s="56"/>
    </row>
    <row r="37" spans="1:6" ht="24" customHeight="1" x14ac:dyDescent="0.25">
      <c r="A37" s="97">
        <v>2</v>
      </c>
      <c r="B37" s="56"/>
      <c r="C37" s="56"/>
      <c r="D37" s="56"/>
      <c r="E37" s="56"/>
      <c r="F37" s="56"/>
    </row>
    <row r="38" spans="1:6" ht="21" customHeight="1" x14ac:dyDescent="0.25">
      <c r="A38" s="97">
        <v>3</v>
      </c>
      <c r="B38" s="56"/>
      <c r="C38" s="56"/>
      <c r="D38" s="56"/>
      <c r="E38" s="56"/>
      <c r="F38" s="56"/>
    </row>
    <row r="39" spans="1:6" ht="18.75" customHeight="1" x14ac:dyDescent="0.25">
      <c r="A39" s="97">
        <v>4</v>
      </c>
      <c r="B39" s="56"/>
      <c r="C39" s="56"/>
      <c r="D39" s="56"/>
      <c r="E39" s="56"/>
      <c r="F39" s="56"/>
    </row>
    <row r="40" spans="1:6" ht="19.5" customHeight="1" x14ac:dyDescent="0.25">
      <c r="A40" s="97">
        <v>5</v>
      </c>
      <c r="B40" s="56"/>
      <c r="C40" s="56"/>
      <c r="D40" s="56"/>
      <c r="E40" s="56"/>
      <c r="F40" s="56"/>
    </row>
    <row r="41" spans="1:6" ht="18.75" x14ac:dyDescent="0.25">
      <c r="A41" s="97">
        <v>6</v>
      </c>
      <c r="B41" s="56"/>
      <c r="C41" s="56"/>
      <c r="D41" s="56"/>
      <c r="E41" s="56"/>
      <c r="F41" s="56"/>
    </row>
    <row r="42" spans="1:6" ht="18" customHeight="1" x14ac:dyDescent="0.25">
      <c r="A42" s="97">
        <v>7</v>
      </c>
      <c r="B42" s="56"/>
      <c r="C42" s="56"/>
      <c r="D42" s="56"/>
      <c r="E42" s="56"/>
      <c r="F42" s="56"/>
    </row>
    <row r="43" spans="1:6" ht="20.25" customHeight="1" x14ac:dyDescent="0.25">
      <c r="A43" s="165">
        <v>8</v>
      </c>
      <c r="B43" s="56"/>
      <c r="C43" s="56"/>
      <c r="D43" s="56"/>
      <c r="E43" s="56"/>
      <c r="F43" s="56"/>
    </row>
    <row r="44" spans="1:6" ht="20.25" customHeight="1" x14ac:dyDescent="0.25">
      <c r="A44" s="165">
        <v>9</v>
      </c>
      <c r="B44" s="56"/>
      <c r="C44" s="56"/>
      <c r="D44" s="56"/>
      <c r="E44" s="56"/>
      <c r="F44" s="56"/>
    </row>
    <row r="45" spans="1:6" ht="21" customHeight="1" x14ac:dyDescent="0.25">
      <c r="A45" s="165">
        <v>10</v>
      </c>
      <c r="B45" s="56"/>
      <c r="C45" s="56"/>
      <c r="D45" s="56"/>
      <c r="E45" s="56"/>
      <c r="F45" s="56"/>
    </row>
    <row r="46" spans="1:6" ht="18.75" x14ac:dyDescent="0.3">
      <c r="A46" s="166"/>
      <c r="B46" s="136" t="s">
        <v>68</v>
      </c>
      <c r="C46" s="137"/>
      <c r="D46" s="137"/>
      <c r="E46" s="137"/>
      <c r="F46" s="137"/>
    </row>
    <row r="47" spans="1:6" ht="18.75" x14ac:dyDescent="0.25">
      <c r="A47" s="97">
        <v>1</v>
      </c>
      <c r="B47" s="56"/>
      <c r="C47" s="56"/>
      <c r="D47" s="56"/>
      <c r="E47" s="56"/>
      <c r="F47" s="56"/>
    </row>
    <row r="48" spans="1:6" ht="22.5" customHeight="1" x14ac:dyDescent="0.25">
      <c r="A48" s="97">
        <v>2</v>
      </c>
      <c r="B48" s="56"/>
      <c r="C48" s="56"/>
      <c r="D48" s="56"/>
      <c r="E48" s="56"/>
      <c r="F48" s="56"/>
    </row>
    <row r="49" spans="1:6" ht="17.25" customHeight="1" x14ac:dyDescent="0.25">
      <c r="A49" s="97">
        <v>3</v>
      </c>
      <c r="B49" s="56"/>
      <c r="C49" s="56"/>
      <c r="D49" s="56"/>
      <c r="E49" s="56"/>
      <c r="F49" s="56"/>
    </row>
    <row r="50" spans="1:6" ht="18.75" x14ac:dyDescent="0.25">
      <c r="A50" s="97">
        <v>4</v>
      </c>
      <c r="B50" s="56"/>
      <c r="C50" s="56"/>
      <c r="D50" s="56"/>
      <c r="E50" s="56"/>
      <c r="F50" s="56"/>
    </row>
    <row r="51" spans="1:6" ht="18.75" x14ac:dyDescent="0.25">
      <c r="A51" s="97">
        <v>5</v>
      </c>
      <c r="B51" s="56"/>
      <c r="C51" s="56"/>
      <c r="D51" s="56"/>
      <c r="E51" s="56"/>
      <c r="F51" s="56"/>
    </row>
    <row r="52" spans="1:6" ht="18.75" x14ac:dyDescent="0.25">
      <c r="A52" s="97">
        <v>6</v>
      </c>
      <c r="B52" s="56"/>
      <c r="C52" s="56"/>
      <c r="D52" s="56"/>
      <c r="E52" s="56"/>
      <c r="F52" s="56"/>
    </row>
    <row r="53" spans="1:6" ht="18.75" x14ac:dyDescent="0.25">
      <c r="A53" s="97">
        <v>7</v>
      </c>
      <c r="B53" s="56"/>
      <c r="C53" s="56"/>
      <c r="D53" s="56"/>
      <c r="E53" s="56"/>
      <c r="F53" s="56"/>
    </row>
    <row r="54" spans="1:6" ht="18.75" x14ac:dyDescent="0.25">
      <c r="A54" s="97">
        <v>8</v>
      </c>
      <c r="B54" s="56"/>
      <c r="C54" s="56"/>
      <c r="D54" s="56"/>
      <c r="E54" s="56"/>
      <c r="F54" s="56"/>
    </row>
    <row r="55" spans="1:6" ht="18.75" x14ac:dyDescent="0.25">
      <c r="A55" s="97">
        <v>9</v>
      </c>
      <c r="B55" s="56"/>
      <c r="C55" s="56"/>
      <c r="D55" s="56"/>
      <c r="E55" s="56"/>
      <c r="F55" s="56"/>
    </row>
    <row r="56" spans="1:6" ht="18.75" x14ac:dyDescent="0.25">
      <c r="A56" s="97">
        <v>10</v>
      </c>
      <c r="B56" s="56"/>
      <c r="C56" s="56"/>
      <c r="D56" s="56"/>
      <c r="E56" s="56"/>
      <c r="F56" s="56"/>
    </row>
    <row r="57" spans="1:6" ht="37.5" x14ac:dyDescent="0.3">
      <c r="A57" s="140"/>
      <c r="B57" s="142" t="s">
        <v>186</v>
      </c>
      <c r="C57" s="137"/>
      <c r="D57" s="137"/>
      <c r="E57" s="137"/>
      <c r="F57" s="137"/>
    </row>
    <row r="58" spans="1:6" ht="18.75" x14ac:dyDescent="0.25">
      <c r="A58" s="97">
        <v>1</v>
      </c>
      <c r="B58" s="67"/>
      <c r="C58" s="67"/>
      <c r="D58" s="67"/>
      <c r="E58" s="67"/>
      <c r="F58" s="67"/>
    </row>
    <row r="59" spans="1:6" ht="18.75" x14ac:dyDescent="0.25">
      <c r="A59" s="97">
        <v>2</v>
      </c>
      <c r="B59" s="67"/>
      <c r="C59" s="67"/>
      <c r="D59" s="67"/>
      <c r="E59" s="67"/>
      <c r="F59" s="67"/>
    </row>
    <row r="60" spans="1:6" ht="18.75" x14ac:dyDescent="0.25">
      <c r="A60" s="97">
        <v>3</v>
      </c>
      <c r="B60" s="67"/>
      <c r="C60" s="67"/>
      <c r="D60" s="67"/>
      <c r="E60" s="67"/>
      <c r="F60" s="67"/>
    </row>
    <row r="61" spans="1:6" ht="18.75" x14ac:dyDescent="0.25">
      <c r="A61" s="97">
        <v>4</v>
      </c>
      <c r="B61" s="67"/>
      <c r="C61" s="67"/>
      <c r="D61" s="67"/>
      <c r="E61" s="67"/>
      <c r="F61" s="67"/>
    </row>
    <row r="62" spans="1:6" ht="18.75" x14ac:dyDescent="0.25">
      <c r="A62" s="97">
        <v>5</v>
      </c>
      <c r="B62" s="67"/>
      <c r="C62" s="67"/>
      <c r="D62" s="67"/>
      <c r="E62" s="67"/>
      <c r="F62" s="67"/>
    </row>
    <row r="63" spans="1:6" ht="18.75" x14ac:dyDescent="0.25">
      <c r="A63" s="163"/>
      <c r="B63" s="139" t="s">
        <v>226</v>
      </c>
      <c r="C63" s="210"/>
      <c r="D63" s="210"/>
      <c r="E63" s="210"/>
      <c r="F63" s="210"/>
    </row>
    <row r="64" spans="1:6" ht="18.75" x14ac:dyDescent="0.3">
      <c r="A64" s="140"/>
      <c r="B64" s="136" t="s">
        <v>228</v>
      </c>
      <c r="C64" s="137"/>
      <c r="D64" s="137"/>
      <c r="E64" s="137"/>
      <c r="F64" s="137"/>
    </row>
    <row r="65" spans="1:6" ht="20.25" customHeight="1" x14ac:dyDescent="0.25">
      <c r="A65" s="97">
        <v>1</v>
      </c>
      <c r="B65" s="56"/>
      <c r="C65" s="56"/>
      <c r="D65" s="56"/>
      <c r="E65" s="56"/>
      <c r="F65" s="56"/>
    </row>
    <row r="66" spans="1:6" ht="20.25" customHeight="1" x14ac:dyDescent="0.25">
      <c r="A66" s="97">
        <v>2</v>
      </c>
      <c r="B66" s="56"/>
      <c r="C66" s="56"/>
      <c r="D66" s="56"/>
      <c r="E66" s="56"/>
      <c r="F66" s="56"/>
    </row>
    <row r="67" spans="1:6" ht="20.25" customHeight="1" x14ac:dyDescent="0.25">
      <c r="A67" s="97">
        <v>3</v>
      </c>
      <c r="B67" s="56"/>
      <c r="C67" s="56"/>
      <c r="D67" s="56"/>
      <c r="E67" s="56"/>
      <c r="F67" s="56"/>
    </row>
    <row r="68" spans="1:6" ht="18.75" x14ac:dyDescent="0.25">
      <c r="A68" s="97">
        <v>4</v>
      </c>
      <c r="B68" s="56"/>
      <c r="C68" s="56"/>
      <c r="D68" s="56"/>
      <c r="E68" s="56"/>
      <c r="F68" s="56"/>
    </row>
    <row r="69" spans="1:6" ht="18.75" x14ac:dyDescent="0.25">
      <c r="A69" s="97">
        <v>5</v>
      </c>
      <c r="B69" s="67"/>
      <c r="C69" s="67"/>
      <c r="D69" s="67"/>
      <c r="E69" s="67"/>
      <c r="F69" s="67"/>
    </row>
    <row r="70" spans="1:6" ht="18.75" x14ac:dyDescent="0.3">
      <c r="A70" s="140"/>
      <c r="B70" s="136" t="s">
        <v>227</v>
      </c>
      <c r="C70" s="137"/>
      <c r="D70" s="137"/>
      <c r="E70" s="137"/>
      <c r="F70" s="137"/>
    </row>
    <row r="71" spans="1:6" ht="18.75" x14ac:dyDescent="0.25">
      <c r="A71" s="97">
        <v>1</v>
      </c>
      <c r="B71" s="56"/>
      <c r="C71" s="56"/>
      <c r="D71" s="56"/>
      <c r="E71" s="56"/>
      <c r="F71" s="56"/>
    </row>
    <row r="72" spans="1:6" ht="18.75" x14ac:dyDescent="0.25">
      <c r="A72" s="97">
        <v>2</v>
      </c>
      <c r="B72" s="56"/>
      <c r="C72" s="56"/>
      <c r="D72" s="56"/>
      <c r="E72" s="56"/>
      <c r="F72" s="56"/>
    </row>
    <row r="73" spans="1:6" ht="18.75" x14ac:dyDescent="0.25">
      <c r="A73" s="97">
        <v>3</v>
      </c>
      <c r="B73" s="56"/>
      <c r="C73" s="56"/>
      <c r="D73" s="56"/>
      <c r="E73" s="56"/>
      <c r="F73" s="56"/>
    </row>
    <row r="74" spans="1:6" ht="18.75" x14ac:dyDescent="0.25">
      <c r="A74" s="97">
        <v>4</v>
      </c>
      <c r="B74" s="56"/>
      <c r="C74" s="56"/>
      <c r="D74" s="56"/>
      <c r="E74" s="56"/>
      <c r="F74" s="56"/>
    </row>
    <row r="75" spans="1:6" ht="18.75" x14ac:dyDescent="0.25">
      <c r="A75" s="97">
        <v>5</v>
      </c>
      <c r="B75" s="56"/>
      <c r="C75" s="56"/>
      <c r="D75" s="56"/>
      <c r="E75" s="56"/>
      <c r="F75" s="56"/>
    </row>
    <row r="76" spans="1:6" ht="18.75" x14ac:dyDescent="0.25">
      <c r="A76" s="97">
        <v>6</v>
      </c>
      <c r="B76" s="56"/>
      <c r="C76" s="56"/>
      <c r="D76" s="56"/>
      <c r="E76" s="56"/>
      <c r="F76" s="56"/>
    </row>
    <row r="77" spans="1:6" ht="19.5" customHeight="1" x14ac:dyDescent="0.25">
      <c r="A77" s="97">
        <v>7</v>
      </c>
      <c r="B77" s="56"/>
      <c r="C77" s="56"/>
      <c r="D77" s="56"/>
      <c r="E77" s="56"/>
      <c r="F77" s="56"/>
    </row>
    <row r="78" spans="1:6" ht="21.75" customHeight="1" x14ac:dyDescent="0.25">
      <c r="A78" s="97">
        <v>8</v>
      </c>
      <c r="B78" s="56"/>
      <c r="C78" s="56"/>
      <c r="D78" s="56"/>
      <c r="E78" s="56"/>
      <c r="F78" s="56"/>
    </row>
    <row r="79" spans="1:6" ht="21" customHeight="1" x14ac:dyDescent="0.25">
      <c r="A79" s="97">
        <v>9</v>
      </c>
      <c r="B79" s="56"/>
      <c r="C79" s="56"/>
      <c r="D79" s="56"/>
      <c r="E79" s="56"/>
      <c r="F79" s="56"/>
    </row>
    <row r="80" spans="1:6" ht="21.75" customHeight="1" x14ac:dyDescent="0.25">
      <c r="A80" s="97">
        <v>10</v>
      </c>
      <c r="B80" s="56"/>
      <c r="C80" s="56"/>
      <c r="D80" s="56"/>
      <c r="E80" s="56"/>
      <c r="F80" s="56"/>
    </row>
    <row r="81" spans="1:6" ht="22.5" customHeight="1" x14ac:dyDescent="0.25">
      <c r="A81" s="97">
        <v>11</v>
      </c>
      <c r="B81" s="56"/>
      <c r="C81" s="56"/>
      <c r="D81" s="56"/>
      <c r="E81" s="56"/>
      <c r="F81" s="56"/>
    </row>
    <row r="82" spans="1:6" ht="20.25" customHeight="1" x14ac:dyDescent="0.25">
      <c r="A82" s="97">
        <v>12</v>
      </c>
      <c r="B82" s="56"/>
      <c r="C82" s="56"/>
      <c r="D82" s="56"/>
      <c r="E82" s="56"/>
      <c r="F82" s="56"/>
    </row>
    <row r="83" spans="1:6" ht="18.75" x14ac:dyDescent="0.3">
      <c r="A83" s="140"/>
      <c r="B83" s="136" t="s">
        <v>68</v>
      </c>
      <c r="C83" s="137"/>
      <c r="D83" s="211"/>
      <c r="E83" s="211"/>
      <c r="F83" s="137"/>
    </row>
    <row r="84" spans="1:6" ht="18.75" x14ac:dyDescent="0.25">
      <c r="A84" s="159">
        <v>1</v>
      </c>
      <c r="B84" s="56"/>
      <c r="C84" s="56"/>
      <c r="D84" s="56"/>
      <c r="E84" s="56"/>
      <c r="F84" s="56"/>
    </row>
    <row r="85" spans="1:6" ht="18.75" customHeight="1" x14ac:dyDescent="0.25">
      <c r="A85" s="159">
        <v>2</v>
      </c>
      <c r="B85" s="56"/>
      <c r="C85" s="56"/>
      <c r="D85" s="56"/>
      <c r="E85" s="56"/>
      <c r="F85" s="56"/>
    </row>
    <row r="86" spans="1:6" ht="18.75" x14ac:dyDescent="0.25">
      <c r="A86" s="159">
        <v>3</v>
      </c>
      <c r="B86" s="56"/>
      <c r="C86" s="56"/>
      <c r="D86" s="56"/>
      <c r="E86" s="56"/>
      <c r="F86" s="56"/>
    </row>
    <row r="87" spans="1:6" ht="18.75" customHeight="1" x14ac:dyDescent="0.25">
      <c r="A87" s="159">
        <v>4</v>
      </c>
      <c r="B87" s="56"/>
      <c r="C87" s="56"/>
      <c r="D87" s="56"/>
      <c r="E87" s="56"/>
      <c r="F87" s="56"/>
    </row>
    <row r="88" spans="1:6" ht="18" customHeight="1" x14ac:dyDescent="0.25">
      <c r="A88" s="159">
        <v>5</v>
      </c>
      <c r="B88" s="56"/>
      <c r="C88" s="56"/>
      <c r="D88" s="56"/>
      <c r="E88" s="56"/>
      <c r="F88" s="56"/>
    </row>
    <row r="89" spans="1:6" ht="23.25" customHeight="1" x14ac:dyDescent="0.25">
      <c r="A89" s="159">
        <v>6</v>
      </c>
      <c r="B89" s="56"/>
      <c r="C89" s="56"/>
      <c r="D89" s="56"/>
      <c r="E89" s="56"/>
      <c r="F89" s="56"/>
    </row>
    <row r="90" spans="1:6" ht="19.5" customHeight="1" x14ac:dyDescent="0.25">
      <c r="A90" s="159">
        <v>7</v>
      </c>
      <c r="B90" s="56"/>
      <c r="C90" s="56"/>
      <c r="D90" s="56"/>
      <c r="E90" s="56"/>
      <c r="F90" s="56"/>
    </row>
    <row r="91" spans="1:6" ht="24.75" customHeight="1" x14ac:dyDescent="0.25">
      <c r="A91" s="208">
        <v>8</v>
      </c>
      <c r="B91" s="56"/>
      <c r="C91" s="56"/>
      <c r="D91" s="56"/>
      <c r="E91" s="56"/>
      <c r="F91" s="56"/>
    </row>
    <row r="92" spans="1:6" ht="21" customHeight="1" x14ac:dyDescent="0.25">
      <c r="A92" s="208">
        <v>9</v>
      </c>
      <c r="B92" s="56"/>
      <c r="C92" s="56"/>
      <c r="D92" s="56"/>
      <c r="E92" s="56"/>
      <c r="F92" s="56"/>
    </row>
    <row r="93" spans="1:6" ht="37.5" x14ac:dyDescent="0.3">
      <c r="A93" s="166"/>
      <c r="B93" s="142" t="s">
        <v>186</v>
      </c>
      <c r="C93" s="137"/>
      <c r="D93" s="137"/>
      <c r="E93" s="137"/>
      <c r="F93" s="137"/>
    </row>
    <row r="94" spans="1:6" ht="18.75" x14ac:dyDescent="0.3">
      <c r="A94" s="159">
        <v>1</v>
      </c>
      <c r="B94" s="57"/>
      <c r="C94" s="141"/>
      <c r="D94" s="141"/>
      <c r="E94" s="141"/>
      <c r="F94" s="141"/>
    </row>
    <row r="95" spans="1:6" ht="18.75" x14ac:dyDescent="0.3">
      <c r="A95" s="159">
        <v>2</v>
      </c>
      <c r="B95" s="57"/>
      <c r="C95" s="141"/>
      <c r="D95" s="141"/>
      <c r="E95" s="141"/>
      <c r="F95" s="141"/>
    </row>
    <row r="96" spans="1:6" ht="18.75" x14ac:dyDescent="0.3">
      <c r="A96" s="159">
        <v>3</v>
      </c>
      <c r="B96" s="57"/>
      <c r="C96" s="141"/>
      <c r="D96" s="141"/>
      <c r="E96" s="141"/>
      <c r="F96" s="141"/>
    </row>
    <row r="97" spans="1:6" ht="18.75" x14ac:dyDescent="0.3">
      <c r="A97" s="159">
        <v>4</v>
      </c>
      <c r="B97" s="57"/>
      <c r="C97" s="141"/>
      <c r="D97" s="141"/>
      <c r="E97" s="141"/>
      <c r="F97" s="141"/>
    </row>
    <row r="98" spans="1:6" ht="18.75" x14ac:dyDescent="0.3">
      <c r="A98" s="159">
        <v>5</v>
      </c>
      <c r="B98" s="57"/>
      <c r="C98" s="141"/>
      <c r="D98" s="141"/>
      <c r="E98" s="141"/>
      <c r="F98" s="141"/>
    </row>
    <row r="99" spans="1:6" ht="18.75" x14ac:dyDescent="0.25">
      <c r="A99" s="163"/>
      <c r="B99" s="139" t="s">
        <v>222</v>
      </c>
      <c r="C99" s="139"/>
      <c r="D99" s="139"/>
      <c r="E99" s="139"/>
      <c r="F99" s="139"/>
    </row>
    <row r="100" spans="1:6" ht="18.75" x14ac:dyDescent="0.3">
      <c r="A100" s="140"/>
      <c r="B100" s="136" t="s">
        <v>228</v>
      </c>
      <c r="C100" s="137"/>
      <c r="D100" s="137"/>
      <c r="E100" s="137"/>
      <c r="F100" s="137"/>
    </row>
    <row r="101" spans="1:6" ht="18.75" x14ac:dyDescent="0.25">
      <c r="A101" s="97">
        <v>1</v>
      </c>
      <c r="B101" s="67"/>
      <c r="C101" s="67"/>
      <c r="D101" s="67"/>
      <c r="E101" s="67"/>
      <c r="F101" s="67"/>
    </row>
    <row r="102" spans="1:6" ht="18.75" x14ac:dyDescent="0.25">
      <c r="A102" s="97">
        <v>2</v>
      </c>
      <c r="B102" s="67"/>
      <c r="C102" s="67"/>
      <c r="D102" s="67"/>
      <c r="E102" s="67"/>
      <c r="F102" s="67"/>
    </row>
    <row r="103" spans="1:6" ht="18.75" x14ac:dyDescent="0.25">
      <c r="A103" s="97">
        <v>3</v>
      </c>
      <c r="B103" s="67"/>
      <c r="C103" s="67"/>
      <c r="D103" s="67"/>
      <c r="E103" s="67"/>
      <c r="F103" s="67"/>
    </row>
    <row r="104" spans="1:6" ht="18.75" x14ac:dyDescent="0.25">
      <c r="A104" s="97">
        <v>4</v>
      </c>
      <c r="B104" s="67"/>
      <c r="C104" s="67"/>
      <c r="D104" s="67"/>
      <c r="E104" s="67"/>
      <c r="F104" s="67"/>
    </row>
    <row r="105" spans="1:6" ht="18.75" x14ac:dyDescent="0.25">
      <c r="A105" s="97">
        <v>5</v>
      </c>
      <c r="B105" s="67"/>
      <c r="C105" s="67"/>
      <c r="D105" s="67"/>
      <c r="E105" s="67"/>
      <c r="F105" s="67"/>
    </row>
    <row r="106" spans="1:6" ht="18.75" x14ac:dyDescent="0.3">
      <c r="A106" s="140"/>
      <c r="B106" s="136" t="s">
        <v>227</v>
      </c>
      <c r="C106" s="137"/>
      <c r="D106" s="137"/>
      <c r="E106" s="137"/>
      <c r="F106" s="137"/>
    </row>
    <row r="107" spans="1:6" ht="18.75" x14ac:dyDescent="0.25">
      <c r="A107" s="97">
        <v>1</v>
      </c>
      <c r="B107" s="56"/>
      <c r="C107" s="56"/>
      <c r="D107" s="56"/>
      <c r="E107" s="56"/>
      <c r="F107" s="56"/>
    </row>
    <row r="108" spans="1:6" ht="18.75" x14ac:dyDescent="0.25">
      <c r="A108" s="97">
        <v>2</v>
      </c>
      <c r="B108" s="56"/>
      <c r="C108" s="56"/>
      <c r="D108" s="56"/>
      <c r="E108" s="56"/>
      <c r="F108" s="56"/>
    </row>
    <row r="109" spans="1:6" ht="18.75" x14ac:dyDescent="0.25">
      <c r="A109" s="97">
        <v>3</v>
      </c>
      <c r="B109" s="56"/>
      <c r="C109" s="56"/>
      <c r="D109" s="56"/>
      <c r="E109" s="56"/>
      <c r="F109" s="56"/>
    </row>
    <row r="110" spans="1:6" ht="21.75" customHeight="1" x14ac:dyDescent="0.25">
      <c r="A110" s="97">
        <v>4</v>
      </c>
      <c r="B110" s="56"/>
      <c r="C110" s="56"/>
      <c r="D110" s="56"/>
      <c r="E110" s="56"/>
      <c r="F110" s="56"/>
    </row>
    <row r="111" spans="1:6" ht="18.75" x14ac:dyDescent="0.25">
      <c r="A111" s="97">
        <v>5</v>
      </c>
      <c r="B111" s="56"/>
      <c r="C111" s="56"/>
      <c r="D111" s="56"/>
      <c r="E111" s="56"/>
      <c r="F111" s="56"/>
    </row>
    <row r="112" spans="1:6" ht="18.75" x14ac:dyDescent="0.25">
      <c r="A112" s="97">
        <v>6</v>
      </c>
      <c r="B112" s="56"/>
      <c r="C112" s="56"/>
      <c r="D112" s="56"/>
      <c r="E112" s="56"/>
      <c r="F112" s="56"/>
    </row>
    <row r="113" spans="1:6" ht="18.75" x14ac:dyDescent="0.25">
      <c r="A113" s="97">
        <v>7</v>
      </c>
      <c r="B113" s="56"/>
      <c r="C113" s="56"/>
      <c r="D113" s="56"/>
      <c r="E113" s="56"/>
      <c r="F113" s="56"/>
    </row>
    <row r="114" spans="1:6" ht="22.5" customHeight="1" x14ac:dyDescent="0.25">
      <c r="A114" s="97">
        <v>8</v>
      </c>
      <c r="B114" s="56"/>
      <c r="C114" s="56"/>
      <c r="D114" s="56"/>
      <c r="E114" s="56"/>
      <c r="F114" s="56"/>
    </row>
    <row r="115" spans="1:6" ht="21.75" customHeight="1" x14ac:dyDescent="0.25">
      <c r="A115" s="97">
        <v>9</v>
      </c>
      <c r="B115" s="56"/>
      <c r="C115" s="56"/>
      <c r="D115" s="56"/>
      <c r="E115" s="56"/>
      <c r="F115" s="56"/>
    </row>
    <row r="116" spans="1:6" ht="20.25" customHeight="1" x14ac:dyDescent="0.25">
      <c r="A116" s="97">
        <v>10</v>
      </c>
      <c r="B116" s="56"/>
      <c r="C116" s="56"/>
      <c r="D116" s="56"/>
      <c r="E116" s="56"/>
      <c r="F116" s="56"/>
    </row>
    <row r="117" spans="1:6" ht="19.5" customHeight="1" x14ac:dyDescent="0.25">
      <c r="A117" s="97">
        <v>11</v>
      </c>
      <c r="B117" s="56"/>
      <c r="C117" s="56"/>
      <c r="D117" s="56"/>
      <c r="E117" s="56"/>
      <c r="F117" s="56"/>
    </row>
    <row r="118" spans="1:6" ht="24" customHeight="1" x14ac:dyDescent="0.25">
      <c r="A118" s="97">
        <v>12</v>
      </c>
      <c r="B118" s="56"/>
      <c r="C118" s="56"/>
      <c r="D118" s="56"/>
      <c r="E118" s="56"/>
      <c r="F118" s="56"/>
    </row>
    <row r="119" spans="1:6" ht="26.25" customHeight="1" x14ac:dyDescent="0.25">
      <c r="A119" s="97">
        <v>13</v>
      </c>
      <c r="B119" s="56"/>
      <c r="C119" s="56"/>
      <c r="D119" s="56"/>
      <c r="E119" s="56"/>
      <c r="F119" s="56"/>
    </row>
    <row r="120" spans="1:6" ht="19.5" customHeight="1" x14ac:dyDescent="0.25">
      <c r="A120" s="97">
        <v>14</v>
      </c>
      <c r="B120" s="56"/>
      <c r="C120" s="56"/>
      <c r="D120" s="56"/>
      <c r="E120" s="56"/>
      <c r="F120" s="56"/>
    </row>
    <row r="121" spans="1:6" ht="18.75" x14ac:dyDescent="0.25">
      <c r="A121" s="140"/>
      <c r="B121" s="135" t="s">
        <v>68</v>
      </c>
      <c r="C121" s="212"/>
      <c r="D121" s="212"/>
      <c r="E121" s="212"/>
      <c r="F121" s="212"/>
    </row>
    <row r="122" spans="1:6" ht="18.75" x14ac:dyDescent="0.25">
      <c r="A122" s="159">
        <v>1</v>
      </c>
      <c r="B122" s="56"/>
      <c r="C122" s="56"/>
      <c r="D122" s="56"/>
      <c r="E122" s="56"/>
      <c r="F122" s="56"/>
    </row>
    <row r="123" spans="1:6" ht="18.75" x14ac:dyDescent="0.25">
      <c r="A123" s="159">
        <v>2</v>
      </c>
      <c r="B123" s="56"/>
      <c r="C123" s="56"/>
      <c r="D123" s="56"/>
      <c r="E123" s="56"/>
      <c r="F123" s="56"/>
    </row>
    <row r="124" spans="1:6" ht="18.75" x14ac:dyDescent="0.25">
      <c r="A124" s="159">
        <v>3</v>
      </c>
      <c r="B124" s="56"/>
      <c r="C124" s="56"/>
      <c r="D124" s="56"/>
      <c r="E124" s="56"/>
      <c r="F124" s="56"/>
    </row>
    <row r="125" spans="1:6" ht="18.75" x14ac:dyDescent="0.25">
      <c r="A125" s="159">
        <v>4</v>
      </c>
      <c r="B125" s="56"/>
      <c r="C125" s="56"/>
      <c r="D125" s="56"/>
      <c r="E125" s="56"/>
      <c r="F125" s="56"/>
    </row>
    <row r="126" spans="1:6" ht="18.75" x14ac:dyDescent="0.3">
      <c r="A126" s="159">
        <v>5</v>
      </c>
      <c r="B126" s="57"/>
      <c r="C126" s="141"/>
      <c r="D126" s="141"/>
      <c r="E126" s="141"/>
      <c r="F126" s="141"/>
    </row>
    <row r="127" spans="1:6" ht="37.5" x14ac:dyDescent="0.3">
      <c r="A127" s="140"/>
      <c r="B127" s="142" t="s">
        <v>186</v>
      </c>
      <c r="C127" s="137"/>
      <c r="D127" s="137"/>
      <c r="E127" s="137"/>
      <c r="F127" s="137"/>
    </row>
    <row r="128" spans="1:6" ht="18.75" x14ac:dyDescent="0.3">
      <c r="A128" s="159">
        <v>1</v>
      </c>
      <c r="B128" s="57"/>
      <c r="C128" s="141"/>
      <c r="D128" s="141"/>
      <c r="E128" s="141"/>
      <c r="F128" s="141"/>
    </row>
    <row r="129" spans="1:6" ht="18.75" x14ac:dyDescent="0.3">
      <c r="A129" s="159">
        <v>2</v>
      </c>
      <c r="B129" s="57"/>
      <c r="C129" s="141"/>
      <c r="D129" s="141"/>
      <c r="E129" s="141"/>
      <c r="F129" s="141"/>
    </row>
    <row r="130" spans="1:6" ht="18.75" x14ac:dyDescent="0.3">
      <c r="A130" s="159">
        <v>3</v>
      </c>
      <c r="B130" s="57"/>
      <c r="C130" s="141"/>
      <c r="D130" s="141"/>
      <c r="E130" s="141"/>
      <c r="F130" s="141"/>
    </row>
    <row r="131" spans="1:6" ht="18.75" x14ac:dyDescent="0.3">
      <c r="A131" s="159">
        <v>4</v>
      </c>
      <c r="B131" s="57"/>
      <c r="C131" s="141"/>
      <c r="D131" s="141"/>
      <c r="E131" s="141"/>
      <c r="F131" s="141"/>
    </row>
    <row r="132" spans="1:6" ht="18.75" x14ac:dyDescent="0.3">
      <c r="A132" s="159">
        <v>5</v>
      </c>
      <c r="B132" s="57"/>
      <c r="C132" s="141"/>
      <c r="D132" s="141"/>
      <c r="E132" s="141"/>
      <c r="F132" s="141"/>
    </row>
    <row r="133" spans="1:6" ht="18.75" x14ac:dyDescent="0.25">
      <c r="A133" s="60"/>
      <c r="B133" s="60"/>
      <c r="C133" s="60"/>
      <c r="D133" s="60"/>
      <c r="E133" s="60"/>
      <c r="F133" s="60"/>
    </row>
    <row r="134" spans="1:6" ht="18.75" x14ac:dyDescent="0.25">
      <c r="A134" s="60"/>
      <c r="B134" s="60"/>
      <c r="C134" s="60"/>
      <c r="D134" s="60"/>
      <c r="E134" s="60"/>
      <c r="F134" s="60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E25"/>
  <sheetViews>
    <sheetView view="pageBreakPreview" topLeftCell="A4" zoomScale="90" zoomScaleNormal="100" zoomScaleSheetLayoutView="90" workbookViewId="0">
      <selection activeCell="B3" sqref="B3:E10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80" t="s">
        <v>132</v>
      </c>
      <c r="B1" s="380"/>
      <c r="C1" s="380"/>
      <c r="D1" s="380"/>
      <c r="E1" s="380"/>
    </row>
    <row r="2" spans="1:5" ht="94.5" customHeight="1" x14ac:dyDescent="0.25">
      <c r="A2" s="187" t="s">
        <v>133</v>
      </c>
      <c r="B2" s="187" t="s">
        <v>134</v>
      </c>
      <c r="C2" s="187" t="s">
        <v>135</v>
      </c>
      <c r="D2" s="187" t="s">
        <v>136</v>
      </c>
      <c r="E2" s="187" t="s">
        <v>137</v>
      </c>
    </row>
    <row r="3" spans="1:5" ht="56.25" x14ac:dyDescent="0.3">
      <c r="A3" s="64" t="s">
        <v>138</v>
      </c>
      <c r="B3" s="54">
        <v>47</v>
      </c>
      <c r="C3" s="101">
        <v>12</v>
      </c>
      <c r="D3" s="101">
        <v>35</v>
      </c>
      <c r="E3" s="101">
        <v>17</v>
      </c>
    </row>
    <row r="4" spans="1:5" ht="75" x14ac:dyDescent="0.3">
      <c r="A4" s="64" t="s">
        <v>139</v>
      </c>
      <c r="B4" s="54">
        <v>36</v>
      </c>
      <c r="C4" s="101">
        <v>5</v>
      </c>
      <c r="D4" s="101">
        <v>15</v>
      </c>
      <c r="E4" s="101">
        <v>5</v>
      </c>
    </row>
    <row r="5" spans="1:5" ht="112.5" x14ac:dyDescent="0.3">
      <c r="A5" s="64" t="s">
        <v>210</v>
      </c>
      <c r="B5" s="110">
        <v>0</v>
      </c>
      <c r="C5" s="110">
        <f>C6+C7+C8+C9</f>
        <v>0</v>
      </c>
      <c r="D5" s="110">
        <f>D6+D7+D8+D9</f>
        <v>0</v>
      </c>
      <c r="E5" s="110">
        <f>E6+E7+E8+E9</f>
        <v>0</v>
      </c>
    </row>
    <row r="6" spans="1:5" ht="24" customHeight="1" x14ac:dyDescent="0.3">
      <c r="A6" s="64" t="s">
        <v>248</v>
      </c>
      <c r="B6" s="54">
        <v>0</v>
      </c>
      <c r="C6" s="101">
        <v>0</v>
      </c>
      <c r="D6" s="101">
        <v>0</v>
      </c>
      <c r="E6" s="101">
        <v>0</v>
      </c>
    </row>
    <row r="7" spans="1:5" ht="37.5" x14ac:dyDescent="0.3">
      <c r="A7" s="64" t="s">
        <v>140</v>
      </c>
      <c r="B7" s="54">
        <v>0</v>
      </c>
      <c r="C7" s="101">
        <v>0</v>
      </c>
      <c r="D7" s="101">
        <v>0</v>
      </c>
      <c r="E7" s="101">
        <v>0</v>
      </c>
    </row>
    <row r="8" spans="1:5" ht="56.25" x14ac:dyDescent="0.3">
      <c r="A8" s="64" t="s">
        <v>141</v>
      </c>
      <c r="B8" s="54">
        <v>0</v>
      </c>
      <c r="C8" s="101">
        <v>0</v>
      </c>
      <c r="D8" s="101">
        <v>0</v>
      </c>
      <c r="E8" s="101">
        <v>0</v>
      </c>
    </row>
    <row r="9" spans="1:5" ht="56.25" x14ac:dyDescent="0.3">
      <c r="A9" s="64" t="s">
        <v>142</v>
      </c>
      <c r="B9" s="54">
        <v>0</v>
      </c>
      <c r="C9" s="101">
        <v>0</v>
      </c>
      <c r="D9" s="101">
        <v>0</v>
      </c>
      <c r="E9" s="101">
        <v>0</v>
      </c>
    </row>
    <row r="10" spans="1:5" ht="18.75" x14ac:dyDescent="0.25">
      <c r="A10" s="65" t="s">
        <v>87</v>
      </c>
      <c r="B10" s="99">
        <f>B9+B8+B7+B6+B5+B3+B4</f>
        <v>83</v>
      </c>
      <c r="C10" s="99">
        <f>C9+C8+C7+C6+C5+C4+C3</f>
        <v>17</v>
      </c>
      <c r="D10" s="99">
        <f>D9+D8+D7+D6+D5+D4+D3</f>
        <v>50</v>
      </c>
      <c r="E10" s="99">
        <f>E9+E8+E7+E6+E5+E4+E3</f>
        <v>22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15"/>
  <sheetViews>
    <sheetView view="pageBreakPreview" topLeftCell="A94" zoomScale="80" zoomScaleNormal="100" zoomScaleSheetLayoutView="80" workbookViewId="0">
      <selection activeCell="A98" sqref="A98:E107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79" t="s">
        <v>143</v>
      </c>
      <c r="B1" s="381"/>
      <c r="C1" s="381"/>
      <c r="D1" s="381"/>
      <c r="E1" s="381"/>
    </row>
    <row r="2" spans="1:5" ht="90.75" customHeight="1" x14ac:dyDescent="0.25">
      <c r="A2" s="27" t="s">
        <v>89</v>
      </c>
      <c r="B2" s="27" t="s">
        <v>252</v>
      </c>
      <c r="C2" s="249" t="s">
        <v>254</v>
      </c>
      <c r="D2" s="27" t="s">
        <v>269</v>
      </c>
      <c r="E2" s="27" t="s">
        <v>144</v>
      </c>
    </row>
    <row r="3" spans="1:5" ht="18.75" x14ac:dyDescent="0.25">
      <c r="A3" s="133" t="s">
        <v>211</v>
      </c>
      <c r="B3" s="134"/>
      <c r="C3" s="133"/>
      <c r="D3" s="133"/>
      <c r="E3" s="134"/>
    </row>
    <row r="4" spans="1:5" ht="31.5" x14ac:dyDescent="0.25">
      <c r="A4" s="261" t="s">
        <v>406</v>
      </c>
      <c r="B4" s="282">
        <v>44205</v>
      </c>
      <c r="C4" s="261" t="s">
        <v>407</v>
      </c>
      <c r="D4" s="289"/>
      <c r="E4" s="261" t="s">
        <v>408</v>
      </c>
    </row>
    <row r="5" spans="1:5" ht="47.25" x14ac:dyDescent="0.25">
      <c r="A5" s="261" t="s">
        <v>409</v>
      </c>
      <c r="B5" s="282">
        <v>44260</v>
      </c>
      <c r="C5" s="261" t="s">
        <v>410</v>
      </c>
      <c r="D5" s="301"/>
      <c r="E5" s="261" t="s">
        <v>411</v>
      </c>
    </row>
    <row r="6" spans="1:5" ht="47.25" x14ac:dyDescent="0.25">
      <c r="A6" s="261" t="s">
        <v>412</v>
      </c>
      <c r="B6" s="282">
        <v>44269</v>
      </c>
      <c r="C6" s="283" t="s">
        <v>413</v>
      </c>
      <c r="D6" s="301"/>
      <c r="E6" s="261" t="s">
        <v>414</v>
      </c>
    </row>
    <row r="7" spans="1:5" ht="47.25" x14ac:dyDescent="0.25">
      <c r="A7" s="284" t="s">
        <v>415</v>
      </c>
      <c r="B7" s="282">
        <v>44315</v>
      </c>
      <c r="C7" s="261" t="s">
        <v>416</v>
      </c>
      <c r="D7" s="301"/>
      <c r="E7" s="261" t="s">
        <v>417</v>
      </c>
    </row>
    <row r="8" spans="1:5" ht="31.5" x14ac:dyDescent="0.25">
      <c r="A8" s="284" t="s">
        <v>418</v>
      </c>
      <c r="B8" s="282">
        <v>44332</v>
      </c>
      <c r="C8" s="261" t="s">
        <v>419</v>
      </c>
      <c r="D8" s="301"/>
      <c r="E8" s="261" t="s">
        <v>420</v>
      </c>
    </row>
    <row r="9" spans="1:5" ht="63" x14ac:dyDescent="0.25">
      <c r="A9" s="284" t="s">
        <v>421</v>
      </c>
      <c r="B9" s="282">
        <v>44345</v>
      </c>
      <c r="C9" s="261" t="s">
        <v>416</v>
      </c>
      <c r="D9" s="301"/>
      <c r="E9" s="261" t="s">
        <v>422</v>
      </c>
    </row>
    <row r="10" spans="1:5" ht="31.5" x14ac:dyDescent="0.25">
      <c r="A10" s="284" t="s">
        <v>423</v>
      </c>
      <c r="B10" s="261" t="s">
        <v>424</v>
      </c>
      <c r="C10" s="261" t="s">
        <v>425</v>
      </c>
      <c r="D10" s="301"/>
      <c r="E10" s="261" t="s">
        <v>426</v>
      </c>
    </row>
    <row r="11" spans="1:5" ht="31.5" x14ac:dyDescent="0.25">
      <c r="A11" s="261" t="s">
        <v>427</v>
      </c>
      <c r="B11" s="285">
        <v>44409</v>
      </c>
      <c r="C11" s="261" t="s">
        <v>425</v>
      </c>
      <c r="D11" s="301"/>
      <c r="E11" s="261" t="s">
        <v>428</v>
      </c>
    </row>
    <row r="12" spans="1:5" ht="31.5" x14ac:dyDescent="0.25">
      <c r="A12" s="261" t="s">
        <v>429</v>
      </c>
      <c r="B12" s="282">
        <v>44432</v>
      </c>
      <c r="C12" s="261" t="s">
        <v>345</v>
      </c>
      <c r="D12" s="301"/>
      <c r="E12" s="261" t="s">
        <v>430</v>
      </c>
    </row>
    <row r="13" spans="1:5" ht="47.25" x14ac:dyDescent="0.25">
      <c r="A13" s="261" t="s">
        <v>431</v>
      </c>
      <c r="B13" s="285">
        <v>44409</v>
      </c>
      <c r="C13" s="261" t="s">
        <v>432</v>
      </c>
      <c r="D13" s="301"/>
      <c r="E13" s="261" t="s">
        <v>433</v>
      </c>
    </row>
    <row r="14" spans="1:5" ht="15.75" x14ac:dyDescent="0.25">
      <c r="A14" s="286" t="s">
        <v>434</v>
      </c>
      <c r="B14" s="287">
        <v>44475</v>
      </c>
      <c r="C14" s="286" t="s">
        <v>435</v>
      </c>
      <c r="D14" s="301"/>
      <c r="E14" s="286" t="s">
        <v>436</v>
      </c>
    </row>
    <row r="15" spans="1:5" ht="63" x14ac:dyDescent="0.25">
      <c r="A15" s="288" t="s">
        <v>437</v>
      </c>
      <c r="B15" s="289">
        <v>44474</v>
      </c>
      <c r="C15" s="283" t="s">
        <v>438</v>
      </c>
      <c r="D15" s="301"/>
      <c r="E15" s="288" t="s">
        <v>436</v>
      </c>
    </row>
    <row r="16" spans="1:5" ht="15.75" x14ac:dyDescent="0.25">
      <c r="A16" s="288" t="s">
        <v>439</v>
      </c>
      <c r="B16" s="289">
        <v>44377</v>
      </c>
      <c r="C16" s="290" t="s">
        <v>440</v>
      </c>
      <c r="D16" s="301"/>
      <c r="E16" s="288" t="s">
        <v>436</v>
      </c>
    </row>
    <row r="17" spans="1:5" ht="18.75" x14ac:dyDescent="0.25">
      <c r="A17" s="67"/>
      <c r="B17" s="98"/>
      <c r="C17" s="67"/>
      <c r="D17" s="67"/>
      <c r="E17" s="98"/>
    </row>
    <row r="18" spans="1:5" ht="18.75" x14ac:dyDescent="0.25">
      <c r="A18" s="67"/>
      <c r="B18" s="98"/>
      <c r="C18" s="67"/>
      <c r="D18" s="67"/>
      <c r="E18" s="98"/>
    </row>
    <row r="19" spans="1:5" ht="18.75" x14ac:dyDescent="0.25">
      <c r="A19" s="133" t="s">
        <v>117</v>
      </c>
      <c r="B19" s="144"/>
      <c r="C19" s="133"/>
      <c r="D19" s="133"/>
      <c r="E19" s="134"/>
    </row>
    <row r="20" spans="1:5" ht="15.75" customHeight="1" x14ac:dyDescent="0.25">
      <c r="A20" s="261" t="s">
        <v>441</v>
      </c>
      <c r="B20" s="282">
        <v>44248</v>
      </c>
      <c r="C20" s="261" t="s">
        <v>442</v>
      </c>
      <c r="D20" s="288"/>
      <c r="E20" s="261" t="s">
        <v>443</v>
      </c>
    </row>
    <row r="21" spans="1:5" ht="15.75" customHeight="1" x14ac:dyDescent="0.25">
      <c r="A21" s="261" t="s">
        <v>444</v>
      </c>
      <c r="B21" s="282">
        <v>44268</v>
      </c>
      <c r="C21" s="261" t="s">
        <v>445</v>
      </c>
      <c r="D21" s="289"/>
      <c r="E21" s="261" t="s">
        <v>446</v>
      </c>
    </row>
    <row r="22" spans="1:5" ht="15.75" customHeight="1" x14ac:dyDescent="0.25">
      <c r="A22" s="261" t="s">
        <v>447</v>
      </c>
      <c r="B22" s="282">
        <v>44286</v>
      </c>
      <c r="C22" s="261" t="s">
        <v>442</v>
      </c>
      <c r="D22" s="288"/>
      <c r="E22" s="261" t="s">
        <v>448</v>
      </c>
    </row>
    <row r="23" spans="1:5" ht="15.75" customHeight="1" x14ac:dyDescent="0.25">
      <c r="A23" s="284" t="s">
        <v>449</v>
      </c>
      <c r="B23" s="282">
        <v>44304</v>
      </c>
      <c r="C23" s="261" t="s">
        <v>450</v>
      </c>
      <c r="D23" s="288"/>
      <c r="E23" s="261" t="s">
        <v>451</v>
      </c>
    </row>
    <row r="24" spans="1:5" ht="15.75" customHeight="1" x14ac:dyDescent="0.25">
      <c r="A24" s="284" t="s">
        <v>452</v>
      </c>
      <c r="B24" s="282">
        <v>44324</v>
      </c>
      <c r="C24" s="261" t="s">
        <v>453</v>
      </c>
      <c r="D24" s="288"/>
      <c r="E24" s="261" t="s">
        <v>454</v>
      </c>
    </row>
    <row r="25" spans="1:5" ht="15.75" customHeight="1" x14ac:dyDescent="0.25">
      <c r="A25" s="284" t="s">
        <v>455</v>
      </c>
      <c r="B25" s="282">
        <v>44325</v>
      </c>
      <c r="C25" s="261" t="s">
        <v>456</v>
      </c>
      <c r="D25" s="289"/>
      <c r="E25" s="261" t="s">
        <v>457</v>
      </c>
    </row>
    <row r="26" spans="1:5" ht="15.75" customHeight="1" x14ac:dyDescent="0.25">
      <c r="A26" s="284" t="s">
        <v>458</v>
      </c>
      <c r="B26" s="282">
        <v>44352</v>
      </c>
      <c r="C26" s="261" t="s">
        <v>453</v>
      </c>
      <c r="D26" s="288"/>
      <c r="E26" s="261" t="s">
        <v>459</v>
      </c>
    </row>
    <row r="27" spans="1:5" ht="15.75" customHeight="1" x14ac:dyDescent="0.25">
      <c r="A27" s="261" t="s">
        <v>460</v>
      </c>
      <c r="B27" s="282">
        <v>44366</v>
      </c>
      <c r="C27" s="261" t="s">
        <v>453</v>
      </c>
      <c r="D27" s="288"/>
      <c r="E27" s="261" t="s">
        <v>461</v>
      </c>
    </row>
    <row r="28" spans="1:5" ht="15.75" customHeight="1" x14ac:dyDescent="0.25">
      <c r="A28" s="284" t="s">
        <v>462</v>
      </c>
      <c r="B28" s="282">
        <v>44267</v>
      </c>
      <c r="C28" s="261" t="s">
        <v>463</v>
      </c>
      <c r="D28" s="288"/>
      <c r="E28" s="290" t="s">
        <v>464</v>
      </c>
    </row>
    <row r="29" spans="1:5" ht="15.75" customHeight="1" x14ac:dyDescent="0.25">
      <c r="A29" s="261" t="s">
        <v>465</v>
      </c>
      <c r="B29" s="289">
        <v>44301</v>
      </c>
      <c r="C29" s="283" t="s">
        <v>438</v>
      </c>
      <c r="D29" s="288"/>
      <c r="E29" s="288" t="s">
        <v>466</v>
      </c>
    </row>
    <row r="30" spans="1:5" ht="15.75" customHeight="1" x14ac:dyDescent="0.25">
      <c r="A30" s="261" t="s">
        <v>467</v>
      </c>
      <c r="B30" s="291">
        <v>44351</v>
      </c>
      <c r="C30" s="261" t="s">
        <v>416</v>
      </c>
      <c r="D30" s="288"/>
      <c r="E30" s="288" t="s">
        <v>466</v>
      </c>
    </row>
    <row r="31" spans="1:5" ht="15.75" customHeight="1" x14ac:dyDescent="0.25">
      <c r="A31" s="153"/>
      <c r="B31" s="154"/>
      <c r="C31" s="153"/>
      <c r="D31" s="258"/>
      <c r="E31" s="153"/>
    </row>
    <row r="32" spans="1:5" ht="15.75" x14ac:dyDescent="0.25">
      <c r="A32" s="182"/>
      <c r="B32" s="157"/>
      <c r="C32" s="153"/>
      <c r="D32" s="258"/>
      <c r="E32" s="153"/>
    </row>
    <row r="33" spans="1:5" ht="15.75" x14ac:dyDescent="0.25">
      <c r="A33" s="153"/>
      <c r="B33" s="160"/>
      <c r="C33" s="153"/>
      <c r="D33" s="258"/>
      <c r="E33" s="153"/>
    </row>
    <row r="34" spans="1:5" ht="19.5" customHeight="1" x14ac:dyDescent="0.25">
      <c r="A34" s="248" t="s">
        <v>225</v>
      </c>
      <c r="B34" s="247"/>
      <c r="C34" s="246"/>
      <c r="D34" s="246"/>
      <c r="E34" s="246"/>
    </row>
    <row r="35" spans="1:5" ht="16.5" customHeight="1" x14ac:dyDescent="0.25">
      <c r="A35" s="261" t="s">
        <v>468</v>
      </c>
      <c r="B35" s="282">
        <v>44227</v>
      </c>
      <c r="C35" s="261" t="s">
        <v>469</v>
      </c>
      <c r="D35" s="288"/>
      <c r="E35" s="261" t="s">
        <v>470</v>
      </c>
    </row>
    <row r="36" spans="1:5" ht="16.5" customHeight="1" x14ac:dyDescent="0.25">
      <c r="A36" s="261" t="s">
        <v>471</v>
      </c>
      <c r="B36" s="282">
        <v>44293</v>
      </c>
      <c r="C36" s="261" t="s">
        <v>469</v>
      </c>
      <c r="D36" s="301"/>
      <c r="E36" s="261" t="s">
        <v>472</v>
      </c>
    </row>
    <row r="37" spans="1:5" ht="16.5" customHeight="1" x14ac:dyDescent="0.25">
      <c r="A37" s="284" t="s">
        <v>473</v>
      </c>
      <c r="B37" s="282">
        <v>44317</v>
      </c>
      <c r="C37" s="261" t="s">
        <v>474</v>
      </c>
      <c r="D37" s="301"/>
      <c r="E37" s="261" t="s">
        <v>475</v>
      </c>
    </row>
    <row r="38" spans="1:5" ht="16.5" customHeight="1" x14ac:dyDescent="0.25">
      <c r="A38" s="261" t="s">
        <v>476</v>
      </c>
      <c r="B38" s="282">
        <v>44303</v>
      </c>
      <c r="C38" s="261" t="s">
        <v>477</v>
      </c>
      <c r="D38" s="288"/>
      <c r="E38" s="261" t="s">
        <v>478</v>
      </c>
    </row>
    <row r="39" spans="1:5" ht="15.75" x14ac:dyDescent="0.25">
      <c r="A39" s="161"/>
      <c r="B39" s="171"/>
      <c r="C39" s="161"/>
      <c r="D39" s="174"/>
      <c r="E39" s="172"/>
    </row>
    <row r="40" spans="1:5" ht="18.75" x14ac:dyDescent="0.25">
      <c r="A40" s="67"/>
      <c r="B40" s="98"/>
      <c r="C40" s="67"/>
      <c r="D40" s="67"/>
      <c r="E40" s="98"/>
    </row>
    <row r="41" spans="1:5" ht="18.75" x14ac:dyDescent="0.25">
      <c r="A41" s="133" t="s">
        <v>223</v>
      </c>
      <c r="B41" s="144"/>
      <c r="C41" s="133"/>
      <c r="D41" s="133"/>
      <c r="E41" s="134"/>
    </row>
    <row r="42" spans="1:5" ht="30" customHeight="1" x14ac:dyDescent="0.25">
      <c r="A42" s="261" t="s">
        <v>479</v>
      </c>
      <c r="B42" s="282">
        <v>44248</v>
      </c>
      <c r="C42" s="261" t="s">
        <v>442</v>
      </c>
      <c r="D42" s="301"/>
      <c r="E42" s="261" t="s">
        <v>480</v>
      </c>
    </row>
    <row r="43" spans="1:5" ht="31.5" customHeight="1" x14ac:dyDescent="0.25">
      <c r="A43" s="261" t="s">
        <v>481</v>
      </c>
      <c r="B43" s="282">
        <v>44268</v>
      </c>
      <c r="C43" s="261" t="s">
        <v>445</v>
      </c>
      <c r="D43" s="288"/>
      <c r="E43" s="261" t="s">
        <v>482</v>
      </c>
    </row>
    <row r="44" spans="1:5" ht="34.5" customHeight="1" x14ac:dyDescent="0.25">
      <c r="A44" s="261" t="s">
        <v>483</v>
      </c>
      <c r="B44" s="282">
        <v>44286</v>
      </c>
      <c r="C44" s="261" t="s">
        <v>442</v>
      </c>
      <c r="D44" s="288"/>
      <c r="E44" s="261" t="s">
        <v>484</v>
      </c>
    </row>
    <row r="45" spans="1:5" ht="236.25" x14ac:dyDescent="0.25">
      <c r="A45" s="261" t="s">
        <v>485</v>
      </c>
      <c r="B45" s="282">
        <v>44304</v>
      </c>
      <c r="C45" s="261" t="s">
        <v>450</v>
      </c>
      <c r="D45" s="288"/>
      <c r="E45" s="288" t="s">
        <v>486</v>
      </c>
    </row>
    <row r="46" spans="1:5" ht="78.75" x14ac:dyDescent="0.25">
      <c r="A46" s="261" t="s">
        <v>487</v>
      </c>
      <c r="B46" s="282">
        <v>44324</v>
      </c>
      <c r="C46" s="261" t="s">
        <v>453</v>
      </c>
      <c r="D46" s="292"/>
      <c r="E46" s="261" t="s">
        <v>488</v>
      </c>
    </row>
    <row r="47" spans="1:5" ht="18" customHeight="1" x14ac:dyDescent="0.25">
      <c r="A47" s="284" t="s">
        <v>489</v>
      </c>
      <c r="B47" s="282">
        <v>44325</v>
      </c>
      <c r="C47" s="261" t="s">
        <v>456</v>
      </c>
      <c r="D47" s="288"/>
      <c r="E47" s="261" t="s">
        <v>490</v>
      </c>
    </row>
    <row r="48" spans="1:5" ht="63" x14ac:dyDescent="0.25">
      <c r="A48" s="284" t="s">
        <v>491</v>
      </c>
      <c r="B48" s="282">
        <v>44352</v>
      </c>
      <c r="C48" s="261" t="s">
        <v>453</v>
      </c>
      <c r="D48" s="292"/>
      <c r="E48" s="261" t="s">
        <v>492</v>
      </c>
    </row>
    <row r="49" spans="1:5" ht="63" x14ac:dyDescent="0.25">
      <c r="A49" s="284" t="s">
        <v>493</v>
      </c>
      <c r="B49" s="282">
        <v>44366</v>
      </c>
      <c r="C49" s="261" t="s">
        <v>453</v>
      </c>
      <c r="D49" s="288"/>
      <c r="E49" s="261" t="s">
        <v>494</v>
      </c>
    </row>
    <row r="50" spans="1:5" ht="31.5" x14ac:dyDescent="0.25">
      <c r="A50" s="292" t="s">
        <v>495</v>
      </c>
      <c r="B50" s="291">
        <v>44472</v>
      </c>
      <c r="C50" s="261" t="s">
        <v>496</v>
      </c>
      <c r="D50" s="288"/>
      <c r="E50" s="261" t="s">
        <v>497</v>
      </c>
    </row>
    <row r="51" spans="1:5" ht="18" customHeight="1" x14ac:dyDescent="0.25">
      <c r="A51" s="261" t="s">
        <v>498</v>
      </c>
      <c r="B51" s="282">
        <v>44472</v>
      </c>
      <c r="C51" s="261" t="s">
        <v>499</v>
      </c>
      <c r="D51" s="288"/>
      <c r="E51" s="261" t="s">
        <v>500</v>
      </c>
    </row>
    <row r="52" spans="1:5" ht="18.75" customHeight="1" x14ac:dyDescent="0.25">
      <c r="A52" s="261" t="s">
        <v>501</v>
      </c>
      <c r="B52" s="282">
        <v>44485</v>
      </c>
      <c r="C52" s="261"/>
      <c r="D52" s="288"/>
      <c r="E52" s="261" t="s">
        <v>502</v>
      </c>
    </row>
    <row r="53" spans="1:5" ht="19.5" customHeight="1" x14ac:dyDescent="0.25">
      <c r="A53" s="261" t="s">
        <v>503</v>
      </c>
      <c r="B53" s="282" t="s">
        <v>504</v>
      </c>
      <c r="C53" s="261" t="s">
        <v>505</v>
      </c>
      <c r="D53" s="288"/>
      <c r="E53" s="261" t="s">
        <v>506</v>
      </c>
    </row>
    <row r="54" spans="1:5" ht="22.5" customHeight="1" x14ac:dyDescent="0.25">
      <c r="A54" s="286" t="s">
        <v>507</v>
      </c>
      <c r="B54" s="287">
        <v>44455</v>
      </c>
      <c r="C54" s="293" t="s">
        <v>508</v>
      </c>
      <c r="D54" s="288"/>
      <c r="E54" s="261" t="s">
        <v>509</v>
      </c>
    </row>
    <row r="55" spans="1:5" ht="15.75" hidden="1" customHeight="1" x14ac:dyDescent="0.25">
      <c r="A55" s="261"/>
      <c r="B55" s="282"/>
      <c r="C55" s="261"/>
      <c r="D55" s="288"/>
      <c r="E55" s="261"/>
    </row>
    <row r="56" spans="1:5" ht="21.75" customHeight="1" x14ac:dyDescent="0.25">
      <c r="A56" s="261" t="s">
        <v>510</v>
      </c>
      <c r="B56" s="282">
        <v>44296</v>
      </c>
      <c r="C56" s="261"/>
      <c r="D56" s="288"/>
      <c r="E56" s="261" t="s">
        <v>511</v>
      </c>
    </row>
    <row r="57" spans="1:5" ht="23.25" customHeight="1" x14ac:dyDescent="0.25">
      <c r="A57" s="261" t="s">
        <v>512</v>
      </c>
      <c r="B57" s="282">
        <v>44476</v>
      </c>
      <c r="C57" s="261" t="s">
        <v>513</v>
      </c>
      <c r="D57" s="288"/>
      <c r="E57" s="261" t="s">
        <v>514</v>
      </c>
    </row>
    <row r="58" spans="1:5" ht="23.25" customHeight="1" x14ac:dyDescent="0.25">
      <c r="A58" s="261" t="s">
        <v>515</v>
      </c>
      <c r="B58" s="261" t="s">
        <v>516</v>
      </c>
      <c r="C58" s="261" t="s">
        <v>517</v>
      </c>
      <c r="D58" s="288"/>
      <c r="E58" s="261" t="s">
        <v>518</v>
      </c>
    </row>
    <row r="59" spans="1:5" ht="18" customHeight="1" x14ac:dyDescent="0.25">
      <c r="A59" s="153"/>
      <c r="B59" s="157"/>
      <c r="C59" s="153"/>
      <c r="D59" s="153"/>
      <c r="E59" s="153"/>
    </row>
    <row r="60" spans="1:5" ht="18" customHeight="1" x14ac:dyDescent="0.25">
      <c r="A60" s="153"/>
      <c r="B60" s="157"/>
      <c r="C60" s="153"/>
      <c r="D60" s="153"/>
      <c r="E60" s="153"/>
    </row>
    <row r="61" spans="1:5" ht="15.75" customHeight="1" x14ac:dyDescent="0.25">
      <c r="A61" s="153"/>
      <c r="B61" s="153"/>
      <c r="C61" s="153"/>
      <c r="D61" s="153"/>
      <c r="E61" s="153"/>
    </row>
    <row r="62" spans="1:5" ht="15.75" customHeight="1" x14ac:dyDescent="0.25">
      <c r="A62" s="153"/>
      <c r="B62" s="157"/>
      <c r="C62" s="153"/>
      <c r="D62" s="153"/>
      <c r="E62" s="153"/>
    </row>
    <row r="63" spans="1:5" ht="18" customHeight="1" x14ac:dyDescent="0.25">
      <c r="A63" s="181"/>
      <c r="B63" s="157"/>
      <c r="C63" s="153"/>
      <c r="D63" s="153"/>
      <c r="E63" s="153"/>
    </row>
    <row r="64" spans="1:5" ht="16.5" customHeight="1" x14ac:dyDescent="0.25">
      <c r="A64" s="153"/>
      <c r="B64" s="157"/>
      <c r="C64" s="153"/>
      <c r="D64" s="153"/>
      <c r="E64" s="153"/>
    </row>
    <row r="65" spans="1:5" ht="15" customHeight="1" x14ac:dyDescent="0.25">
      <c r="A65" s="153"/>
      <c r="B65" s="157"/>
      <c r="C65" s="153"/>
      <c r="D65" s="153"/>
      <c r="E65" s="153"/>
    </row>
    <row r="66" spans="1:5" ht="20.25" customHeight="1" x14ac:dyDescent="0.25">
      <c r="A66" s="153"/>
      <c r="B66" s="153"/>
      <c r="C66" s="153"/>
      <c r="D66" s="153"/>
      <c r="E66" s="153"/>
    </row>
    <row r="67" spans="1:5" ht="18.75" customHeight="1" x14ac:dyDescent="0.25">
      <c r="A67" s="168"/>
      <c r="B67" s="169"/>
      <c r="C67" s="175"/>
      <c r="D67" s="175"/>
      <c r="E67" s="176"/>
    </row>
    <row r="68" spans="1:5" ht="18.75" customHeight="1" x14ac:dyDescent="0.25">
      <c r="A68" s="133" t="s">
        <v>224</v>
      </c>
      <c r="B68" s="144"/>
      <c r="C68" s="133"/>
      <c r="D68" s="133"/>
      <c r="E68" s="134"/>
    </row>
    <row r="69" spans="1:5" ht="14.25" customHeight="1" x14ac:dyDescent="0.25">
      <c r="A69" s="288" t="s">
        <v>519</v>
      </c>
      <c r="B69" s="294" t="s">
        <v>520</v>
      </c>
      <c r="C69" s="295" t="s">
        <v>521</v>
      </c>
      <c r="D69" s="288"/>
      <c r="E69" s="288" t="s">
        <v>436</v>
      </c>
    </row>
    <row r="70" spans="1:5" ht="15.75" customHeight="1" x14ac:dyDescent="0.25">
      <c r="A70" s="261" t="s">
        <v>522</v>
      </c>
      <c r="B70" s="282" t="s">
        <v>523</v>
      </c>
      <c r="C70" s="261" t="s">
        <v>524</v>
      </c>
      <c r="D70" s="296" t="s">
        <v>525</v>
      </c>
      <c r="E70" s="261" t="s">
        <v>526</v>
      </c>
    </row>
    <row r="71" spans="1:5" ht="15" customHeight="1" x14ac:dyDescent="0.25">
      <c r="A71" s="153"/>
      <c r="B71" s="153"/>
      <c r="C71" s="153"/>
      <c r="D71" s="153"/>
      <c r="E71" s="153"/>
    </row>
    <row r="72" spans="1:5" ht="17.25" customHeight="1" x14ac:dyDescent="0.25">
      <c r="A72" s="180"/>
      <c r="B72" s="156"/>
      <c r="C72" s="180"/>
      <c r="D72" s="180"/>
      <c r="E72" s="176"/>
    </row>
    <row r="73" spans="1:5" ht="18.75" x14ac:dyDescent="0.25">
      <c r="A73" s="67"/>
      <c r="B73" s="98"/>
      <c r="C73" s="67"/>
      <c r="D73" s="67"/>
      <c r="E73" s="98"/>
    </row>
    <row r="74" spans="1:5" ht="18.75" x14ac:dyDescent="0.25">
      <c r="A74" s="133" t="s">
        <v>221</v>
      </c>
      <c r="B74" s="144"/>
      <c r="C74" s="133"/>
      <c r="D74" s="133"/>
      <c r="E74" s="134"/>
    </row>
    <row r="75" spans="1:5" ht="31.5" x14ac:dyDescent="0.25">
      <c r="A75" s="261" t="s">
        <v>527</v>
      </c>
      <c r="B75" s="282" t="s">
        <v>528</v>
      </c>
      <c r="C75" s="261" t="s">
        <v>529</v>
      </c>
      <c r="D75" s="297" t="s">
        <v>530</v>
      </c>
      <c r="E75" s="283"/>
    </row>
    <row r="76" spans="1:5" ht="18.75" x14ac:dyDescent="0.25">
      <c r="A76" s="67"/>
      <c r="B76" s="98"/>
      <c r="C76" s="67"/>
      <c r="D76" s="67"/>
      <c r="E76" s="98"/>
    </row>
    <row r="77" spans="1:5" ht="18.75" x14ac:dyDescent="0.25">
      <c r="A77" s="67"/>
      <c r="B77" s="98"/>
      <c r="C77" s="67"/>
      <c r="D77" s="67"/>
      <c r="E77" s="98"/>
    </row>
    <row r="78" spans="1:5" ht="18.75" x14ac:dyDescent="0.25">
      <c r="A78" s="67"/>
      <c r="B78" s="98"/>
      <c r="C78" s="67"/>
      <c r="D78" s="67"/>
      <c r="E78" s="98"/>
    </row>
    <row r="79" spans="1:5" ht="18.75" x14ac:dyDescent="0.25">
      <c r="A79" s="133" t="s">
        <v>226</v>
      </c>
      <c r="B79" s="144"/>
      <c r="C79" s="133"/>
      <c r="D79" s="133"/>
      <c r="E79" s="134"/>
    </row>
    <row r="80" spans="1:5" ht="78.75" x14ac:dyDescent="0.25">
      <c r="A80" s="261" t="s">
        <v>531</v>
      </c>
      <c r="B80" s="261" t="s">
        <v>532</v>
      </c>
      <c r="C80" s="261" t="s">
        <v>533</v>
      </c>
      <c r="D80" s="296" t="s">
        <v>534</v>
      </c>
      <c r="E80" s="261" t="s">
        <v>535</v>
      </c>
    </row>
    <row r="81" spans="1:5" ht="16.5" customHeight="1" x14ac:dyDescent="0.25">
      <c r="A81" s="261" t="s">
        <v>536</v>
      </c>
      <c r="B81" s="282">
        <v>44248</v>
      </c>
      <c r="C81" s="261" t="s">
        <v>469</v>
      </c>
      <c r="D81" s="296" t="s">
        <v>537</v>
      </c>
      <c r="E81" s="261" t="s">
        <v>538</v>
      </c>
    </row>
    <row r="82" spans="1:5" ht="14.25" customHeight="1" x14ac:dyDescent="0.25">
      <c r="A82" s="261" t="s">
        <v>539</v>
      </c>
      <c r="B82" s="282">
        <v>44275</v>
      </c>
      <c r="C82" s="261" t="s">
        <v>469</v>
      </c>
      <c r="D82" s="296" t="s">
        <v>540</v>
      </c>
      <c r="E82" s="261" t="s">
        <v>538</v>
      </c>
    </row>
    <row r="83" spans="1:5" ht="16.5" customHeight="1" x14ac:dyDescent="0.25">
      <c r="A83" s="261" t="s">
        <v>541</v>
      </c>
      <c r="B83" s="282">
        <v>44331</v>
      </c>
      <c r="C83" s="261" t="s">
        <v>469</v>
      </c>
      <c r="D83" s="296" t="s">
        <v>542</v>
      </c>
      <c r="E83" s="261" t="s">
        <v>543</v>
      </c>
    </row>
    <row r="84" spans="1:5" ht="126" x14ac:dyDescent="0.25">
      <c r="A84" s="261" t="s">
        <v>544</v>
      </c>
      <c r="B84" s="282">
        <v>44353</v>
      </c>
      <c r="C84" s="261" t="s">
        <v>469</v>
      </c>
      <c r="D84" s="296" t="s">
        <v>545</v>
      </c>
      <c r="E84" s="261" t="s">
        <v>546</v>
      </c>
    </row>
    <row r="85" spans="1:5" ht="195" x14ac:dyDescent="0.25">
      <c r="A85" s="284" t="s">
        <v>547</v>
      </c>
      <c r="B85" s="261" t="s">
        <v>548</v>
      </c>
      <c r="C85" s="261" t="s">
        <v>549</v>
      </c>
      <c r="D85" s="296" t="s">
        <v>550</v>
      </c>
      <c r="E85" s="261" t="s">
        <v>551</v>
      </c>
    </row>
    <row r="86" spans="1:5" ht="16.5" customHeight="1" x14ac:dyDescent="0.25">
      <c r="A86" s="261" t="s">
        <v>552</v>
      </c>
      <c r="B86" s="282">
        <v>44248</v>
      </c>
      <c r="C86" s="261" t="s">
        <v>469</v>
      </c>
      <c r="D86" s="296" t="s">
        <v>553</v>
      </c>
      <c r="E86" s="261"/>
    </row>
    <row r="87" spans="1:5" ht="16.5" customHeight="1" x14ac:dyDescent="0.25">
      <c r="A87" s="286" t="s">
        <v>554</v>
      </c>
      <c r="B87" s="287">
        <v>44290</v>
      </c>
      <c r="C87" s="286" t="s">
        <v>555</v>
      </c>
      <c r="D87" s="296" t="s">
        <v>556</v>
      </c>
      <c r="E87" s="286" t="s">
        <v>557</v>
      </c>
    </row>
    <row r="88" spans="1:5" ht="15" customHeight="1" x14ac:dyDescent="0.25">
      <c r="A88" s="261" t="s">
        <v>558</v>
      </c>
      <c r="B88" s="282" t="s">
        <v>559</v>
      </c>
      <c r="C88" s="261" t="s">
        <v>560</v>
      </c>
      <c r="D88" s="296" t="s">
        <v>561</v>
      </c>
      <c r="E88" s="261" t="s">
        <v>562</v>
      </c>
    </row>
    <row r="89" spans="1:5" ht="16.5" customHeight="1" x14ac:dyDescent="0.25">
      <c r="A89" s="261" t="s">
        <v>563</v>
      </c>
      <c r="B89" s="282" t="s">
        <v>564</v>
      </c>
      <c r="C89" s="261" t="s">
        <v>565</v>
      </c>
      <c r="D89" s="296" t="s">
        <v>566</v>
      </c>
      <c r="E89" s="261" t="s">
        <v>567</v>
      </c>
    </row>
    <row r="90" spans="1:5" ht="15" customHeight="1" x14ac:dyDescent="0.25">
      <c r="A90" s="261" t="s">
        <v>568</v>
      </c>
      <c r="B90" s="282">
        <v>44359</v>
      </c>
      <c r="C90" s="288" t="s">
        <v>569</v>
      </c>
      <c r="D90" s="296" t="s">
        <v>570</v>
      </c>
      <c r="E90" s="261" t="s">
        <v>571</v>
      </c>
    </row>
    <row r="91" spans="1:5" ht="17.25" customHeight="1" x14ac:dyDescent="0.25">
      <c r="A91" s="261" t="s">
        <v>572</v>
      </c>
      <c r="B91" s="282" t="s">
        <v>573</v>
      </c>
      <c r="C91" s="263" t="s">
        <v>456</v>
      </c>
      <c r="D91" s="298" t="s">
        <v>574</v>
      </c>
      <c r="E91" s="261" t="s">
        <v>575</v>
      </c>
    </row>
    <row r="92" spans="1:5" ht="16.5" customHeight="1" x14ac:dyDescent="0.25">
      <c r="A92" s="153"/>
      <c r="B92" s="153"/>
      <c r="C92" s="153"/>
      <c r="D92" s="153"/>
      <c r="E92" s="153"/>
    </row>
    <row r="93" spans="1:5" ht="19.5" customHeight="1" x14ac:dyDescent="0.25">
      <c r="A93" s="153"/>
      <c r="B93" s="153"/>
      <c r="C93" s="153"/>
      <c r="D93" s="153"/>
      <c r="E93" s="153"/>
    </row>
    <row r="94" spans="1:5" ht="18.75" customHeight="1" x14ac:dyDescent="0.25">
      <c r="A94" s="153"/>
      <c r="B94" s="157"/>
      <c r="C94" s="153"/>
      <c r="D94" s="153"/>
      <c r="E94" s="153"/>
    </row>
    <row r="95" spans="1:5" ht="18" customHeight="1" x14ac:dyDescent="0.25">
      <c r="A95" s="153"/>
      <c r="B95" s="157"/>
      <c r="C95" s="153"/>
      <c r="D95" s="153"/>
      <c r="E95" s="153"/>
    </row>
    <row r="96" spans="1:5" ht="15" customHeight="1" x14ac:dyDescent="0.25">
      <c r="A96" s="153"/>
      <c r="B96" s="157"/>
      <c r="C96" s="153"/>
      <c r="D96" s="153"/>
      <c r="E96" s="153"/>
    </row>
    <row r="97" spans="1:5" ht="18.75" x14ac:dyDescent="0.25">
      <c r="A97" s="133" t="s">
        <v>222</v>
      </c>
      <c r="B97" s="144"/>
      <c r="C97" s="133"/>
      <c r="D97" s="133"/>
      <c r="E97" s="134"/>
    </row>
    <row r="98" spans="1:5" ht="21" customHeight="1" x14ac:dyDescent="0.25">
      <c r="A98" s="261" t="s">
        <v>576</v>
      </c>
      <c r="B98" s="282">
        <v>44220</v>
      </c>
      <c r="C98" s="261" t="s">
        <v>577</v>
      </c>
      <c r="D98" s="299" t="s">
        <v>578</v>
      </c>
      <c r="E98" s="261" t="s">
        <v>579</v>
      </c>
    </row>
    <row r="99" spans="1:5" ht="15" customHeight="1" x14ac:dyDescent="0.25">
      <c r="A99" s="261" t="s">
        <v>580</v>
      </c>
      <c r="B99" s="282" t="s">
        <v>581</v>
      </c>
      <c r="C99" s="261" t="s">
        <v>469</v>
      </c>
      <c r="D99" s="296" t="s">
        <v>582</v>
      </c>
      <c r="E99" s="261" t="s">
        <v>583</v>
      </c>
    </row>
    <row r="100" spans="1:5" ht="15.75" customHeight="1" x14ac:dyDescent="0.25">
      <c r="A100" s="261" t="s">
        <v>584</v>
      </c>
      <c r="B100" s="261" t="s">
        <v>585</v>
      </c>
      <c r="C100" s="261" t="s">
        <v>586</v>
      </c>
      <c r="D100" s="296" t="s">
        <v>587</v>
      </c>
      <c r="E100" s="261" t="s">
        <v>588</v>
      </c>
    </row>
    <row r="101" spans="1:5" ht="15.75" customHeight="1" x14ac:dyDescent="0.25">
      <c r="A101" s="261" t="s">
        <v>589</v>
      </c>
      <c r="B101" s="282">
        <v>44297</v>
      </c>
      <c r="C101" s="261" t="s">
        <v>469</v>
      </c>
      <c r="D101" s="296" t="s">
        <v>590</v>
      </c>
      <c r="E101" s="261" t="s">
        <v>591</v>
      </c>
    </row>
    <row r="102" spans="1:5" ht="17.25" customHeight="1" x14ac:dyDescent="0.25">
      <c r="A102" s="261" t="s">
        <v>592</v>
      </c>
      <c r="B102" s="282">
        <v>44311</v>
      </c>
      <c r="C102" s="261" t="s">
        <v>593</v>
      </c>
      <c r="D102" s="299" t="s">
        <v>594</v>
      </c>
      <c r="E102" s="261" t="s">
        <v>595</v>
      </c>
    </row>
    <row r="103" spans="1:5" ht="16.5" customHeight="1" x14ac:dyDescent="0.25">
      <c r="A103" s="261" t="s">
        <v>596</v>
      </c>
      <c r="B103" s="261"/>
      <c r="C103" s="261"/>
      <c r="D103" s="296" t="s">
        <v>597</v>
      </c>
      <c r="E103" s="261" t="s">
        <v>591</v>
      </c>
    </row>
    <row r="104" spans="1:5" ht="17.25" customHeight="1" x14ac:dyDescent="0.25">
      <c r="A104" s="261" t="s">
        <v>598</v>
      </c>
      <c r="B104" s="282">
        <v>44317</v>
      </c>
      <c r="C104" s="261" t="s">
        <v>599</v>
      </c>
      <c r="D104" s="296" t="s">
        <v>600</v>
      </c>
      <c r="E104" s="261" t="s">
        <v>601</v>
      </c>
    </row>
    <row r="105" spans="1:5" ht="19.5" customHeight="1" x14ac:dyDescent="0.25">
      <c r="A105" s="261" t="s">
        <v>602</v>
      </c>
      <c r="B105" s="282">
        <v>44317</v>
      </c>
      <c r="C105" s="261" t="s">
        <v>599</v>
      </c>
      <c r="D105" s="296" t="s">
        <v>603</v>
      </c>
      <c r="E105" s="261" t="s">
        <v>604</v>
      </c>
    </row>
    <row r="106" spans="1:5" ht="15" customHeight="1" x14ac:dyDescent="0.25">
      <c r="A106" s="261" t="s">
        <v>605</v>
      </c>
      <c r="B106" s="282">
        <v>44477</v>
      </c>
      <c r="C106" s="261" t="s">
        <v>606</v>
      </c>
      <c r="D106" s="297" t="s">
        <v>607</v>
      </c>
      <c r="E106" s="261" t="s">
        <v>608</v>
      </c>
    </row>
    <row r="107" spans="1:5" ht="15" customHeight="1" x14ac:dyDescent="0.25">
      <c r="A107" s="300" t="s">
        <v>609</v>
      </c>
      <c r="B107" s="300" t="s">
        <v>610</v>
      </c>
      <c r="C107" s="300" t="s">
        <v>611</v>
      </c>
      <c r="D107" s="296" t="s">
        <v>612</v>
      </c>
      <c r="E107" s="300" t="s">
        <v>613</v>
      </c>
    </row>
    <row r="108" spans="1:5" ht="18" customHeight="1" x14ac:dyDescent="0.25">
      <c r="A108" s="170"/>
      <c r="B108" s="158"/>
      <c r="C108" s="158"/>
      <c r="D108" s="158"/>
      <c r="E108" s="158"/>
    </row>
    <row r="109" spans="1:5" ht="15" customHeight="1" x14ac:dyDescent="0.25">
      <c r="A109" s="153"/>
      <c r="B109" s="157"/>
      <c r="C109" s="153"/>
      <c r="D109" s="153"/>
      <c r="E109" s="153"/>
    </row>
    <row r="110" spans="1:5" ht="17.25" customHeight="1" x14ac:dyDescent="0.25">
      <c r="A110" s="158"/>
      <c r="B110" s="158"/>
      <c r="C110" s="158"/>
      <c r="D110" s="158"/>
      <c r="E110" s="158"/>
    </row>
    <row r="111" spans="1:5" ht="14.25" customHeight="1" x14ac:dyDescent="0.25">
      <c r="A111" s="158"/>
      <c r="B111" s="167"/>
      <c r="C111" s="158"/>
      <c r="D111" s="158"/>
      <c r="E111" s="158"/>
    </row>
    <row r="112" spans="1:5" ht="16.5" customHeight="1" x14ac:dyDescent="0.25">
      <c r="A112" s="158"/>
      <c r="B112" s="158"/>
      <c r="C112" s="158"/>
      <c r="D112" s="158"/>
      <c r="E112" s="158"/>
    </row>
    <row r="113" spans="1:5" ht="17.25" customHeight="1" x14ac:dyDescent="0.25">
      <c r="A113" s="153"/>
      <c r="B113" s="157"/>
      <c r="C113" s="153"/>
      <c r="D113" s="153"/>
      <c r="E113" s="153"/>
    </row>
    <row r="114" spans="1:5" ht="17.25" customHeight="1" x14ac:dyDescent="0.25">
      <c r="A114" s="153"/>
      <c r="B114" s="157"/>
      <c r="C114" s="153"/>
      <c r="D114" s="153"/>
      <c r="E114" s="153"/>
    </row>
    <row r="115" spans="1:5" ht="14.25" customHeight="1" x14ac:dyDescent="0.25">
      <c r="A115" s="153"/>
      <c r="B115" s="157"/>
      <c r="C115" s="153"/>
      <c r="D115" s="153"/>
      <c r="E115" s="153"/>
    </row>
  </sheetData>
  <sheetProtection sort="0" autoFilter="0" pivotTables="0"/>
  <mergeCells count="1">
    <mergeCell ref="A1:E1"/>
  </mergeCells>
  <hyperlinks>
    <hyperlink ref="D70" r:id="rId1" display="https://cafkis.nso.ru/news/1348"/>
    <hyperlink ref="D91" r:id="rId2" tooltip="https://vk.com/club128520246?z=photo-128520246_457239743/album-128520246_00/rev" display="https://vk.com/club128520246?z=photo-128520246_457239743%2Falbum-128520246_00%2Frev"/>
    <hyperlink ref="D80" r:id="rId3"/>
    <hyperlink ref="D86" r:id="rId4"/>
    <hyperlink ref="D88" r:id="rId5"/>
    <hyperlink ref="D89" r:id="rId6"/>
    <hyperlink ref="D81" r:id="rId7"/>
    <hyperlink ref="D82" r:id="rId8"/>
    <hyperlink ref="D83" r:id="rId9"/>
    <hyperlink ref="D84" r:id="rId10"/>
    <hyperlink ref="D85" r:id="rId11"/>
    <hyperlink ref="D87" r:id="rId12"/>
    <hyperlink ref="D90" r:id="rId13"/>
    <hyperlink ref="D98" r:id="rId14"/>
    <hyperlink ref="D102" r:id="rId15"/>
    <hyperlink ref="D99" r:id="rId16" display="https://vk.com/club171937297?w=wall-171937297_91"/>
    <hyperlink ref="D101" r:id="rId17" display="https://vk.com/show_stat_zvezdoy?w=wall-183780646_291"/>
    <hyperlink ref="D103" r:id="rId18" display="https://vk.com/club102307154?w=wall35012028_6304"/>
    <hyperlink ref="D104" r:id="rId19" display="https://vk.com/club102307154?w=wall35012028_6244"/>
    <hyperlink ref="D105" r:id="rId20" display="https://vk.com/club102307154?w=wall35012028_6245"/>
    <hyperlink ref="D107" r:id="rId21"/>
    <hyperlink ref="D100" r:id="rId22" display="https://vk.com/festival_rosa_vetrov"/>
  </hyperlinks>
  <pageMargins left="0.7" right="0.7" top="0.75" bottom="0.75" header="0.3" footer="0.3"/>
  <pageSetup paperSize="9" orientation="landscape"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F39"/>
  <sheetViews>
    <sheetView view="pageBreakPreview" topLeftCell="A7" zoomScale="70" zoomScaleNormal="100" zoomScaleSheetLayoutView="70" workbookViewId="0">
      <selection activeCell="F15" sqref="B15:F20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82" t="s">
        <v>155</v>
      </c>
      <c r="B1" s="382"/>
      <c r="C1" s="382"/>
      <c r="D1" s="253"/>
      <c r="E1" s="193"/>
      <c r="F1" s="193"/>
    </row>
    <row r="2" spans="1:6" ht="18.75" x14ac:dyDescent="0.25">
      <c r="A2" s="368" t="s">
        <v>156</v>
      </c>
      <c r="B2" s="368"/>
      <c r="C2" s="368"/>
      <c r="D2" s="250"/>
      <c r="E2" s="184"/>
      <c r="F2" s="184"/>
    </row>
    <row r="3" spans="1:6" ht="75.75" customHeight="1" x14ac:dyDescent="0.25">
      <c r="A3" s="187" t="s">
        <v>157</v>
      </c>
      <c r="B3" s="192" t="s">
        <v>229</v>
      </c>
      <c r="C3" s="190" t="s">
        <v>262</v>
      </c>
      <c r="D3" s="369" t="s">
        <v>261</v>
      </c>
      <c r="E3" s="370"/>
      <c r="F3" s="187" t="s">
        <v>263</v>
      </c>
    </row>
    <row r="4" spans="1:6" ht="22.5" customHeight="1" x14ac:dyDescent="0.25">
      <c r="A4" s="249"/>
      <c r="B4" s="252"/>
      <c r="C4" s="251"/>
      <c r="D4" s="249" t="s">
        <v>259</v>
      </c>
      <c r="E4" s="249" t="s">
        <v>260</v>
      </c>
      <c r="F4" s="249"/>
    </row>
    <row r="5" spans="1:6" ht="18.75" x14ac:dyDescent="0.3">
      <c r="A5" s="68" t="s">
        <v>158</v>
      </c>
      <c r="B5" s="71"/>
      <c r="C5" s="145"/>
      <c r="D5" s="72"/>
      <c r="E5" s="72"/>
      <c r="F5" s="72"/>
    </row>
    <row r="6" spans="1:6" ht="18.75" x14ac:dyDescent="0.25">
      <c r="A6" s="66" t="s">
        <v>159</v>
      </c>
      <c r="B6" s="98" t="s">
        <v>360</v>
      </c>
      <c r="C6" s="111"/>
      <c r="D6" s="120"/>
      <c r="E6" s="120"/>
      <c r="F6" s="120"/>
    </row>
    <row r="7" spans="1:6" ht="37.5" x14ac:dyDescent="0.25">
      <c r="A7" s="30" t="s">
        <v>160</v>
      </c>
      <c r="B7" s="266" t="s">
        <v>361</v>
      </c>
      <c r="C7" s="97"/>
      <c r="D7" s="98"/>
      <c r="E7" s="98"/>
      <c r="F7" s="98"/>
    </row>
    <row r="8" spans="1:6" ht="18.75" x14ac:dyDescent="0.25">
      <c r="A8" s="30" t="s">
        <v>257</v>
      </c>
      <c r="B8" s="266" t="s">
        <v>362</v>
      </c>
      <c r="C8" s="97">
        <v>794</v>
      </c>
      <c r="D8" s="98"/>
      <c r="E8" s="98"/>
      <c r="F8" s="98"/>
    </row>
    <row r="9" spans="1:6" ht="18.75" x14ac:dyDescent="0.25">
      <c r="A9" s="30" t="s">
        <v>258</v>
      </c>
      <c r="B9" s="266" t="s">
        <v>363</v>
      </c>
      <c r="C9" s="97">
        <v>3163</v>
      </c>
      <c r="D9" s="98">
        <v>98</v>
      </c>
      <c r="E9" s="98">
        <v>33016</v>
      </c>
      <c r="F9" s="98">
        <v>10816</v>
      </c>
    </row>
    <row r="10" spans="1:6" ht="18.75" x14ac:dyDescent="0.25">
      <c r="A10" s="30" t="s">
        <v>258</v>
      </c>
      <c r="B10" s="266" t="str">
        <f>'[1]Раздел 8.1'!$B$7</f>
        <v>https://vk.com/mayak_dm</v>
      </c>
      <c r="C10" s="195">
        <v>1536</v>
      </c>
      <c r="D10" s="98">
        <v>19</v>
      </c>
      <c r="E10" s="98">
        <v>7202</v>
      </c>
      <c r="F10" s="196">
        <v>3159</v>
      </c>
    </row>
    <row r="11" spans="1:6" ht="18.75" x14ac:dyDescent="0.25">
      <c r="A11" s="30" t="s">
        <v>258</v>
      </c>
      <c r="B11" s="267" t="s">
        <v>364</v>
      </c>
      <c r="C11" s="195">
        <v>617</v>
      </c>
      <c r="D11" s="98">
        <v>11</v>
      </c>
      <c r="E11" s="98">
        <v>3988</v>
      </c>
      <c r="F11" s="196">
        <v>1693</v>
      </c>
    </row>
    <row r="12" spans="1:6" ht="18.75" x14ac:dyDescent="0.25">
      <c r="A12" s="30" t="s">
        <v>258</v>
      </c>
      <c r="B12" s="267" t="s">
        <v>365</v>
      </c>
      <c r="C12" s="195">
        <v>151</v>
      </c>
      <c r="D12" s="98">
        <v>6</v>
      </c>
      <c r="E12" s="98">
        <v>2324</v>
      </c>
      <c r="F12" s="196">
        <v>1504</v>
      </c>
    </row>
    <row r="13" spans="1:6" ht="18.75" x14ac:dyDescent="0.25">
      <c r="A13" s="30" t="s">
        <v>258</v>
      </c>
      <c r="B13" s="268" t="s">
        <v>366</v>
      </c>
      <c r="C13" s="195">
        <v>73</v>
      </c>
      <c r="D13" s="98">
        <v>4</v>
      </c>
      <c r="E13" s="98">
        <v>1591</v>
      </c>
      <c r="F13" s="196">
        <v>4831</v>
      </c>
    </row>
    <row r="14" spans="1:6" ht="18.75" x14ac:dyDescent="0.25">
      <c r="A14" s="66" t="s">
        <v>161</v>
      </c>
      <c r="B14" s="98"/>
      <c r="C14" s="97"/>
      <c r="D14" s="98"/>
      <c r="E14" s="98"/>
      <c r="F14" s="98"/>
    </row>
    <row r="15" spans="1:6" ht="18.75" x14ac:dyDescent="0.25">
      <c r="A15" s="30" t="s">
        <v>162</v>
      </c>
      <c r="B15" s="266" t="s">
        <v>367</v>
      </c>
      <c r="C15" s="97">
        <v>522</v>
      </c>
      <c r="D15" s="98">
        <v>7</v>
      </c>
      <c r="E15" s="98">
        <v>2555</v>
      </c>
      <c r="F15" s="98">
        <v>37</v>
      </c>
    </row>
    <row r="16" spans="1:6" ht="30" x14ac:dyDescent="0.25">
      <c r="A16" s="30" t="s">
        <v>162</v>
      </c>
      <c r="B16" s="266" t="s">
        <v>368</v>
      </c>
      <c r="C16" s="97">
        <v>3351</v>
      </c>
      <c r="D16" s="98">
        <v>5</v>
      </c>
      <c r="E16" s="98">
        <v>1825</v>
      </c>
      <c r="F16" s="98">
        <v>29</v>
      </c>
    </row>
    <row r="17" spans="1:6" ht="18.75" x14ac:dyDescent="0.25">
      <c r="A17" s="30" t="s">
        <v>163</v>
      </c>
      <c r="B17" s="266" t="s">
        <v>369</v>
      </c>
      <c r="C17" s="97">
        <v>451</v>
      </c>
      <c r="D17" s="98">
        <v>21</v>
      </c>
      <c r="E17" s="98">
        <v>7665</v>
      </c>
      <c r="F17" s="196">
        <v>1461</v>
      </c>
    </row>
    <row r="18" spans="1:6" ht="18.75" x14ac:dyDescent="0.25">
      <c r="A18" s="30" t="s">
        <v>163</v>
      </c>
      <c r="B18" s="266" t="s">
        <v>370</v>
      </c>
      <c r="C18" s="97">
        <v>941</v>
      </c>
      <c r="D18" s="98">
        <v>33</v>
      </c>
      <c r="E18" s="98">
        <v>12045</v>
      </c>
      <c r="F18" s="196">
        <v>5110</v>
      </c>
    </row>
    <row r="19" spans="1:6" ht="37.5" x14ac:dyDescent="0.25">
      <c r="A19" s="30" t="s">
        <v>256</v>
      </c>
      <c r="B19" s="98" t="s">
        <v>360</v>
      </c>
      <c r="C19" s="97"/>
      <c r="D19" s="98"/>
      <c r="E19" s="98"/>
      <c r="F19" s="196"/>
    </row>
    <row r="20" spans="1:6" ht="30" x14ac:dyDescent="0.25">
      <c r="A20" s="69" t="s">
        <v>188</v>
      </c>
      <c r="B20" s="266" t="s">
        <v>371</v>
      </c>
      <c r="C20" s="97">
        <v>45</v>
      </c>
      <c r="D20" s="98">
        <v>2</v>
      </c>
      <c r="E20" s="98">
        <v>142</v>
      </c>
      <c r="F20" s="98">
        <v>142</v>
      </c>
    </row>
    <row r="21" spans="1:6" ht="18.75" x14ac:dyDescent="0.25">
      <c r="A21" s="73" t="s">
        <v>164</v>
      </c>
      <c r="B21" s="98"/>
      <c r="C21" s="97"/>
      <c r="D21" s="98"/>
      <c r="E21" s="98"/>
      <c r="F21" s="98"/>
    </row>
    <row r="22" spans="1:6" ht="18.75" customHeight="1" x14ac:dyDescent="0.3">
      <c r="A22" s="47" t="s">
        <v>165</v>
      </c>
      <c r="B22" s="70" t="s">
        <v>169</v>
      </c>
      <c r="C22" s="146" t="s">
        <v>168</v>
      </c>
      <c r="D22" s="70"/>
      <c r="E22" s="70"/>
      <c r="F22" s="70"/>
    </row>
    <row r="23" spans="1:6" ht="18.75" x14ac:dyDescent="0.25">
      <c r="A23" s="30" t="s">
        <v>166</v>
      </c>
      <c r="B23" s="98" t="s">
        <v>360</v>
      </c>
      <c r="C23" s="97"/>
      <c r="D23" s="98"/>
      <c r="E23" s="98"/>
      <c r="F23" s="98"/>
    </row>
    <row r="24" spans="1:6" ht="18.75" x14ac:dyDescent="0.25">
      <c r="A24" s="30" t="s">
        <v>167</v>
      </c>
      <c r="B24" s="98" t="s">
        <v>360</v>
      </c>
      <c r="C24" s="97"/>
      <c r="D24" s="98"/>
      <c r="E24" s="98"/>
      <c r="F24" s="98"/>
    </row>
    <row r="25" spans="1:6" ht="18.75" x14ac:dyDescent="0.3">
      <c r="A25" s="1"/>
      <c r="B25" s="1"/>
      <c r="C25" s="1"/>
      <c r="D25" s="1"/>
      <c r="E25" s="1"/>
      <c r="F25" s="1"/>
    </row>
    <row r="27" spans="1:6" ht="37.5" customHeight="1" x14ac:dyDescent="0.25"/>
    <row r="28" spans="1:6" ht="75" customHeight="1" x14ac:dyDescent="0.25"/>
    <row r="29" spans="1:6" ht="38.25" customHeight="1" x14ac:dyDescent="0.25"/>
    <row r="38" spans="1:6" ht="18.75" x14ac:dyDescent="0.3">
      <c r="A38" s="1"/>
      <c r="B38" s="1"/>
      <c r="C38" s="1"/>
      <c r="D38" s="1"/>
      <c r="E38" s="1"/>
      <c r="F38" s="1"/>
    </row>
    <row r="39" spans="1:6" ht="18.75" x14ac:dyDescent="0.3">
      <c r="A39" s="1"/>
      <c r="B39" s="1"/>
      <c r="C39" s="1"/>
      <c r="D39" s="1"/>
      <c r="E39" s="1"/>
      <c r="F39" s="1"/>
    </row>
  </sheetData>
  <mergeCells count="3">
    <mergeCell ref="A1:C1"/>
    <mergeCell ref="A2:C2"/>
    <mergeCell ref="D3:E3"/>
  </mergeCells>
  <hyperlinks>
    <hyperlink ref="B7" r:id="rId1"/>
    <hyperlink ref="B8" r:id="rId2"/>
    <hyperlink ref="B11" r:id="rId3"/>
    <hyperlink ref="B12" r:id="rId4"/>
    <hyperlink ref="B13" r:id="rId5"/>
    <hyperlink ref="B16" r:id="rId6"/>
    <hyperlink ref="B18" r:id="rId7"/>
    <hyperlink ref="B17" r:id="rId8"/>
    <hyperlink ref="B20" r:id="rId9"/>
  </hyperlinks>
  <pageMargins left="0.7" right="0.7" top="0.75" bottom="0.75" header="0.3" footer="0.3"/>
  <pageSetup paperSize="9" orientation="landscape" r:id="rId1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B327"/>
  <sheetViews>
    <sheetView view="pageBreakPreview" zoomScale="90" zoomScaleNormal="100" zoomScaleSheetLayoutView="90" workbookViewId="0">
      <selection activeCell="A7" sqref="A7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68" t="s">
        <v>170</v>
      </c>
      <c r="B1" s="368"/>
    </row>
    <row r="2" spans="1:2" ht="18.75" x14ac:dyDescent="0.25">
      <c r="A2" s="187" t="s">
        <v>171</v>
      </c>
      <c r="B2" s="187" t="s">
        <v>178</v>
      </c>
    </row>
    <row r="3" spans="1:2" ht="73.5" customHeight="1" x14ac:dyDescent="0.25">
      <c r="A3" s="148" t="s">
        <v>172</v>
      </c>
      <c r="B3" s="152">
        <v>7</v>
      </c>
    </row>
    <row r="4" spans="1:2" ht="101.25" customHeight="1" x14ac:dyDescent="0.25">
      <c r="A4" s="148" t="s">
        <v>173</v>
      </c>
      <c r="B4" s="152" t="s">
        <v>380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D7"/>
  <sheetViews>
    <sheetView view="pageBreakPreview" zoomScaleNormal="100" zoomScaleSheetLayoutView="100" workbookViewId="0">
      <selection activeCell="C5" sqref="C5:D6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49" t="s">
        <v>174</v>
      </c>
      <c r="B1" s="149"/>
      <c r="C1" s="149"/>
      <c r="D1" s="149"/>
    </row>
    <row r="2" spans="1:4" ht="37.5" customHeight="1" x14ac:dyDescent="0.25">
      <c r="A2" s="187" t="s">
        <v>59</v>
      </c>
      <c r="B2" s="187" t="s">
        <v>175</v>
      </c>
      <c r="C2" s="187" t="s">
        <v>176</v>
      </c>
      <c r="D2" s="187" t="s">
        <v>177</v>
      </c>
    </row>
    <row r="3" spans="1:4" ht="44.25" customHeight="1" x14ac:dyDescent="0.25">
      <c r="A3" s="63">
        <v>1</v>
      </c>
      <c r="B3" s="30" t="s">
        <v>179</v>
      </c>
      <c r="C3" s="74"/>
      <c r="D3" s="21"/>
    </row>
    <row r="4" spans="1:4" ht="59.25" customHeight="1" x14ac:dyDescent="0.25">
      <c r="A4" s="63">
        <v>2</v>
      </c>
      <c r="B4" s="30" t="s">
        <v>180</v>
      </c>
      <c r="C4" s="74"/>
      <c r="D4" s="21"/>
    </row>
    <row r="5" spans="1:4" ht="49.5" customHeight="1" x14ac:dyDescent="0.25">
      <c r="A5" s="63">
        <v>3</v>
      </c>
      <c r="B5" s="30" t="s">
        <v>181</v>
      </c>
      <c r="C5" s="74" t="s">
        <v>614</v>
      </c>
      <c r="D5" s="21">
        <v>175</v>
      </c>
    </row>
    <row r="6" spans="1:4" ht="48.75" customHeight="1" x14ac:dyDescent="0.25">
      <c r="A6" s="63">
        <v>4</v>
      </c>
      <c r="B6" s="67" t="s">
        <v>164</v>
      </c>
      <c r="C6" s="74" t="s">
        <v>617</v>
      </c>
      <c r="D6" s="21">
        <v>100</v>
      </c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E8"/>
  <sheetViews>
    <sheetView view="pageBreakPreview" zoomScale="90" zoomScaleNormal="100" zoomScaleSheetLayoutView="90" workbookViewId="0">
      <selection activeCell="C3" sqref="C3:E3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82" t="s">
        <v>145</v>
      </c>
      <c r="B1" s="382"/>
      <c r="C1" s="382"/>
      <c r="D1" s="382"/>
      <c r="E1" s="382"/>
    </row>
    <row r="2" spans="1:5" ht="39" customHeight="1" x14ac:dyDescent="0.25">
      <c r="A2" s="183" t="s">
        <v>59</v>
      </c>
      <c r="B2" s="183" t="s">
        <v>146</v>
      </c>
      <c r="C2" s="183" t="s">
        <v>147</v>
      </c>
      <c r="D2" s="183" t="s">
        <v>148</v>
      </c>
      <c r="E2" s="183" t="s">
        <v>149</v>
      </c>
    </row>
    <row r="3" spans="1:5" ht="18.75" x14ac:dyDescent="0.25">
      <c r="A3" s="66">
        <v>1</v>
      </c>
      <c r="B3" s="66" t="s">
        <v>150</v>
      </c>
      <c r="C3" s="101">
        <v>615</v>
      </c>
      <c r="D3" s="101">
        <v>2</v>
      </c>
      <c r="E3" s="67" t="s">
        <v>615</v>
      </c>
    </row>
    <row r="4" spans="1:5" ht="18.75" x14ac:dyDescent="0.25">
      <c r="A4" s="30">
        <v>2</v>
      </c>
      <c r="B4" s="66" t="s">
        <v>151</v>
      </c>
      <c r="C4" s="101">
        <v>0</v>
      </c>
      <c r="D4" s="101">
        <v>0</v>
      </c>
      <c r="E4" s="67"/>
    </row>
    <row r="5" spans="1:5" ht="18.75" x14ac:dyDescent="0.25">
      <c r="A5" s="66">
        <v>3</v>
      </c>
      <c r="B5" s="66" t="s">
        <v>152</v>
      </c>
      <c r="C5" s="101">
        <v>0</v>
      </c>
      <c r="D5" s="101">
        <v>0</v>
      </c>
      <c r="E5" s="67"/>
    </row>
    <row r="6" spans="1:5" ht="18.75" x14ac:dyDescent="0.25">
      <c r="A6" s="383">
        <v>4</v>
      </c>
      <c r="B6" s="383" t="s">
        <v>153</v>
      </c>
      <c r="C6" s="197">
        <v>0</v>
      </c>
      <c r="D6" s="101">
        <v>0</v>
      </c>
      <c r="E6" s="67"/>
    </row>
    <row r="7" spans="1:5" ht="18.75" x14ac:dyDescent="0.25">
      <c r="A7" s="384"/>
      <c r="B7" s="384"/>
      <c r="C7" s="197">
        <v>0</v>
      </c>
      <c r="D7" s="101">
        <v>0</v>
      </c>
      <c r="E7" s="67"/>
    </row>
    <row r="8" spans="1:5" ht="18.75" x14ac:dyDescent="0.25">
      <c r="A8" s="30">
        <v>5</v>
      </c>
      <c r="B8" s="66" t="s">
        <v>154</v>
      </c>
      <c r="C8" s="197">
        <v>0</v>
      </c>
      <c r="D8" s="101">
        <v>0</v>
      </c>
      <c r="E8" s="67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M59"/>
  <sheetViews>
    <sheetView view="pageBreakPreview" zoomScale="90" zoomScaleNormal="80" zoomScaleSheetLayoutView="90" workbookViewId="0">
      <selection activeCell="A6" sqref="A6:L12"/>
    </sheetView>
  </sheetViews>
  <sheetFormatPr defaultColWidth="9.140625" defaultRowHeight="15" x14ac:dyDescent="0.2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 x14ac:dyDescent="0.25">
      <c r="A1" s="368" t="s">
        <v>121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3" ht="19.5" customHeight="1" x14ac:dyDescent="0.3">
      <c r="A2" s="389" t="s">
        <v>41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1:13" ht="18.75" x14ac:dyDescent="0.3">
      <c r="A3" s="364" t="s">
        <v>17</v>
      </c>
      <c r="B3" s="378" t="s">
        <v>11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1:13" ht="19.5" customHeight="1" x14ac:dyDescent="0.25">
      <c r="A4" s="364"/>
      <c r="B4" s="364" t="s">
        <v>12</v>
      </c>
      <c r="C4" s="364" t="s">
        <v>18</v>
      </c>
      <c r="D4" s="364" t="s">
        <v>122</v>
      </c>
      <c r="E4" s="364"/>
      <c r="F4" s="364" t="s">
        <v>13</v>
      </c>
      <c r="G4" s="354" t="s">
        <v>232</v>
      </c>
      <c r="H4" s="364" t="s">
        <v>77</v>
      </c>
      <c r="I4" s="364" t="s">
        <v>81</v>
      </c>
      <c r="J4" s="364" t="s">
        <v>14</v>
      </c>
      <c r="K4" s="364" t="s">
        <v>43</v>
      </c>
      <c r="L4" s="364" t="s">
        <v>15</v>
      </c>
    </row>
    <row r="5" spans="1:13" ht="37.5" customHeight="1" x14ac:dyDescent="0.25">
      <c r="A5" s="364"/>
      <c r="B5" s="364"/>
      <c r="C5" s="364"/>
      <c r="D5" s="187" t="s">
        <v>124</v>
      </c>
      <c r="E5" s="187" t="s">
        <v>123</v>
      </c>
      <c r="F5" s="364"/>
      <c r="G5" s="356"/>
      <c r="H5" s="364"/>
      <c r="I5" s="364"/>
      <c r="J5" s="364"/>
      <c r="K5" s="364"/>
      <c r="L5" s="364"/>
    </row>
    <row r="6" spans="1:13" s="77" customFormat="1" ht="36" customHeight="1" x14ac:dyDescent="0.3">
      <c r="A6" s="189">
        <f>SUM(B6:L6)-A10</f>
        <v>69</v>
      </c>
      <c r="B6" s="103">
        <v>1</v>
      </c>
      <c r="C6" s="103">
        <v>2</v>
      </c>
      <c r="D6" s="103">
        <v>3</v>
      </c>
      <c r="E6" s="103">
        <v>3</v>
      </c>
      <c r="F6" s="103">
        <v>5</v>
      </c>
      <c r="G6" s="103">
        <v>2</v>
      </c>
      <c r="H6" s="103">
        <v>10</v>
      </c>
      <c r="I6" s="103">
        <v>0</v>
      </c>
      <c r="J6" s="103">
        <v>21</v>
      </c>
      <c r="K6" s="103">
        <v>20</v>
      </c>
      <c r="L6" s="103">
        <v>10</v>
      </c>
      <c r="M6" s="90"/>
    </row>
    <row r="7" spans="1:13" ht="18.75" customHeight="1" x14ac:dyDescent="0.3">
      <c r="A7" s="385" t="str">
        <f>IF(A6=B6+C6+D6+E6+F6+G6+H6+I6+J6+K6+L6-A10,"ПРАВИЛЬНО"," НЕПРАВИЛЬНО")</f>
        <v>ПРАВИЛЬНО</v>
      </c>
      <c r="B7" s="386"/>
      <c r="C7" s="387" t="s">
        <v>16</v>
      </c>
      <c r="D7" s="387"/>
      <c r="E7" s="387"/>
      <c r="F7" s="387"/>
      <c r="G7" s="387"/>
      <c r="H7" s="387"/>
      <c r="I7" s="387"/>
      <c r="J7" s="387"/>
      <c r="K7" s="387"/>
      <c r="L7" s="388"/>
      <c r="M7" s="91"/>
    </row>
    <row r="8" spans="1:13" ht="36" customHeight="1" x14ac:dyDescent="0.25">
      <c r="A8" s="104">
        <f>SUM(B8:L8)</f>
        <v>100</v>
      </c>
      <c r="B8" s="104">
        <f>100/A6*(B6-B10)</f>
        <v>1.4492753623188406</v>
      </c>
      <c r="C8" s="104">
        <f>100/A6*(C6-C10)</f>
        <v>2.8985507246376812</v>
      </c>
      <c r="D8" s="104">
        <f>100/A6*(D6-D10)</f>
        <v>4.3478260869565215</v>
      </c>
      <c r="E8" s="104">
        <f>100/A6*(E6-E10)</f>
        <v>4.3478260869565215</v>
      </c>
      <c r="F8" s="104">
        <f>100/A6*(F6-F10)</f>
        <v>7.2463768115942031</v>
      </c>
      <c r="G8" s="104">
        <f>100/A6*(G6-G10)</f>
        <v>2.8985507246376812</v>
      </c>
      <c r="H8" s="104">
        <f>100/A6*(H6-H10)</f>
        <v>13.043478260869565</v>
      </c>
      <c r="I8" s="104">
        <f>100/A6*(I6-I10)</f>
        <v>0</v>
      </c>
      <c r="J8" s="104">
        <f>100/A6*(J6-J10)</f>
        <v>26.086956521739129</v>
      </c>
      <c r="K8" s="104">
        <f>100/A6*(K6-K10)</f>
        <v>24.637681159420289</v>
      </c>
      <c r="L8" s="104">
        <f>100/A6*(L6-L10)</f>
        <v>13.043478260869565</v>
      </c>
      <c r="M8" s="245"/>
    </row>
    <row r="9" spans="1:13" ht="19.5" customHeight="1" x14ac:dyDescent="0.3">
      <c r="A9" s="378" t="s">
        <v>202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91"/>
    </row>
    <row r="10" spans="1:13" s="61" customFormat="1" ht="36" customHeight="1" x14ac:dyDescent="0.25">
      <c r="A10" s="99">
        <f>SUM(B10:L10)</f>
        <v>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1</v>
      </c>
      <c r="I10" s="21">
        <v>0</v>
      </c>
      <c r="J10" s="21">
        <v>3</v>
      </c>
      <c r="K10" s="21">
        <v>3</v>
      </c>
      <c r="L10" s="21">
        <v>1</v>
      </c>
    </row>
    <row r="11" spans="1:13" ht="19.5" customHeight="1" x14ac:dyDescent="0.25">
      <c r="A11" s="377" t="s">
        <v>196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</row>
    <row r="12" spans="1:13" s="78" customFormat="1" ht="36" customHeight="1" x14ac:dyDescent="0.3">
      <c r="A12" s="35">
        <f>SUM(B12:L12)</f>
        <v>7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2</v>
      </c>
      <c r="I12" s="147">
        <v>0</v>
      </c>
      <c r="J12" s="147">
        <v>4</v>
      </c>
      <c r="K12" s="147">
        <v>1</v>
      </c>
      <c r="L12" s="147">
        <v>0</v>
      </c>
    </row>
    <row r="13" spans="1:13" s="78" customFormat="1" ht="18.75" x14ac:dyDescent="0.3"/>
    <row r="14" spans="1:13" s="78" customFormat="1" ht="18.75" x14ac:dyDescent="0.3"/>
    <row r="15" spans="1:13" s="78" customFormat="1" ht="18.75" x14ac:dyDescent="0.3"/>
    <row r="16" spans="1:13" s="78" customFormat="1" ht="18.75" x14ac:dyDescent="0.3"/>
    <row r="17" s="78" customFormat="1" ht="18.75" x14ac:dyDescent="0.3"/>
    <row r="18" s="78" customFormat="1" ht="18.75" x14ac:dyDescent="0.3"/>
    <row r="19" s="78" customFormat="1" ht="18.75" x14ac:dyDescent="0.3"/>
    <row r="20" s="78" customFormat="1" ht="18.75" x14ac:dyDescent="0.3"/>
    <row r="21" s="78" customFormat="1" ht="18.75" x14ac:dyDescent="0.3"/>
    <row r="22" s="78" customFormat="1" ht="18.75" x14ac:dyDescent="0.3"/>
    <row r="23" s="78" customFormat="1" ht="18.75" x14ac:dyDescent="0.3"/>
    <row r="24" s="78" customFormat="1" ht="18.75" x14ac:dyDescent="0.3"/>
    <row r="25" s="78" customFormat="1" ht="18.75" x14ac:dyDescent="0.3"/>
    <row r="26" s="78" customFormat="1" ht="18.75" x14ac:dyDescent="0.3"/>
    <row r="27" s="78" customFormat="1" ht="18.75" x14ac:dyDescent="0.3"/>
    <row r="28" s="78" customFormat="1" ht="18.75" x14ac:dyDescent="0.3"/>
    <row r="29" s="78" customFormat="1" ht="18.75" x14ac:dyDescent="0.3"/>
    <row r="30" s="78" customFormat="1" ht="18.75" x14ac:dyDescent="0.3"/>
    <row r="31" s="78" customFormat="1" ht="18.75" x14ac:dyDescent="0.3"/>
    <row r="32" s="78" customFormat="1" ht="18.75" x14ac:dyDescent="0.3"/>
    <row r="33" s="78" customFormat="1" ht="18.75" x14ac:dyDescent="0.3"/>
    <row r="34" s="78" customFormat="1" ht="18.75" x14ac:dyDescent="0.3"/>
    <row r="35" s="78" customFormat="1" ht="18.75" x14ac:dyDescent="0.3"/>
    <row r="36" s="78" customFormat="1" ht="18.75" x14ac:dyDescent="0.3"/>
    <row r="37" s="78" customFormat="1" ht="18.75" x14ac:dyDescent="0.3"/>
    <row r="38" s="78" customFormat="1" ht="18.75" x14ac:dyDescent="0.3"/>
    <row r="39" s="78" customFormat="1" ht="18.75" x14ac:dyDescent="0.3"/>
    <row r="40" s="78" customFormat="1" ht="18.75" x14ac:dyDescent="0.3"/>
    <row r="41" s="78" customFormat="1" ht="18.75" x14ac:dyDescent="0.3"/>
    <row r="42" s="78" customFormat="1" ht="18.75" x14ac:dyDescent="0.3"/>
    <row r="43" s="78" customFormat="1" ht="18.75" x14ac:dyDescent="0.3"/>
    <row r="44" s="78" customFormat="1" ht="18.75" x14ac:dyDescent="0.3"/>
    <row r="45" s="78" customFormat="1" ht="18.75" x14ac:dyDescent="0.3"/>
    <row r="46" s="78" customFormat="1" ht="18.75" x14ac:dyDescent="0.3"/>
    <row r="47" s="78" customFormat="1" ht="18.75" x14ac:dyDescent="0.3"/>
    <row r="48" s="78" customFormat="1" ht="18.75" x14ac:dyDescent="0.3"/>
    <row r="49" s="78" customFormat="1" ht="18.75" x14ac:dyDescent="0.3"/>
    <row r="50" s="78" customFormat="1" ht="18.75" x14ac:dyDescent="0.3"/>
    <row r="51" s="78" customFormat="1" ht="18.75" x14ac:dyDescent="0.3"/>
    <row r="52" s="78" customFormat="1" ht="18.75" x14ac:dyDescent="0.3"/>
    <row r="53" s="78" customFormat="1" ht="18.75" x14ac:dyDescent="0.3"/>
    <row r="54" s="79" customFormat="1" x14ac:dyDescent="0.25"/>
    <row r="55" s="79" customFormat="1" x14ac:dyDescent="0.25"/>
    <row r="56" s="79" customFormat="1" x14ac:dyDescent="0.25"/>
    <row r="57" s="79" customFormat="1" x14ac:dyDescent="0.25"/>
    <row r="58" s="79" customFormat="1" x14ac:dyDescent="0.25"/>
    <row r="59" s="79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D39"/>
  <sheetViews>
    <sheetView tabSelected="1" view="pageBreakPreview" topLeftCell="A19" zoomScale="90" zoomScaleNormal="100" zoomScaleSheetLayoutView="90" workbookViewId="0">
      <selection activeCell="B37" sqref="B37:C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53" t="s">
        <v>42</v>
      </c>
      <c r="B1" s="353"/>
      <c r="C1" s="353"/>
    </row>
    <row r="2" spans="1:4" ht="18.75" customHeight="1" x14ac:dyDescent="0.25">
      <c r="A2" s="187" t="s">
        <v>1</v>
      </c>
      <c r="B2" s="187" t="s">
        <v>2</v>
      </c>
      <c r="C2" s="187" t="s">
        <v>44</v>
      </c>
    </row>
    <row r="3" spans="1:4" ht="18.75" customHeight="1" x14ac:dyDescent="0.25">
      <c r="A3" s="28" t="s">
        <v>189</v>
      </c>
      <c r="B3" s="99">
        <v>38</v>
      </c>
      <c r="C3" s="93">
        <f>SUM(B6:B14)</f>
        <v>38</v>
      </c>
      <c r="D3" s="106">
        <f>SUM(B6:B14)-B4</f>
        <v>34</v>
      </c>
    </row>
    <row r="4" spans="1:4" ht="55.5" customHeight="1" x14ac:dyDescent="0.25">
      <c r="A4" s="95" t="s">
        <v>204</v>
      </c>
      <c r="B4" s="57">
        <v>4</v>
      </c>
      <c r="C4" s="92"/>
      <c r="D4" s="106"/>
    </row>
    <row r="5" spans="1:4" ht="18.75" x14ac:dyDescent="0.25">
      <c r="A5" s="190" t="s">
        <v>0</v>
      </c>
      <c r="B5" s="85"/>
      <c r="C5" s="86"/>
    </row>
    <row r="6" spans="1:4" ht="18.75" x14ac:dyDescent="0.25">
      <c r="A6" s="29" t="s">
        <v>194</v>
      </c>
      <c r="B6" s="21">
        <v>21</v>
      </c>
      <c r="C6" s="31">
        <f>100/B3*B6</f>
        <v>55.26315789473685</v>
      </c>
    </row>
    <row r="7" spans="1:4" ht="18.75" customHeight="1" x14ac:dyDescent="0.25">
      <c r="A7" s="29" t="s">
        <v>19</v>
      </c>
      <c r="B7" s="21">
        <v>1</v>
      </c>
      <c r="C7" s="31">
        <f>100/B3*B7</f>
        <v>2.6315789473684212</v>
      </c>
    </row>
    <row r="8" spans="1:4" ht="18.75" customHeight="1" x14ac:dyDescent="0.25">
      <c r="A8" s="29" t="s">
        <v>193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10</v>
      </c>
      <c r="C9" s="31">
        <f>100/B3*B9</f>
        <v>26.315789473684212</v>
      </c>
    </row>
    <row r="10" spans="1:4" ht="18.75" customHeight="1" x14ac:dyDescent="0.25">
      <c r="A10" s="29" t="s">
        <v>21</v>
      </c>
      <c r="B10" s="21">
        <v>0</v>
      </c>
      <c r="C10" s="31">
        <f>100/B3*B10</f>
        <v>0</v>
      </c>
    </row>
    <row r="11" spans="1:4" ht="18.75" customHeight="1" x14ac:dyDescent="0.25">
      <c r="A11" s="29" t="s">
        <v>22</v>
      </c>
      <c r="B11" s="21">
        <v>2</v>
      </c>
      <c r="C11" s="31">
        <f>100/B3*B11</f>
        <v>5.2631578947368425</v>
      </c>
    </row>
    <row r="12" spans="1:4" ht="18.75" customHeight="1" x14ac:dyDescent="0.25">
      <c r="A12" s="29" t="s">
        <v>23</v>
      </c>
      <c r="B12" s="21">
        <v>0</v>
      </c>
      <c r="C12" s="31">
        <f>100/B3*B12</f>
        <v>0</v>
      </c>
    </row>
    <row r="13" spans="1:4" ht="18.75" customHeight="1" x14ac:dyDescent="0.25">
      <c r="A13" s="29" t="s">
        <v>24</v>
      </c>
      <c r="B13" s="21">
        <v>2</v>
      </c>
      <c r="C13" s="31">
        <f>100/B3*B13</f>
        <v>5.2631578947368425</v>
      </c>
    </row>
    <row r="14" spans="1:4" ht="18.75" customHeight="1" x14ac:dyDescent="0.25">
      <c r="A14" s="30" t="s">
        <v>266</v>
      </c>
      <c r="B14" s="21">
        <v>2</v>
      </c>
      <c r="C14" s="31">
        <f>100/B3*B14</f>
        <v>5.2631578947368425</v>
      </c>
    </row>
    <row r="15" spans="1:4" ht="18.75" x14ac:dyDescent="0.25">
      <c r="A15" s="190" t="s">
        <v>25</v>
      </c>
      <c r="B15" s="87">
        <f>SUM(B16,B18,B19,B20)</f>
        <v>34</v>
      </c>
      <c r="C15" s="88" t="str">
        <f>IF(B15=D3,"ПРАВИЛЬНО","НЕПРАВИЛЬНО")</f>
        <v>ПРАВИЛЬНО</v>
      </c>
    </row>
    <row r="16" spans="1:4" ht="18.75" customHeight="1" x14ac:dyDescent="0.25">
      <c r="A16" s="29" t="s">
        <v>251</v>
      </c>
      <c r="B16" s="36">
        <v>26</v>
      </c>
      <c r="C16" s="31">
        <f>100/D3*B16</f>
        <v>76.470588235294116</v>
      </c>
    </row>
    <row r="17" spans="1:3" ht="56.25" customHeight="1" x14ac:dyDescent="0.25">
      <c r="A17" s="33" t="s">
        <v>201</v>
      </c>
      <c r="B17" s="37">
        <v>1</v>
      </c>
      <c r="C17" s="31">
        <f>100/D3*B17</f>
        <v>2.9411764705882355</v>
      </c>
    </row>
    <row r="18" spans="1:3" ht="18.75" customHeight="1" x14ac:dyDescent="0.25">
      <c r="A18" s="29" t="s">
        <v>26</v>
      </c>
      <c r="B18" s="37">
        <v>2</v>
      </c>
      <c r="C18" s="31">
        <f>100/D3*B18</f>
        <v>5.882352941176471</v>
      </c>
    </row>
    <row r="19" spans="1:3" ht="18.75" customHeight="1" x14ac:dyDescent="0.25">
      <c r="A19" s="29" t="s">
        <v>27</v>
      </c>
      <c r="B19" s="37">
        <v>4</v>
      </c>
      <c r="C19" s="31">
        <f>100/D3*B19</f>
        <v>11.764705882352942</v>
      </c>
    </row>
    <row r="20" spans="1:3" ht="18.75" customHeight="1" x14ac:dyDescent="0.25">
      <c r="A20" s="29" t="s">
        <v>28</v>
      </c>
      <c r="B20" s="37">
        <v>2</v>
      </c>
      <c r="C20" s="31">
        <f>100/D3*B20</f>
        <v>5.882352941176471</v>
      </c>
    </row>
    <row r="21" spans="1:3" ht="18.75" x14ac:dyDescent="0.25">
      <c r="A21" s="190" t="s">
        <v>29</v>
      </c>
      <c r="B21" s="87">
        <f>SUM(B22:B25)</f>
        <v>38</v>
      </c>
      <c r="C21" s="88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2</v>
      </c>
      <c r="C22" s="31">
        <f>100/B3*B22</f>
        <v>5.2631578947368425</v>
      </c>
    </row>
    <row r="23" spans="1:3" ht="18.75" x14ac:dyDescent="0.25">
      <c r="A23" s="29" t="s">
        <v>31</v>
      </c>
      <c r="B23" s="37">
        <v>15</v>
      </c>
      <c r="C23" s="31">
        <f>100/B3*B23</f>
        <v>39.473684210526315</v>
      </c>
    </row>
    <row r="24" spans="1:3" ht="18.75" x14ac:dyDescent="0.25">
      <c r="A24" s="29" t="s">
        <v>32</v>
      </c>
      <c r="B24" s="37">
        <v>7</v>
      </c>
      <c r="C24" s="31">
        <f>100/B3*B24</f>
        <v>18.421052631578949</v>
      </c>
    </row>
    <row r="25" spans="1:3" ht="18.75" customHeight="1" x14ac:dyDescent="0.25">
      <c r="A25" s="29" t="s">
        <v>33</v>
      </c>
      <c r="B25" s="37">
        <v>14</v>
      </c>
      <c r="C25" s="31">
        <f>100/B3*B25</f>
        <v>36.842105263157897</v>
      </c>
    </row>
    <row r="26" spans="1:3" ht="18.75" x14ac:dyDescent="0.25">
      <c r="A26" s="190" t="s">
        <v>125</v>
      </c>
      <c r="B26" s="87">
        <f>SUM(B27:B30)</f>
        <v>34</v>
      </c>
      <c r="C26" s="88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1</v>
      </c>
      <c r="C27" s="31">
        <f>100/D3*B27</f>
        <v>2.9411764705882355</v>
      </c>
    </row>
    <row r="28" spans="1:3" ht="18.75" customHeight="1" x14ac:dyDescent="0.25">
      <c r="A28" s="34" t="s">
        <v>34</v>
      </c>
      <c r="B28" s="37">
        <v>8</v>
      </c>
      <c r="C28" s="31">
        <f>100/D3*B28</f>
        <v>23.529411764705884</v>
      </c>
    </row>
    <row r="29" spans="1:3" ht="18.75" customHeight="1" x14ac:dyDescent="0.25">
      <c r="A29" s="34" t="s">
        <v>35</v>
      </c>
      <c r="B29" s="37">
        <v>8</v>
      </c>
      <c r="C29" s="31">
        <f>100/D3*B29</f>
        <v>23.529411764705884</v>
      </c>
    </row>
    <row r="30" spans="1:3" ht="18.75" customHeight="1" x14ac:dyDescent="0.25">
      <c r="A30" s="34" t="s">
        <v>36</v>
      </c>
      <c r="B30" s="37">
        <v>17</v>
      </c>
      <c r="C30" s="31">
        <f>100/D3*B30</f>
        <v>50</v>
      </c>
    </row>
    <row r="31" spans="1:3" ht="18.75" x14ac:dyDescent="0.25">
      <c r="A31" s="89" t="s">
        <v>126</v>
      </c>
      <c r="B31" s="87">
        <f>SUM(B32:B35)</f>
        <v>34</v>
      </c>
      <c r="C31" s="88" t="str">
        <f>IF(B31=D3,"ПРАВИЛЬНО","НЕПРАВИЛЬНО")</f>
        <v>ПРАВИЛЬНО</v>
      </c>
    </row>
    <row r="32" spans="1:3" ht="18.75" customHeight="1" x14ac:dyDescent="0.25">
      <c r="A32" s="29" t="s">
        <v>40</v>
      </c>
      <c r="B32" s="37">
        <v>4</v>
      </c>
      <c r="C32" s="31">
        <f>100/D3*B32</f>
        <v>11.764705882352942</v>
      </c>
    </row>
    <row r="33" spans="1:3" ht="18.75" customHeight="1" x14ac:dyDescent="0.25">
      <c r="A33" s="29" t="s">
        <v>34</v>
      </c>
      <c r="B33" s="37">
        <v>9</v>
      </c>
      <c r="C33" s="31">
        <f>100/D3*B33</f>
        <v>26.47058823529412</v>
      </c>
    </row>
    <row r="34" spans="1:3" ht="18.75" customHeight="1" x14ac:dyDescent="0.25">
      <c r="A34" s="29" t="s">
        <v>35</v>
      </c>
      <c r="B34" s="37">
        <v>9</v>
      </c>
      <c r="C34" s="31">
        <f>100/D3*B34</f>
        <v>26.47058823529412</v>
      </c>
    </row>
    <row r="35" spans="1:3" ht="18.75" customHeight="1" x14ac:dyDescent="0.25">
      <c r="A35" s="29" t="s">
        <v>36</v>
      </c>
      <c r="B35" s="37">
        <v>12</v>
      </c>
      <c r="C35" s="31">
        <f>100/D3*B35</f>
        <v>35.294117647058826</v>
      </c>
    </row>
    <row r="36" spans="1:3" ht="18.75" x14ac:dyDescent="0.25">
      <c r="A36" s="190" t="s">
        <v>37</v>
      </c>
      <c r="B36" s="87">
        <f>SUM(B37:B38)</f>
        <v>34</v>
      </c>
      <c r="C36" s="88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22</v>
      </c>
      <c r="C37" s="31">
        <f>100/D3*B37</f>
        <v>64.705882352941188</v>
      </c>
    </row>
    <row r="38" spans="1:3" ht="18.75" customHeight="1" x14ac:dyDescent="0.25">
      <c r="A38" s="29" t="s">
        <v>39</v>
      </c>
      <c r="B38" s="37">
        <v>12</v>
      </c>
      <c r="C38" s="31">
        <f>100/D3*B38</f>
        <v>35.294117647058826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F24"/>
  <sheetViews>
    <sheetView view="pageBreakPreview" zoomScale="80" zoomScaleNormal="100" zoomScaleSheetLayoutView="80" workbookViewId="0">
      <selection activeCell="D4" sqref="D4:F6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390" t="s">
        <v>127</v>
      </c>
      <c r="B1" s="390"/>
      <c r="C1" s="390"/>
      <c r="D1" s="390"/>
      <c r="E1" s="390"/>
      <c r="F1" s="390"/>
    </row>
    <row r="2" spans="1:6" ht="102" customHeight="1" x14ac:dyDescent="0.25">
      <c r="A2" s="183" t="s">
        <v>128</v>
      </c>
      <c r="B2" s="183" t="s">
        <v>129</v>
      </c>
      <c r="C2" s="183" t="s">
        <v>264</v>
      </c>
      <c r="D2" s="183" t="s">
        <v>128</v>
      </c>
      <c r="E2" s="183" t="s">
        <v>129</v>
      </c>
      <c r="F2" s="183" t="s">
        <v>265</v>
      </c>
    </row>
    <row r="3" spans="1:6" ht="37.5" x14ac:dyDescent="0.25">
      <c r="A3" s="75" t="s">
        <v>130</v>
      </c>
      <c r="B3" s="35">
        <f>B4+B5+B6+B7+B8+B9+B10+B11+B12+B13+B14+B15+B16+B17+B18+B19+B20+B21+B22+B23+B24</f>
        <v>76</v>
      </c>
      <c r="C3" s="99"/>
      <c r="D3" s="75" t="s">
        <v>131</v>
      </c>
      <c r="E3" s="35">
        <f>E4+E5+E6+E7+E8+E9+E10+E11+E12+E13+E14+E15+E16+E17+E18+E19+E20+E21+E22+E23+E24</f>
        <v>5</v>
      </c>
      <c r="F3" s="99"/>
    </row>
    <row r="4" spans="1:6" ht="63" x14ac:dyDescent="0.25">
      <c r="A4" s="261" t="s">
        <v>342</v>
      </c>
      <c r="B4" s="262">
        <v>72</v>
      </c>
      <c r="C4" s="263" t="s">
        <v>350</v>
      </c>
      <c r="D4" s="263" t="s">
        <v>344</v>
      </c>
      <c r="E4" s="262">
        <v>2</v>
      </c>
      <c r="F4" s="261" t="s">
        <v>345</v>
      </c>
    </row>
    <row r="5" spans="1:6" ht="23.25" customHeight="1" x14ac:dyDescent="0.25">
      <c r="A5" s="264" t="s">
        <v>346</v>
      </c>
      <c r="B5" s="262">
        <v>3</v>
      </c>
      <c r="C5" s="263" t="s">
        <v>343</v>
      </c>
      <c r="D5" s="263" t="s">
        <v>347</v>
      </c>
      <c r="E5" s="262">
        <v>2</v>
      </c>
      <c r="F5" s="263" t="s">
        <v>350</v>
      </c>
    </row>
    <row r="6" spans="1:6" ht="47.25" x14ac:dyDescent="0.25">
      <c r="A6" s="263" t="s">
        <v>348</v>
      </c>
      <c r="B6" s="262">
        <v>1</v>
      </c>
      <c r="C6" s="265" t="s">
        <v>351</v>
      </c>
      <c r="D6" s="264" t="s">
        <v>349</v>
      </c>
      <c r="E6" s="262">
        <v>1</v>
      </c>
      <c r="F6" s="263" t="s">
        <v>350</v>
      </c>
    </row>
    <row r="7" spans="1:6" ht="18.75" x14ac:dyDescent="0.25">
      <c r="A7" s="76"/>
      <c r="B7" s="21"/>
      <c r="C7" s="98"/>
      <c r="D7" s="264"/>
      <c r="E7" s="262"/>
      <c r="F7" s="263"/>
    </row>
    <row r="8" spans="1:6" ht="18.75" x14ac:dyDescent="0.25">
      <c r="A8" s="76"/>
      <c r="B8" s="21"/>
      <c r="C8" s="98"/>
      <c r="D8" s="76"/>
      <c r="E8" s="21"/>
      <c r="F8" s="67"/>
    </row>
    <row r="9" spans="1:6" ht="18.75" x14ac:dyDescent="0.25">
      <c r="A9" s="76"/>
      <c r="B9" s="21"/>
      <c r="C9" s="98"/>
      <c r="D9" s="76"/>
      <c r="E9" s="21"/>
      <c r="F9" s="67"/>
    </row>
    <row r="10" spans="1:6" ht="18.75" x14ac:dyDescent="0.25">
      <c r="A10" s="76"/>
      <c r="B10" s="21"/>
      <c r="C10" s="67"/>
      <c r="D10" s="76"/>
      <c r="E10" s="21"/>
      <c r="F10" s="67"/>
    </row>
    <row r="11" spans="1:6" ht="18.75" x14ac:dyDescent="0.25">
      <c r="A11" s="76"/>
      <c r="B11" s="21"/>
      <c r="C11" s="67"/>
      <c r="D11" s="76"/>
      <c r="E11" s="21"/>
      <c r="F11" s="67"/>
    </row>
    <row r="12" spans="1:6" ht="18.75" x14ac:dyDescent="0.25">
      <c r="A12" s="76"/>
      <c r="B12" s="21"/>
      <c r="C12" s="67"/>
      <c r="D12" s="76"/>
      <c r="E12" s="21"/>
      <c r="F12" s="67"/>
    </row>
    <row r="13" spans="1:6" ht="18.75" x14ac:dyDescent="0.25">
      <c r="A13" s="76"/>
      <c r="B13" s="21"/>
      <c r="C13" s="67"/>
      <c r="D13" s="76"/>
      <c r="E13" s="21"/>
      <c r="F13" s="67"/>
    </row>
    <row r="14" spans="1:6" ht="18.75" x14ac:dyDescent="0.25">
      <c r="A14" s="76"/>
      <c r="B14" s="21"/>
      <c r="C14" s="67"/>
      <c r="D14" s="76"/>
      <c r="E14" s="21"/>
      <c r="F14" s="67"/>
    </row>
    <row r="15" spans="1:6" ht="18.75" x14ac:dyDescent="0.25">
      <c r="A15" s="76"/>
      <c r="B15" s="21"/>
      <c r="C15" s="67"/>
      <c r="D15" s="76"/>
      <c r="E15" s="21"/>
      <c r="F15" s="67"/>
    </row>
    <row r="16" spans="1:6" ht="18.75" x14ac:dyDescent="0.25">
      <c r="A16" s="76"/>
      <c r="B16" s="21"/>
      <c r="C16" s="67"/>
      <c r="D16" s="76"/>
      <c r="E16" s="21"/>
      <c r="F16" s="67"/>
    </row>
    <row r="17" spans="1:6" ht="18.75" x14ac:dyDescent="0.25">
      <c r="A17" s="76"/>
      <c r="B17" s="21"/>
      <c r="C17" s="67"/>
      <c r="D17" s="76"/>
      <c r="E17" s="21"/>
      <c r="F17" s="67"/>
    </row>
    <row r="18" spans="1:6" ht="18.75" x14ac:dyDescent="0.25">
      <c r="A18" s="76"/>
      <c r="B18" s="21"/>
      <c r="C18" s="67"/>
      <c r="D18" s="76"/>
      <c r="E18" s="21"/>
      <c r="F18" s="67"/>
    </row>
    <row r="19" spans="1:6" ht="18.75" x14ac:dyDescent="0.25">
      <c r="A19" s="76"/>
      <c r="B19" s="21"/>
      <c r="C19" s="67"/>
      <c r="D19" s="76"/>
      <c r="E19" s="21"/>
      <c r="F19" s="67"/>
    </row>
    <row r="20" spans="1:6" ht="18.75" x14ac:dyDescent="0.25">
      <c r="A20" s="76"/>
      <c r="B20" s="21"/>
      <c r="C20" s="67"/>
      <c r="D20" s="76"/>
      <c r="E20" s="21"/>
      <c r="F20" s="67"/>
    </row>
    <row r="21" spans="1:6" ht="18.75" x14ac:dyDescent="0.25">
      <c r="A21" s="76"/>
      <c r="B21" s="21"/>
      <c r="C21" s="67"/>
      <c r="D21" s="76"/>
      <c r="E21" s="21"/>
      <c r="F21" s="67"/>
    </row>
    <row r="22" spans="1:6" ht="18.75" x14ac:dyDescent="0.25">
      <c r="A22" s="76"/>
      <c r="B22" s="21"/>
      <c r="C22" s="67"/>
      <c r="D22" s="76"/>
      <c r="E22" s="21"/>
      <c r="F22" s="67"/>
    </row>
    <row r="23" spans="1:6" ht="18.75" x14ac:dyDescent="0.25">
      <c r="A23" s="76"/>
      <c r="B23" s="21"/>
      <c r="C23" s="67"/>
      <c r="D23" s="76"/>
      <c r="E23" s="21"/>
      <c r="F23" s="67"/>
    </row>
    <row r="24" spans="1:6" ht="18.75" x14ac:dyDescent="0.25">
      <c r="A24" s="76"/>
      <c r="B24" s="21"/>
      <c r="C24" s="67"/>
      <c r="D24" s="76"/>
      <c r="E24" s="21"/>
      <c r="F24" s="67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FFFF"/>
  </sheetPr>
  <dimension ref="A1:F12"/>
  <sheetViews>
    <sheetView view="pageBreakPreview" zoomScale="90" zoomScaleNormal="60" zoomScaleSheetLayoutView="90" workbookViewId="0">
      <selection activeCell="H11" sqref="H11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212</v>
      </c>
      <c r="B1" s="1"/>
      <c r="C1" s="1"/>
      <c r="D1" s="1"/>
    </row>
    <row r="2" spans="1:6" ht="19.5" thickBot="1" x14ac:dyDescent="0.35">
      <c r="A2" s="2" t="s">
        <v>230</v>
      </c>
    </row>
    <row r="3" spans="1:6" ht="139.5" customHeight="1" x14ac:dyDescent="0.3">
      <c r="A3" s="204">
        <v>1</v>
      </c>
      <c r="B3" s="198" t="s">
        <v>240</v>
      </c>
      <c r="C3" s="199"/>
      <c r="D3" s="199"/>
      <c r="E3" s="200"/>
      <c r="F3" s="119" t="s">
        <v>616</v>
      </c>
    </row>
    <row r="4" spans="1:6" ht="32.25" customHeight="1" x14ac:dyDescent="0.3">
      <c r="A4" s="205">
        <v>2</v>
      </c>
      <c r="B4" s="118" t="s">
        <v>213</v>
      </c>
      <c r="C4" s="114"/>
      <c r="D4" s="114"/>
      <c r="E4" s="115"/>
      <c r="F4" s="259" t="s">
        <v>333</v>
      </c>
    </row>
    <row r="5" spans="1:6" ht="88.5" customHeight="1" x14ac:dyDescent="0.3">
      <c r="A5" s="206">
        <v>4</v>
      </c>
      <c r="B5" s="119" t="s">
        <v>238</v>
      </c>
      <c r="C5" s="112"/>
      <c r="D5" s="116"/>
      <c r="E5" s="113"/>
      <c r="F5" s="119" t="s">
        <v>334</v>
      </c>
    </row>
    <row r="6" spans="1:6" ht="37.5" customHeight="1" x14ac:dyDescent="0.3">
      <c r="A6" s="206">
        <v>5</v>
      </c>
      <c r="B6" s="117" t="s">
        <v>241</v>
      </c>
      <c r="C6" s="112"/>
      <c r="D6" s="112"/>
      <c r="E6" s="113"/>
      <c r="F6" s="119" t="s">
        <v>335</v>
      </c>
    </row>
    <row r="7" spans="1:6" ht="106.5" customHeight="1" x14ac:dyDescent="0.3">
      <c r="A7" s="206">
        <v>6</v>
      </c>
      <c r="B7" s="119" t="s">
        <v>239</v>
      </c>
      <c r="C7" s="112"/>
      <c r="D7" s="112"/>
      <c r="E7" s="113"/>
      <c r="F7" s="119" t="s">
        <v>336</v>
      </c>
    </row>
    <row r="8" spans="1:6" ht="140.25" customHeight="1" x14ac:dyDescent="0.3">
      <c r="A8" s="206">
        <v>7</v>
      </c>
      <c r="B8" s="119" t="s">
        <v>234</v>
      </c>
      <c r="C8" s="112"/>
      <c r="D8" s="112"/>
      <c r="E8" s="113"/>
      <c r="F8" s="119" t="s">
        <v>337</v>
      </c>
    </row>
    <row r="9" spans="1:6" ht="167.25" customHeight="1" x14ac:dyDescent="0.3">
      <c r="A9" s="206">
        <v>8</v>
      </c>
      <c r="B9" s="119" t="s">
        <v>235</v>
      </c>
      <c r="C9" s="112"/>
      <c r="D9" s="112"/>
      <c r="E9" s="113"/>
      <c r="F9" s="119" t="s">
        <v>338</v>
      </c>
    </row>
    <row r="10" spans="1:6" ht="114.75" customHeight="1" x14ac:dyDescent="0.3">
      <c r="A10" s="206">
        <v>9</v>
      </c>
      <c r="B10" s="119" t="s">
        <v>233</v>
      </c>
      <c r="C10" s="112"/>
      <c r="D10" s="112"/>
      <c r="E10" s="113"/>
      <c r="F10" s="119" t="s">
        <v>339</v>
      </c>
    </row>
    <row r="11" spans="1:6" ht="102" customHeight="1" x14ac:dyDescent="0.3">
      <c r="A11" s="206">
        <v>10</v>
      </c>
      <c r="B11" s="119" t="s">
        <v>237</v>
      </c>
      <c r="C11" s="112"/>
      <c r="D11" s="112"/>
      <c r="E11" s="113"/>
      <c r="F11" s="260" t="s">
        <v>341</v>
      </c>
    </row>
    <row r="12" spans="1:6" ht="135" customHeight="1" thickBot="1" x14ac:dyDescent="0.35">
      <c r="A12" s="207">
        <v>11</v>
      </c>
      <c r="B12" s="201" t="s">
        <v>236</v>
      </c>
      <c r="C12" s="202"/>
      <c r="D12" s="202"/>
      <c r="E12" s="203"/>
      <c r="F12" s="260" t="s">
        <v>340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E21"/>
  <sheetViews>
    <sheetView view="pageBreakPreview" zoomScale="80" zoomScaleNormal="100" zoomScaleSheetLayoutView="80" workbookViewId="0">
      <selection activeCell="K9" sqref="K9"/>
    </sheetView>
  </sheetViews>
  <sheetFormatPr defaultRowHeight="15" x14ac:dyDescent="0.2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 x14ac:dyDescent="0.25">
      <c r="A1" s="326" t="s">
        <v>45</v>
      </c>
      <c r="B1" s="326"/>
      <c r="C1" s="326"/>
      <c r="D1" s="326"/>
      <c r="E1" s="326"/>
    </row>
    <row r="2" spans="1:5" ht="18.75" x14ac:dyDescent="0.25">
      <c r="A2" s="364" t="s">
        <v>46</v>
      </c>
      <c r="B2" s="391" t="s">
        <v>47</v>
      </c>
      <c r="C2" s="391"/>
      <c r="D2" s="391"/>
      <c r="E2" s="391"/>
    </row>
    <row r="3" spans="1:5" ht="57.75" customHeight="1" x14ac:dyDescent="0.25">
      <c r="A3" s="364"/>
      <c r="B3" s="186" t="s">
        <v>48</v>
      </c>
      <c r="C3" s="186" t="s">
        <v>51</v>
      </c>
      <c r="D3" s="185" t="s">
        <v>50</v>
      </c>
      <c r="E3" s="187" t="s">
        <v>49</v>
      </c>
    </row>
    <row r="4" spans="1:5" ht="18.75" x14ac:dyDescent="0.25">
      <c r="A4" s="30" t="s">
        <v>75</v>
      </c>
      <c r="B4" s="21"/>
      <c r="C4" s="81"/>
      <c r="D4" s="101"/>
      <c r="E4" s="101"/>
    </row>
    <row r="5" spans="1:5" ht="18.75" x14ac:dyDescent="0.25">
      <c r="A5" s="33" t="s">
        <v>79</v>
      </c>
      <c r="B5" s="24"/>
      <c r="C5" s="81"/>
      <c r="D5" s="101"/>
      <c r="E5" s="101"/>
    </row>
    <row r="6" spans="1:5" ht="18.75" x14ac:dyDescent="0.25">
      <c r="A6" s="53" t="s">
        <v>190</v>
      </c>
      <c r="B6" s="81"/>
      <c r="C6" s="81"/>
      <c r="D6" s="101"/>
      <c r="E6" s="101"/>
    </row>
    <row r="7" spans="1:5" ht="18.75" x14ac:dyDescent="0.25">
      <c r="A7" s="53" t="s">
        <v>76</v>
      </c>
      <c r="B7" s="81"/>
      <c r="C7" s="81"/>
      <c r="D7" s="101"/>
      <c r="E7" s="101"/>
    </row>
    <row r="8" spans="1:5" ht="18.75" x14ac:dyDescent="0.25">
      <c r="A8" s="33" t="s">
        <v>197</v>
      </c>
      <c r="B8" s="24">
        <v>2</v>
      </c>
      <c r="C8" s="81"/>
      <c r="D8" s="101"/>
      <c r="E8" s="80"/>
    </row>
    <row r="9" spans="1:5" ht="18.75" x14ac:dyDescent="0.25">
      <c r="A9" s="53" t="s">
        <v>80</v>
      </c>
      <c r="B9" s="101"/>
      <c r="C9" s="81"/>
      <c r="D9" s="101"/>
      <c r="E9" s="101"/>
    </row>
    <row r="10" spans="1:5" ht="18.75" x14ac:dyDescent="0.25">
      <c r="A10" s="53" t="s">
        <v>78</v>
      </c>
      <c r="B10" s="81"/>
      <c r="C10" s="81"/>
      <c r="D10" s="101"/>
      <c r="E10" s="101"/>
    </row>
    <row r="11" spans="1:5" ht="18.75" x14ac:dyDescent="0.25">
      <c r="A11" s="53" t="s">
        <v>82</v>
      </c>
      <c r="B11" s="81"/>
      <c r="C11" s="81"/>
      <c r="D11" s="101"/>
      <c r="E11" s="101"/>
    </row>
    <row r="12" spans="1:5" ht="18.75" x14ac:dyDescent="0.25">
      <c r="A12" s="53" t="s">
        <v>83</v>
      </c>
      <c r="B12" s="81"/>
      <c r="C12" s="81"/>
      <c r="D12" s="101"/>
      <c r="E12" s="101"/>
    </row>
    <row r="13" spans="1:5" ht="18.75" x14ac:dyDescent="0.25">
      <c r="A13" s="53" t="s">
        <v>191</v>
      </c>
      <c r="B13" s="81"/>
      <c r="C13" s="81"/>
      <c r="D13" s="101"/>
      <c r="E13" s="101"/>
    </row>
    <row r="14" spans="1:5" ht="37.5" x14ac:dyDescent="0.25">
      <c r="A14" s="33" t="s">
        <v>192</v>
      </c>
      <c r="B14" s="81"/>
      <c r="C14" s="81"/>
      <c r="D14" s="101"/>
      <c r="E14" s="101"/>
    </row>
    <row r="15" spans="1:5" ht="18.75" x14ac:dyDescent="0.25">
      <c r="A15" s="302" t="s">
        <v>77</v>
      </c>
      <c r="B15" s="303">
        <v>1</v>
      </c>
      <c r="C15" s="81"/>
      <c r="D15" s="101"/>
      <c r="E15" s="101"/>
    </row>
    <row r="16" spans="1:5" ht="18.75" x14ac:dyDescent="0.25">
      <c r="A16" s="271" t="s">
        <v>14</v>
      </c>
      <c r="B16" s="272">
        <v>1</v>
      </c>
      <c r="C16" s="81"/>
      <c r="D16" s="101"/>
      <c r="E16" s="101"/>
    </row>
    <row r="17" spans="1:5" ht="18.75" x14ac:dyDescent="0.25">
      <c r="A17" s="271" t="s">
        <v>81</v>
      </c>
      <c r="B17" s="272"/>
      <c r="C17" s="81"/>
      <c r="D17" s="101"/>
      <c r="E17" s="101"/>
    </row>
    <row r="18" spans="1:5" ht="18.75" x14ac:dyDescent="0.25">
      <c r="A18" s="271" t="s">
        <v>232</v>
      </c>
      <c r="B18" s="272">
        <v>2</v>
      </c>
      <c r="C18" s="81"/>
      <c r="D18" s="101"/>
      <c r="E18" s="101"/>
    </row>
    <row r="19" spans="1:5" ht="18.75" x14ac:dyDescent="0.25">
      <c r="A19" s="53" t="s">
        <v>270</v>
      </c>
      <c r="B19" s="81"/>
      <c r="C19" s="81"/>
      <c r="D19" s="101"/>
      <c r="E19" s="101"/>
    </row>
    <row r="20" spans="1:5" ht="18.75" x14ac:dyDescent="0.25">
      <c r="A20" s="191" t="s">
        <v>84</v>
      </c>
      <c r="B20" s="82">
        <f>B19+B18+B17+B16+B15+B8</f>
        <v>6</v>
      </c>
      <c r="C20" s="35">
        <f>C19+C18+C17+C15+C14+C13+C12+C11+C10+C9+C8+C7+C6+C5+C4</f>
        <v>0</v>
      </c>
      <c r="D20" s="35">
        <f>D19+D18+D17+D15+D14+D13+D12+D11+D10+D9+D8+D7+D6+D5+D4</f>
        <v>0</v>
      </c>
      <c r="E20" s="35">
        <f>E19+E18+E17+E15+E14+E13+E12+E11+E10+E9++E8+E7++E6+E5+E4</f>
        <v>0</v>
      </c>
    </row>
    <row r="21" spans="1:5" ht="18.75" x14ac:dyDescent="0.3">
      <c r="A21" s="22"/>
      <c r="B21" s="22"/>
      <c r="C21" s="22"/>
      <c r="D21" s="22"/>
      <c r="E21" s="22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7FFFF"/>
  </sheetPr>
  <dimension ref="A1:AF33"/>
  <sheetViews>
    <sheetView view="pageBreakPreview" topLeftCell="D7" zoomScale="90" zoomScaleNormal="100" zoomScaleSheetLayoutView="90" workbookViewId="0">
      <selection activeCell="C16" sqref="C16:H16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53" t="s">
        <v>85</v>
      </c>
      <c r="B1" s="353"/>
      <c r="C1" s="353"/>
      <c r="D1" s="353"/>
      <c r="E1" s="353"/>
      <c r="F1" s="353"/>
      <c r="G1" s="353"/>
      <c r="H1" s="353"/>
    </row>
    <row r="2" spans="1:9" s="4" customFormat="1" ht="18.75" x14ac:dyDescent="0.3">
      <c r="A2" s="39" t="s">
        <v>71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54" t="s">
        <v>59</v>
      </c>
      <c r="B3" s="357" t="s">
        <v>74</v>
      </c>
      <c r="C3" s="360" t="s">
        <v>182</v>
      </c>
      <c r="D3" s="361"/>
      <c r="E3" s="360" t="s">
        <v>199</v>
      </c>
      <c r="F3" s="361"/>
      <c r="G3" s="364" t="s">
        <v>0</v>
      </c>
      <c r="H3" s="364"/>
    </row>
    <row r="4" spans="1:9" s="1" customFormat="1" ht="54" customHeight="1" x14ac:dyDescent="0.3">
      <c r="A4" s="355"/>
      <c r="B4" s="358"/>
      <c r="C4" s="362"/>
      <c r="D4" s="363"/>
      <c r="E4" s="362"/>
      <c r="F4" s="359"/>
      <c r="G4" s="364" t="s">
        <v>183</v>
      </c>
      <c r="H4" s="364" t="s">
        <v>200</v>
      </c>
    </row>
    <row r="5" spans="1:9" s="1" customFormat="1" ht="18.75" hidden="1" customHeight="1" x14ac:dyDescent="0.3">
      <c r="A5" s="355"/>
      <c r="B5" s="358"/>
      <c r="C5" s="40"/>
      <c r="D5" s="40"/>
      <c r="E5" s="40"/>
      <c r="F5" s="41"/>
      <c r="G5" s="364"/>
      <c r="H5" s="364"/>
    </row>
    <row r="6" spans="1:9" s="1" customFormat="1" ht="21.75" customHeight="1" x14ac:dyDescent="0.3">
      <c r="A6" s="356"/>
      <c r="B6" s="359"/>
      <c r="C6" s="187" t="s">
        <v>56</v>
      </c>
      <c r="D6" s="187" t="s">
        <v>86</v>
      </c>
      <c r="E6" s="187" t="s">
        <v>56</v>
      </c>
      <c r="F6" s="190" t="s">
        <v>86</v>
      </c>
      <c r="G6" s="364"/>
      <c r="H6" s="364"/>
    </row>
    <row r="7" spans="1:9" s="1" customFormat="1" ht="39" customHeight="1" x14ac:dyDescent="0.3">
      <c r="A7" s="42">
        <v>1</v>
      </c>
      <c r="B7" s="43" t="s">
        <v>57</v>
      </c>
      <c r="C7" s="188">
        <v>14</v>
      </c>
      <c r="D7" s="188">
        <v>14</v>
      </c>
      <c r="E7" s="188">
        <v>250</v>
      </c>
      <c r="F7" s="188">
        <v>410</v>
      </c>
      <c r="G7" s="188">
        <v>0</v>
      </c>
      <c r="H7" s="188">
        <v>0</v>
      </c>
    </row>
    <row r="8" spans="1:9" s="1" customFormat="1" ht="39" customHeight="1" x14ac:dyDescent="0.3">
      <c r="A8" s="42">
        <v>2</v>
      </c>
      <c r="B8" s="43" t="s">
        <v>58</v>
      </c>
      <c r="C8" s="188">
        <v>3</v>
      </c>
      <c r="D8" s="188">
        <v>3</v>
      </c>
      <c r="E8" s="188">
        <v>32</v>
      </c>
      <c r="F8" s="188">
        <v>42</v>
      </c>
      <c r="G8" s="188">
        <v>0</v>
      </c>
      <c r="H8" s="188">
        <v>0</v>
      </c>
    </row>
    <row r="9" spans="1:9" s="1" customFormat="1" ht="19.5" customHeight="1" x14ac:dyDescent="0.3">
      <c r="A9" s="341">
        <v>3</v>
      </c>
      <c r="B9" s="96" t="s">
        <v>66</v>
      </c>
      <c r="C9" s="343">
        <v>0</v>
      </c>
      <c r="D9" s="343">
        <v>0</v>
      </c>
      <c r="E9" s="345">
        <v>0</v>
      </c>
      <c r="F9" s="346"/>
      <c r="G9" s="343">
        <v>0</v>
      </c>
      <c r="H9" s="94">
        <v>0</v>
      </c>
    </row>
    <row r="10" spans="1:9" s="1" customFormat="1" ht="18.75" customHeight="1" x14ac:dyDescent="0.3">
      <c r="A10" s="342"/>
      <c r="B10" s="96" t="s">
        <v>88</v>
      </c>
      <c r="C10" s="344"/>
      <c r="D10" s="344"/>
      <c r="E10" s="188">
        <v>0</v>
      </c>
      <c r="F10" s="188">
        <v>0</v>
      </c>
      <c r="G10" s="344"/>
      <c r="H10" s="188">
        <v>0</v>
      </c>
    </row>
    <row r="11" spans="1:9" s="1" customFormat="1" ht="56.25" customHeight="1" x14ac:dyDescent="0.3">
      <c r="A11" s="42">
        <v>4</v>
      </c>
      <c r="B11" s="44" t="s">
        <v>67</v>
      </c>
      <c r="C11" s="188">
        <v>4</v>
      </c>
      <c r="D11" s="188">
        <v>4</v>
      </c>
      <c r="E11" s="188">
        <v>75</v>
      </c>
      <c r="F11" s="188">
        <v>75</v>
      </c>
      <c r="G11" s="188">
        <v>0</v>
      </c>
      <c r="H11" s="188">
        <v>0</v>
      </c>
    </row>
    <row r="12" spans="1:9" s="1" customFormat="1" ht="56.25" x14ac:dyDescent="0.3">
      <c r="A12" s="42">
        <v>5</v>
      </c>
      <c r="B12" s="43" t="s">
        <v>68</v>
      </c>
      <c r="C12" s="188">
        <v>3</v>
      </c>
      <c r="D12" s="188">
        <v>3</v>
      </c>
      <c r="E12" s="188">
        <v>57</v>
      </c>
      <c r="F12" s="188">
        <v>97</v>
      </c>
      <c r="G12" s="188">
        <v>0</v>
      </c>
      <c r="H12" s="188">
        <v>0</v>
      </c>
    </row>
    <row r="13" spans="1:9" s="1" customFormat="1" ht="39" customHeight="1" x14ac:dyDescent="0.3">
      <c r="A13" s="42">
        <v>6</v>
      </c>
      <c r="B13" s="44" t="s">
        <v>69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</row>
    <row r="14" spans="1:9" s="2" customFormat="1" ht="39" customHeight="1" x14ac:dyDescent="0.3">
      <c r="A14" s="347" t="s">
        <v>87</v>
      </c>
      <c r="B14" s="348"/>
      <c r="C14" s="351">
        <f>C13+C12+C11+C9+C8+C7</f>
        <v>24</v>
      </c>
      <c r="D14" s="351">
        <f>D13+D12+D11+D9+D8+D7</f>
        <v>24</v>
      </c>
      <c r="E14" s="45">
        <f>E7+E8+E11+E12+E13</f>
        <v>414</v>
      </c>
      <c r="F14" s="45">
        <f>F7+F8+F11+F12+F13</f>
        <v>624</v>
      </c>
      <c r="G14" s="351">
        <f>G7+G8+G9+G11+G12+G13</f>
        <v>0</v>
      </c>
      <c r="H14" s="45"/>
      <c r="I14" s="105"/>
    </row>
    <row r="15" spans="1:9" ht="39" customHeight="1" x14ac:dyDescent="0.25">
      <c r="A15" s="349"/>
      <c r="B15" s="350"/>
      <c r="C15" s="352"/>
      <c r="D15" s="352"/>
      <c r="E15" s="46">
        <f>E10</f>
        <v>0</v>
      </c>
      <c r="F15" s="46">
        <f>F10</f>
        <v>0</v>
      </c>
      <c r="G15" s="352"/>
      <c r="H15" s="46"/>
    </row>
    <row r="16" spans="1:9" ht="18.75" x14ac:dyDescent="0.3">
      <c r="A16" s="336" t="s">
        <v>198</v>
      </c>
      <c r="B16" s="337"/>
      <c r="C16" s="338">
        <f>F14+E9</f>
        <v>624</v>
      </c>
      <c r="D16" s="339"/>
      <c r="E16" s="339"/>
      <c r="F16" s="339"/>
      <c r="G16" s="339"/>
      <c r="H16" s="340"/>
      <c r="I16" s="102">
        <f>F14+F15</f>
        <v>624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:H1"/>
    <mergeCell ref="A3:A6"/>
    <mergeCell ref="B3:B6"/>
    <mergeCell ref="C3:D4"/>
    <mergeCell ref="E3:F4"/>
    <mergeCell ref="G3:H3"/>
    <mergeCell ref="G4:G6"/>
    <mergeCell ref="H4:H6"/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FFFF"/>
  </sheetPr>
  <dimension ref="A1:D16"/>
  <sheetViews>
    <sheetView view="pageBreakPreview" zoomScale="90" zoomScaleNormal="100" zoomScaleSheetLayoutView="90" workbookViewId="0">
      <selection activeCell="B11" sqref="B11:C16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65" t="s">
        <v>72</v>
      </c>
      <c r="B1" s="365"/>
      <c r="C1" s="365"/>
      <c r="D1" s="6"/>
    </row>
    <row r="2" spans="1:4" ht="38.25" customHeight="1" x14ac:dyDescent="0.25">
      <c r="A2" s="214" t="s">
        <v>1</v>
      </c>
      <c r="B2" s="213" t="s">
        <v>2</v>
      </c>
      <c r="C2" s="213" t="s">
        <v>73</v>
      </c>
      <c r="D2" s="8"/>
    </row>
    <row r="3" spans="1:4" ht="18.75" x14ac:dyDescent="0.25">
      <c r="A3" s="107" t="s">
        <v>3</v>
      </c>
      <c r="B3" s="215">
        <f>SUM(B4:B8)</f>
        <v>540</v>
      </c>
      <c r="C3" s="216" t="s">
        <v>242</v>
      </c>
      <c r="D3" s="8"/>
    </row>
    <row r="4" spans="1:4" ht="18.75" customHeight="1" x14ac:dyDescent="0.25">
      <c r="A4" s="96" t="s">
        <v>4</v>
      </c>
      <c r="B4" s="217">
        <v>18</v>
      </c>
      <c r="C4" s="218">
        <f>B4/602*100</f>
        <v>2.9900332225913622</v>
      </c>
      <c r="D4" s="11"/>
    </row>
    <row r="5" spans="1:4" ht="18.75" customHeight="1" x14ac:dyDescent="0.25">
      <c r="A5" s="96" t="s">
        <v>5</v>
      </c>
      <c r="B5" s="217">
        <v>230</v>
      </c>
      <c r="C5" s="218">
        <f t="shared" ref="C5:C9" si="0">B5/602*100</f>
        <v>38.205980066445186</v>
      </c>
      <c r="D5" s="11"/>
    </row>
    <row r="6" spans="1:4" ht="18.75" customHeight="1" x14ac:dyDescent="0.25">
      <c r="A6" s="96" t="s">
        <v>6</v>
      </c>
      <c r="B6" s="217">
        <v>208</v>
      </c>
      <c r="C6" s="218">
        <f t="shared" si="0"/>
        <v>34.551495016611291</v>
      </c>
      <c r="D6" s="11"/>
    </row>
    <row r="7" spans="1:4" ht="18.75" customHeight="1" x14ac:dyDescent="0.25">
      <c r="A7" s="96" t="s">
        <v>70</v>
      </c>
      <c r="B7" s="217">
        <v>66</v>
      </c>
      <c r="C7" s="218">
        <f t="shared" si="0"/>
        <v>10.963455149501661</v>
      </c>
      <c r="D7" s="11"/>
    </row>
    <row r="8" spans="1:4" ht="18.75" customHeight="1" x14ac:dyDescent="0.25">
      <c r="A8" s="96" t="s">
        <v>272</v>
      </c>
      <c r="B8" s="217">
        <v>18</v>
      </c>
      <c r="C8" s="218">
        <f>B8/602*100</f>
        <v>2.9900332225913622</v>
      </c>
      <c r="D8" s="11"/>
    </row>
    <row r="9" spans="1:4" ht="18.75" customHeight="1" x14ac:dyDescent="0.25">
      <c r="A9" s="96" t="s">
        <v>273</v>
      </c>
      <c r="B9" s="217">
        <v>84</v>
      </c>
      <c r="C9" s="218">
        <f t="shared" si="0"/>
        <v>13.953488372093023</v>
      </c>
      <c r="D9" s="11"/>
    </row>
    <row r="10" spans="1:4" ht="18.75" x14ac:dyDescent="0.25">
      <c r="A10" s="107" t="s">
        <v>7</v>
      </c>
      <c r="B10" s="215">
        <f>SUM(B11:B16)</f>
        <v>624</v>
      </c>
      <c r="C10" s="216" t="s">
        <v>242</v>
      </c>
      <c r="D10" s="8"/>
    </row>
    <row r="11" spans="1:4" ht="18.75" customHeight="1" x14ac:dyDescent="0.25">
      <c r="A11" s="96" t="s">
        <v>8</v>
      </c>
      <c r="B11" s="217">
        <v>23</v>
      </c>
      <c r="C11" s="218">
        <f>B11/602*100</f>
        <v>3.8205980066445182</v>
      </c>
      <c r="D11" s="11"/>
    </row>
    <row r="12" spans="1:4" ht="18.75" customHeight="1" x14ac:dyDescent="0.25">
      <c r="A12" s="96" t="s">
        <v>9</v>
      </c>
      <c r="B12" s="217">
        <v>424</v>
      </c>
      <c r="C12" s="218">
        <f t="shared" ref="C12:C16" si="1">B12/602*100</f>
        <v>70.431893687707642</v>
      </c>
      <c r="D12" s="11"/>
    </row>
    <row r="13" spans="1:4" ht="18.75" customHeight="1" x14ac:dyDescent="0.25">
      <c r="A13" s="96" t="s">
        <v>275</v>
      </c>
      <c r="B13" s="217">
        <v>6</v>
      </c>
      <c r="C13" s="218">
        <f t="shared" si="1"/>
        <v>0.99667774086378735</v>
      </c>
      <c r="D13" s="11"/>
    </row>
    <row r="14" spans="1:4" ht="18.75" customHeight="1" x14ac:dyDescent="0.25">
      <c r="A14" s="96" t="s">
        <v>276</v>
      </c>
      <c r="B14" s="217">
        <v>15</v>
      </c>
      <c r="C14" s="218">
        <f t="shared" si="1"/>
        <v>2.4916943521594686</v>
      </c>
      <c r="D14" s="11"/>
    </row>
    <row r="15" spans="1:4" ht="18.75" customHeight="1" x14ac:dyDescent="0.25">
      <c r="A15" s="96" t="s">
        <v>10</v>
      </c>
      <c r="B15" s="217">
        <v>36</v>
      </c>
      <c r="C15" s="218">
        <f t="shared" si="1"/>
        <v>5.9800664451827243</v>
      </c>
      <c r="D15" s="11"/>
    </row>
    <row r="16" spans="1:4" ht="18.75" x14ac:dyDescent="0.25">
      <c r="A16" s="96" t="s">
        <v>203</v>
      </c>
      <c r="B16" s="217">
        <v>120</v>
      </c>
      <c r="C16" s="218">
        <f t="shared" si="1"/>
        <v>19.933554817275748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Q179"/>
  <sheetViews>
    <sheetView view="pageBreakPreview" zoomScale="60" zoomScaleNormal="80" workbookViewId="0">
      <selection activeCell="B97" sqref="B97:L98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65" t="s">
        <v>95</v>
      </c>
      <c r="B1" s="365"/>
      <c r="C1" s="365"/>
      <c r="D1" s="365"/>
      <c r="E1" s="365"/>
      <c r="F1" s="365"/>
      <c r="G1" s="365"/>
      <c r="H1" s="365"/>
      <c r="I1" s="365"/>
      <c r="J1" s="365"/>
      <c r="K1" s="194"/>
      <c r="L1" s="194"/>
    </row>
    <row r="2" spans="1:12" s="5" customFormat="1" ht="37.5" customHeight="1" x14ac:dyDescent="0.25">
      <c r="A2" s="367" t="s">
        <v>59</v>
      </c>
      <c r="B2" s="364" t="s">
        <v>52</v>
      </c>
      <c r="C2" s="364" t="s">
        <v>53</v>
      </c>
      <c r="D2" s="364"/>
      <c r="E2" s="364" t="s">
        <v>54</v>
      </c>
      <c r="F2" s="364" t="s">
        <v>55</v>
      </c>
      <c r="G2" s="364" t="s">
        <v>60</v>
      </c>
      <c r="H2" s="364"/>
      <c r="I2" s="364"/>
      <c r="J2" s="364" t="s">
        <v>61</v>
      </c>
      <c r="K2" s="364" t="s">
        <v>217</v>
      </c>
      <c r="L2" s="364" t="s">
        <v>205</v>
      </c>
    </row>
    <row r="3" spans="1:12" s="5" customFormat="1" ht="57.75" customHeight="1" x14ac:dyDescent="0.25">
      <c r="A3" s="367"/>
      <c r="B3" s="364"/>
      <c r="C3" s="213" t="s">
        <v>56</v>
      </c>
      <c r="D3" s="213" t="s">
        <v>86</v>
      </c>
      <c r="E3" s="364"/>
      <c r="F3" s="364"/>
      <c r="G3" s="213" t="s">
        <v>62</v>
      </c>
      <c r="H3" s="213" t="s">
        <v>216</v>
      </c>
      <c r="I3" s="213" t="s">
        <v>63</v>
      </c>
      <c r="J3" s="364"/>
      <c r="K3" s="364"/>
      <c r="L3" s="364"/>
    </row>
    <row r="4" spans="1:12" s="5" customFormat="1" ht="75" customHeight="1" x14ac:dyDescent="0.25">
      <c r="A4" s="59" t="s">
        <v>64</v>
      </c>
      <c r="B4" s="99" t="s">
        <v>57</v>
      </c>
      <c r="C4" s="99">
        <f>SUM(C5,C12,C21)</f>
        <v>7</v>
      </c>
      <c r="D4" s="99">
        <f>SUM(D5,D12,D21)</f>
        <v>7</v>
      </c>
      <c r="E4" s="99"/>
      <c r="F4" s="99"/>
      <c r="G4" s="99">
        <f t="shared" ref="G4:L4" si="0">SUM(G5,G12,G21)</f>
        <v>46</v>
      </c>
      <c r="H4" s="99">
        <f t="shared" si="0"/>
        <v>0</v>
      </c>
      <c r="I4" s="99">
        <f t="shared" si="0"/>
        <v>3419</v>
      </c>
      <c r="J4" s="99">
        <f t="shared" si="0"/>
        <v>1</v>
      </c>
      <c r="K4" s="99">
        <f t="shared" si="0"/>
        <v>0</v>
      </c>
      <c r="L4" s="99">
        <f t="shared" si="0"/>
        <v>0</v>
      </c>
    </row>
    <row r="5" spans="1:12" s="5" customFormat="1" ht="21.6" customHeight="1" x14ac:dyDescent="0.25">
      <c r="A5" s="58"/>
      <c r="B5" s="126" t="s">
        <v>218</v>
      </c>
      <c r="C5" s="231">
        <f>SUM(C6:C11)</f>
        <v>0</v>
      </c>
      <c r="D5" s="231">
        <f>D6+D7+D8+D9+D10+D11</f>
        <v>0</v>
      </c>
      <c r="E5" s="219"/>
      <c r="F5" s="128"/>
      <c r="G5" s="231">
        <f t="shared" ref="G5:L5" si="1">SUM(G6:G11)</f>
        <v>0</v>
      </c>
      <c r="H5" s="231">
        <f t="shared" si="1"/>
        <v>0</v>
      </c>
      <c r="I5" s="127">
        <f t="shared" si="1"/>
        <v>0</v>
      </c>
      <c r="J5" s="128">
        <f t="shared" si="1"/>
        <v>0</v>
      </c>
      <c r="K5" s="128">
        <f t="shared" si="1"/>
        <v>0</v>
      </c>
      <c r="L5" s="129">
        <f t="shared" si="1"/>
        <v>0</v>
      </c>
    </row>
    <row r="6" spans="1:12" s="5" customFormat="1" x14ac:dyDescent="0.25">
      <c r="A6" s="58"/>
      <c r="B6" s="67"/>
      <c r="C6" s="57"/>
      <c r="D6" s="57"/>
      <c r="E6" s="98"/>
      <c r="F6" s="98"/>
      <c r="G6" s="21"/>
      <c r="H6" s="21"/>
      <c r="I6" s="21"/>
      <c r="J6" s="108"/>
      <c r="K6" s="108"/>
      <c r="L6" s="108"/>
    </row>
    <row r="7" spans="1:12" s="5" customFormat="1" x14ac:dyDescent="0.25">
      <c r="A7" s="58"/>
      <c r="B7" s="67"/>
      <c r="C7" s="57"/>
      <c r="D7" s="57"/>
      <c r="E7" s="98"/>
      <c r="F7" s="98"/>
      <c r="G7" s="21"/>
      <c r="H7" s="21"/>
      <c r="I7" s="21"/>
      <c r="J7" s="108"/>
      <c r="K7" s="108"/>
      <c r="L7" s="108"/>
    </row>
    <row r="8" spans="1:12" s="5" customFormat="1" x14ac:dyDescent="0.25">
      <c r="A8" s="58"/>
      <c r="B8" s="67"/>
      <c r="C8" s="57"/>
      <c r="D8" s="57"/>
      <c r="E8" s="98"/>
      <c r="F8" s="98"/>
      <c r="G8" s="21"/>
      <c r="H8" s="21"/>
      <c r="I8" s="21"/>
      <c r="J8" s="108"/>
      <c r="K8" s="108"/>
      <c r="L8" s="108"/>
    </row>
    <row r="9" spans="1:12" s="5" customFormat="1" x14ac:dyDescent="0.25">
      <c r="A9" s="58"/>
      <c r="B9" s="67"/>
      <c r="C9" s="57"/>
      <c r="D9" s="57"/>
      <c r="E9" s="98"/>
      <c r="F9" s="98"/>
      <c r="G9" s="21"/>
      <c r="H9" s="21"/>
      <c r="I9" s="21"/>
      <c r="J9" s="108"/>
      <c r="K9" s="108"/>
      <c r="L9" s="108"/>
    </row>
    <row r="10" spans="1:12" s="5" customFormat="1" x14ac:dyDescent="0.25">
      <c r="A10" s="58"/>
      <c r="B10" s="67"/>
      <c r="C10" s="57"/>
      <c r="D10" s="57"/>
      <c r="E10" s="98"/>
      <c r="F10" s="98"/>
      <c r="G10" s="21"/>
      <c r="H10" s="21"/>
      <c r="I10" s="21"/>
      <c r="J10" s="108"/>
      <c r="K10" s="108"/>
      <c r="L10" s="108"/>
    </row>
    <row r="11" spans="1:12" s="5" customFormat="1" x14ac:dyDescent="0.25">
      <c r="A11" s="58"/>
      <c r="B11" s="67"/>
      <c r="C11" s="57"/>
      <c r="D11" s="57"/>
      <c r="E11" s="98"/>
      <c r="F11" s="98"/>
      <c r="G11" s="21"/>
      <c r="H11" s="21"/>
      <c r="I11" s="21"/>
      <c r="J11" s="108"/>
      <c r="K11" s="108"/>
      <c r="L11" s="108"/>
    </row>
    <row r="12" spans="1:12" s="5" customFormat="1" x14ac:dyDescent="0.25">
      <c r="A12" s="58"/>
      <c r="B12" s="126" t="s">
        <v>219</v>
      </c>
      <c r="C12" s="231">
        <f>SUM(C13:C20)</f>
        <v>6</v>
      </c>
      <c r="D12" s="232">
        <f>SUM(D13:D20)</f>
        <v>6</v>
      </c>
      <c r="E12" s="219"/>
      <c r="F12" s="128"/>
      <c r="G12" s="231">
        <f t="shared" ref="G12:L12" si="2">SUM(G13:G20)</f>
        <v>41</v>
      </c>
      <c r="H12" s="231">
        <f t="shared" si="2"/>
        <v>0</v>
      </c>
      <c r="I12" s="231">
        <f t="shared" si="2"/>
        <v>3155</v>
      </c>
      <c r="J12" s="233">
        <f t="shared" si="2"/>
        <v>1</v>
      </c>
      <c r="K12" s="233">
        <f t="shared" si="2"/>
        <v>0</v>
      </c>
      <c r="L12" s="234">
        <f t="shared" si="2"/>
        <v>0</v>
      </c>
    </row>
    <row r="13" spans="1:12" s="5" customFormat="1" ht="47.25" x14ac:dyDescent="0.25">
      <c r="A13" s="58"/>
      <c r="B13" s="263" t="s">
        <v>381</v>
      </c>
      <c r="C13" s="273">
        <v>1</v>
      </c>
      <c r="D13" s="273">
        <v>1</v>
      </c>
      <c r="E13" s="274" t="s">
        <v>382</v>
      </c>
      <c r="F13" s="274" t="s">
        <v>383</v>
      </c>
      <c r="G13" s="275">
        <v>5</v>
      </c>
      <c r="H13" s="275"/>
      <c r="I13" s="275">
        <v>502</v>
      </c>
      <c r="J13" s="276"/>
      <c r="K13" s="108"/>
      <c r="L13" s="108"/>
    </row>
    <row r="14" spans="1:12" s="5" customFormat="1" ht="47.25" x14ac:dyDescent="0.25">
      <c r="A14" s="58"/>
      <c r="B14" s="263" t="s">
        <v>384</v>
      </c>
      <c r="C14" s="273">
        <v>1</v>
      </c>
      <c r="D14" s="273">
        <v>1</v>
      </c>
      <c r="E14" s="274" t="s">
        <v>382</v>
      </c>
      <c r="F14" s="274" t="s">
        <v>383</v>
      </c>
      <c r="G14" s="275">
        <v>9</v>
      </c>
      <c r="H14" s="275"/>
      <c r="I14" s="275">
        <v>150</v>
      </c>
      <c r="J14" s="276"/>
      <c r="K14" s="108"/>
      <c r="L14" s="108"/>
    </row>
    <row r="15" spans="1:12" s="5" customFormat="1" ht="47.25" x14ac:dyDescent="0.25">
      <c r="A15" s="58"/>
      <c r="B15" s="263" t="s">
        <v>385</v>
      </c>
      <c r="C15" s="273">
        <v>1</v>
      </c>
      <c r="D15" s="273">
        <v>1</v>
      </c>
      <c r="E15" s="274" t="s">
        <v>382</v>
      </c>
      <c r="F15" s="274" t="s">
        <v>386</v>
      </c>
      <c r="G15" s="275">
        <v>11</v>
      </c>
      <c r="H15" s="275"/>
      <c r="I15" s="275">
        <v>943</v>
      </c>
      <c r="J15" s="276"/>
      <c r="K15" s="108"/>
      <c r="L15" s="108"/>
    </row>
    <row r="16" spans="1:12" s="5" customFormat="1" ht="47.25" x14ac:dyDescent="0.25">
      <c r="A16" s="58"/>
      <c r="B16" s="263" t="s">
        <v>387</v>
      </c>
      <c r="C16" s="273">
        <v>1</v>
      </c>
      <c r="D16" s="273">
        <v>1</v>
      </c>
      <c r="E16" s="274" t="s">
        <v>382</v>
      </c>
      <c r="F16" s="274" t="s">
        <v>383</v>
      </c>
      <c r="G16" s="275">
        <v>6</v>
      </c>
      <c r="H16" s="275"/>
      <c r="I16" s="275">
        <v>256</v>
      </c>
      <c r="J16" s="276"/>
      <c r="K16" s="108"/>
      <c r="L16" s="108"/>
    </row>
    <row r="17" spans="1:12" s="5" customFormat="1" ht="47.25" x14ac:dyDescent="0.25">
      <c r="A17" s="58"/>
      <c r="B17" s="263" t="s">
        <v>388</v>
      </c>
      <c r="C17" s="273">
        <v>1</v>
      </c>
      <c r="D17" s="273">
        <v>1</v>
      </c>
      <c r="E17" s="274" t="s">
        <v>382</v>
      </c>
      <c r="F17" s="274" t="s">
        <v>383</v>
      </c>
      <c r="G17" s="275">
        <v>5</v>
      </c>
      <c r="H17" s="275"/>
      <c r="I17" s="275">
        <v>686</v>
      </c>
      <c r="J17" s="276">
        <v>1</v>
      </c>
      <c r="K17" s="108"/>
      <c r="L17" s="108"/>
    </row>
    <row r="18" spans="1:12" s="5" customFormat="1" ht="47.25" x14ac:dyDescent="0.25">
      <c r="A18" s="58"/>
      <c r="B18" s="263" t="s">
        <v>389</v>
      </c>
      <c r="C18" s="273">
        <v>1</v>
      </c>
      <c r="D18" s="273">
        <v>1</v>
      </c>
      <c r="E18" s="274" t="s">
        <v>390</v>
      </c>
      <c r="F18" s="274" t="s">
        <v>383</v>
      </c>
      <c r="G18" s="275">
        <v>5</v>
      </c>
      <c r="H18" s="275"/>
      <c r="I18" s="275">
        <v>618</v>
      </c>
      <c r="J18" s="276"/>
      <c r="K18" s="108"/>
      <c r="L18" s="108"/>
    </row>
    <row r="19" spans="1:12" s="5" customFormat="1" x14ac:dyDescent="0.25">
      <c r="A19" s="58"/>
      <c r="B19" s="67"/>
      <c r="C19" s="57"/>
      <c r="D19" s="57"/>
      <c r="E19" s="98"/>
      <c r="F19" s="98"/>
      <c r="G19" s="21"/>
      <c r="H19" s="21"/>
      <c r="I19" s="21"/>
      <c r="J19" s="108"/>
      <c r="K19" s="108"/>
      <c r="L19" s="108"/>
    </row>
    <row r="20" spans="1:12" s="5" customFormat="1" x14ac:dyDescent="0.25">
      <c r="A20" s="58"/>
      <c r="B20" s="67"/>
      <c r="C20" s="57"/>
      <c r="D20" s="57"/>
      <c r="E20" s="98"/>
      <c r="F20" s="98"/>
      <c r="G20" s="21"/>
      <c r="H20" s="21"/>
      <c r="I20" s="21"/>
      <c r="J20" s="108"/>
      <c r="K20" s="108"/>
      <c r="L20" s="108"/>
    </row>
    <row r="21" spans="1:12" s="5" customFormat="1" x14ac:dyDescent="0.25">
      <c r="A21" s="58"/>
      <c r="B21" s="126" t="s">
        <v>220</v>
      </c>
      <c r="C21" s="231">
        <f>SUM(C22:C28)</f>
        <v>1</v>
      </c>
      <c r="D21" s="231">
        <f>SUM(D22:D28)</f>
        <v>1</v>
      </c>
      <c r="E21" s="219"/>
      <c r="F21" s="128"/>
      <c r="G21" s="231">
        <f t="shared" ref="G21:L21" si="3">SUM(G22:G28)</f>
        <v>5</v>
      </c>
      <c r="H21" s="231">
        <f t="shared" si="3"/>
        <v>0</v>
      </c>
      <c r="I21" s="231">
        <f t="shared" si="3"/>
        <v>264</v>
      </c>
      <c r="J21" s="233">
        <f t="shared" si="3"/>
        <v>0</v>
      </c>
      <c r="K21" s="233">
        <f t="shared" si="3"/>
        <v>0</v>
      </c>
      <c r="L21" s="234">
        <f t="shared" si="3"/>
        <v>0</v>
      </c>
    </row>
    <row r="22" spans="1:12" s="5" customFormat="1" ht="31.5" x14ac:dyDescent="0.25">
      <c r="A22" s="58"/>
      <c r="B22" s="263" t="s">
        <v>391</v>
      </c>
      <c r="C22" s="275">
        <v>1</v>
      </c>
      <c r="D22" s="275">
        <v>1</v>
      </c>
      <c r="E22" s="277" t="s">
        <v>392</v>
      </c>
      <c r="F22" s="274" t="s">
        <v>383</v>
      </c>
      <c r="G22" s="275">
        <v>5</v>
      </c>
      <c r="H22" s="275"/>
      <c r="I22" s="275">
        <v>264</v>
      </c>
      <c r="J22" s="278"/>
      <c r="K22" s="132"/>
      <c r="L22" s="221"/>
    </row>
    <row r="23" spans="1:12" s="5" customFormat="1" x14ac:dyDescent="0.25">
      <c r="A23" s="58"/>
      <c r="B23" s="130"/>
      <c r="C23" s="131"/>
      <c r="D23" s="131"/>
      <c r="E23" s="220"/>
      <c r="F23" s="132"/>
      <c r="G23" s="131"/>
      <c r="H23" s="131"/>
      <c r="I23" s="131"/>
      <c r="J23" s="132"/>
      <c r="K23" s="132"/>
      <c r="L23" s="221"/>
    </row>
    <row r="24" spans="1:12" s="5" customFormat="1" x14ac:dyDescent="0.25">
      <c r="A24" s="58"/>
      <c r="B24" s="130"/>
      <c r="C24" s="131"/>
      <c r="D24" s="131"/>
      <c r="E24" s="220"/>
      <c r="F24" s="132"/>
      <c r="G24" s="131"/>
      <c r="H24" s="131"/>
      <c r="I24" s="131"/>
      <c r="J24" s="132"/>
      <c r="K24" s="132"/>
      <c r="L24" s="221"/>
    </row>
    <row r="25" spans="1:12" s="5" customFormat="1" x14ac:dyDescent="0.25">
      <c r="A25" s="58"/>
      <c r="B25" s="130"/>
      <c r="C25" s="131"/>
      <c r="D25" s="131"/>
      <c r="E25" s="220"/>
      <c r="F25" s="132"/>
      <c r="G25" s="131"/>
      <c r="H25" s="131"/>
      <c r="I25" s="131"/>
      <c r="J25" s="132"/>
      <c r="K25" s="132"/>
      <c r="L25" s="221"/>
    </row>
    <row r="26" spans="1:12" s="5" customFormat="1" x14ac:dyDescent="0.25">
      <c r="A26" s="58"/>
      <c r="B26" s="67"/>
      <c r="C26" s="57"/>
      <c r="D26" s="57"/>
      <c r="E26" s="98"/>
      <c r="F26" s="98"/>
      <c r="G26" s="21"/>
      <c r="H26" s="21"/>
      <c r="I26" s="21"/>
      <c r="J26" s="108"/>
      <c r="K26" s="108"/>
      <c r="L26" s="108"/>
    </row>
    <row r="27" spans="1:12" s="5" customFormat="1" x14ac:dyDescent="0.25">
      <c r="A27" s="58"/>
      <c r="B27" s="67"/>
      <c r="C27" s="57"/>
      <c r="D27" s="57"/>
      <c r="E27" s="98"/>
      <c r="F27" s="98"/>
      <c r="G27" s="21"/>
      <c r="H27" s="21"/>
      <c r="I27" s="21"/>
      <c r="J27" s="108"/>
      <c r="K27" s="108"/>
      <c r="L27" s="108"/>
    </row>
    <row r="28" spans="1:12" x14ac:dyDescent="0.25">
      <c r="A28" s="58"/>
      <c r="B28" s="67"/>
      <c r="C28" s="57"/>
      <c r="D28" s="57"/>
      <c r="E28" s="98"/>
      <c r="F28" s="98"/>
      <c r="G28" s="21"/>
      <c r="H28" s="21"/>
      <c r="I28" s="21"/>
      <c r="J28" s="108"/>
      <c r="K28" s="108"/>
      <c r="L28" s="108"/>
    </row>
    <row r="29" spans="1:12" s="5" customFormat="1" ht="75" customHeight="1" x14ac:dyDescent="0.25">
      <c r="A29" s="59" t="s">
        <v>65</v>
      </c>
      <c r="B29" s="99" t="s">
        <v>58</v>
      </c>
      <c r="C29" s="99">
        <f>SUM(C30,C35,C41)</f>
        <v>1</v>
      </c>
      <c r="D29" s="99">
        <f>SUM(D30,D35,D41)</f>
        <v>1</v>
      </c>
      <c r="E29" s="99"/>
      <c r="F29" s="99"/>
      <c r="G29" s="99">
        <f>SUM(G30,G35,G41)</f>
        <v>16</v>
      </c>
      <c r="H29" s="99">
        <f>SUM(H30,H35,H41)</f>
        <v>0</v>
      </c>
      <c r="I29" s="99">
        <f>SUM(I30,I35,I41)</f>
        <v>24</v>
      </c>
      <c r="J29" s="99">
        <f>SUM(J30,J35,J41)</f>
        <v>0</v>
      </c>
      <c r="K29" s="99">
        <f>SUM(K30,K35,K41)</f>
        <v>0</v>
      </c>
      <c r="L29" s="99">
        <f>SUM(K30,K35,K41)</f>
        <v>0</v>
      </c>
    </row>
    <row r="30" spans="1:12" s="5" customFormat="1" x14ac:dyDescent="0.25">
      <c r="A30" s="58"/>
      <c r="B30" s="126" t="s">
        <v>218</v>
      </c>
      <c r="C30" s="231">
        <f>SUM(C31:C34)</f>
        <v>0</v>
      </c>
      <c r="D30" s="231">
        <f>SUM(D31:D34)</f>
        <v>0</v>
      </c>
      <c r="E30" s="219"/>
      <c r="F30" s="128"/>
      <c r="G30" s="231">
        <f t="shared" ref="G30:L30" si="4">SUM(G31:G34)</f>
        <v>0</v>
      </c>
      <c r="H30" s="231">
        <f t="shared" si="4"/>
        <v>0</v>
      </c>
      <c r="I30" s="231">
        <f t="shared" si="4"/>
        <v>0</v>
      </c>
      <c r="J30" s="233">
        <f t="shared" si="4"/>
        <v>0</v>
      </c>
      <c r="K30" s="233">
        <f t="shared" si="4"/>
        <v>0</v>
      </c>
      <c r="L30" s="234">
        <f t="shared" si="4"/>
        <v>0</v>
      </c>
    </row>
    <row r="31" spans="1:12" s="5" customFormat="1" x14ac:dyDescent="0.25">
      <c r="A31" s="58"/>
      <c r="B31" s="67"/>
      <c r="C31" s="57"/>
      <c r="D31" s="57"/>
      <c r="E31" s="98"/>
      <c r="F31" s="98"/>
      <c r="G31" s="21"/>
      <c r="H31" s="21"/>
      <c r="I31" s="21"/>
      <c r="J31" s="98"/>
      <c r="K31" s="98"/>
      <c r="L31" s="98"/>
    </row>
    <row r="32" spans="1:12" s="5" customFormat="1" x14ac:dyDescent="0.25">
      <c r="A32" s="58"/>
      <c r="B32" s="67"/>
      <c r="C32" s="57"/>
      <c r="D32" s="57"/>
      <c r="E32" s="98"/>
      <c r="F32" s="98"/>
      <c r="G32" s="21"/>
      <c r="H32" s="21"/>
      <c r="I32" s="21"/>
      <c r="J32" s="98"/>
      <c r="K32" s="98"/>
      <c r="L32" s="98"/>
    </row>
    <row r="33" spans="1:12" s="5" customFormat="1" x14ac:dyDescent="0.25">
      <c r="A33" s="58"/>
      <c r="B33" s="67"/>
      <c r="C33" s="57"/>
      <c r="D33" s="57"/>
      <c r="E33" s="98"/>
      <c r="F33" s="98"/>
      <c r="G33" s="21"/>
      <c r="H33" s="21"/>
      <c r="I33" s="21"/>
      <c r="J33" s="98"/>
      <c r="K33" s="98"/>
      <c r="L33" s="98"/>
    </row>
    <row r="34" spans="1:12" s="5" customFormat="1" x14ac:dyDescent="0.25">
      <c r="A34" s="58"/>
      <c r="B34" s="67"/>
      <c r="C34" s="57"/>
      <c r="D34" s="57"/>
      <c r="E34" s="98"/>
      <c r="F34" s="98"/>
      <c r="G34" s="21"/>
      <c r="H34" s="21"/>
      <c r="I34" s="21"/>
      <c r="J34" s="98"/>
      <c r="K34" s="98"/>
      <c r="L34" s="98"/>
    </row>
    <row r="35" spans="1:12" s="5" customFormat="1" x14ac:dyDescent="0.25">
      <c r="A35" s="58"/>
      <c r="B35" s="126" t="s">
        <v>219</v>
      </c>
      <c r="C35" s="231">
        <f>SUM(C36:C40)</f>
        <v>1</v>
      </c>
      <c r="D35" s="231">
        <f>SUM(D36:D40)</f>
        <v>1</v>
      </c>
      <c r="E35" s="219"/>
      <c r="F35" s="128"/>
      <c r="G35" s="231">
        <f t="shared" ref="G35:L35" si="5">SUM(G36:G40)</f>
        <v>16</v>
      </c>
      <c r="H35" s="231">
        <f t="shared" si="5"/>
        <v>0</v>
      </c>
      <c r="I35" s="231">
        <f t="shared" si="5"/>
        <v>24</v>
      </c>
      <c r="J35" s="233">
        <f t="shared" si="5"/>
        <v>0</v>
      </c>
      <c r="K35" s="233">
        <f t="shared" si="5"/>
        <v>0</v>
      </c>
      <c r="L35" s="234">
        <f t="shared" si="5"/>
        <v>0</v>
      </c>
    </row>
    <row r="36" spans="1:12" s="5" customFormat="1" ht="47.25" x14ac:dyDescent="0.25">
      <c r="A36" s="58"/>
      <c r="B36" s="263" t="s">
        <v>393</v>
      </c>
      <c r="C36" s="273">
        <v>1</v>
      </c>
      <c r="D36" s="273">
        <v>1</v>
      </c>
      <c r="E36" s="274" t="s">
        <v>382</v>
      </c>
      <c r="F36" s="274" t="s">
        <v>394</v>
      </c>
      <c r="G36" s="275">
        <v>16</v>
      </c>
      <c r="H36" s="275"/>
      <c r="I36" s="275">
        <v>24</v>
      </c>
      <c r="J36" s="279"/>
      <c r="K36" s="98"/>
      <c r="L36" s="98"/>
    </row>
    <row r="37" spans="1:12" s="5" customFormat="1" x14ac:dyDescent="0.25">
      <c r="A37" s="58"/>
      <c r="B37" s="67"/>
      <c r="C37" s="57"/>
      <c r="D37" s="57"/>
      <c r="E37" s="98"/>
      <c r="F37" s="98"/>
      <c r="G37" s="21"/>
      <c r="H37" s="21"/>
      <c r="I37" s="21"/>
      <c r="J37" s="98"/>
      <c r="K37" s="98"/>
      <c r="L37" s="98"/>
    </row>
    <row r="38" spans="1:12" s="5" customFormat="1" x14ac:dyDescent="0.25">
      <c r="A38" s="58"/>
      <c r="B38" s="67"/>
      <c r="C38" s="57"/>
      <c r="D38" s="57"/>
      <c r="E38" s="98"/>
      <c r="F38" s="98"/>
      <c r="G38" s="21"/>
      <c r="H38" s="21"/>
      <c r="I38" s="21"/>
      <c r="J38" s="98"/>
      <c r="K38" s="98"/>
      <c r="L38" s="98"/>
    </row>
    <row r="39" spans="1:12" s="5" customFormat="1" x14ac:dyDescent="0.25">
      <c r="A39" s="58"/>
      <c r="B39" s="67"/>
      <c r="C39" s="57"/>
      <c r="D39" s="57"/>
      <c r="E39" s="98"/>
      <c r="F39" s="98"/>
      <c r="G39" s="21"/>
      <c r="H39" s="21"/>
      <c r="I39" s="21"/>
      <c r="J39" s="98"/>
      <c r="K39" s="98"/>
      <c r="L39" s="98"/>
    </row>
    <row r="40" spans="1:12" s="5" customFormat="1" x14ac:dyDescent="0.25">
      <c r="A40" s="58"/>
      <c r="B40" s="67"/>
      <c r="C40" s="57"/>
      <c r="D40" s="57"/>
      <c r="E40" s="98"/>
      <c r="F40" s="98"/>
      <c r="G40" s="21"/>
      <c r="H40" s="21"/>
      <c r="I40" s="21"/>
      <c r="J40" s="98"/>
      <c r="K40" s="98"/>
      <c r="L40" s="98"/>
    </row>
    <row r="41" spans="1:12" s="5" customFormat="1" x14ac:dyDescent="0.25">
      <c r="A41" s="58"/>
      <c r="B41" s="126" t="s">
        <v>220</v>
      </c>
      <c r="C41" s="231">
        <f>SUM(C42:C46)</f>
        <v>0</v>
      </c>
      <c r="D41" s="231">
        <f>SUM(D42:D46)</f>
        <v>0</v>
      </c>
      <c r="E41" s="219"/>
      <c r="F41" s="128"/>
      <c r="G41" s="231">
        <f t="shared" ref="G41:L41" si="6">SUM(G42:G46)</f>
        <v>0</v>
      </c>
      <c r="H41" s="231">
        <f t="shared" si="6"/>
        <v>0</v>
      </c>
      <c r="I41" s="231">
        <f t="shared" si="6"/>
        <v>0</v>
      </c>
      <c r="J41" s="233">
        <f t="shared" si="6"/>
        <v>0</v>
      </c>
      <c r="K41" s="233">
        <f t="shared" si="6"/>
        <v>0</v>
      </c>
      <c r="L41" s="234">
        <f t="shared" si="6"/>
        <v>0</v>
      </c>
    </row>
    <row r="42" spans="1:12" s="5" customFormat="1" x14ac:dyDescent="0.25">
      <c r="A42" s="58"/>
      <c r="B42" s="67"/>
      <c r="C42" s="57"/>
      <c r="D42" s="57"/>
      <c r="E42" s="98"/>
      <c r="F42" s="98"/>
      <c r="G42" s="21"/>
      <c r="H42" s="21"/>
      <c r="I42" s="21"/>
      <c r="J42" s="98"/>
      <c r="K42" s="98"/>
      <c r="L42" s="98"/>
    </row>
    <row r="43" spans="1:12" s="5" customFormat="1" x14ac:dyDescent="0.25">
      <c r="A43" s="58"/>
      <c r="B43" s="67"/>
      <c r="C43" s="57"/>
      <c r="D43" s="57"/>
      <c r="E43" s="98"/>
      <c r="F43" s="98"/>
      <c r="G43" s="21"/>
      <c r="H43" s="21"/>
      <c r="I43" s="21"/>
      <c r="J43" s="98"/>
      <c r="K43" s="98"/>
      <c r="L43" s="98"/>
    </row>
    <row r="44" spans="1:12" s="5" customFormat="1" x14ac:dyDescent="0.25">
      <c r="A44" s="58"/>
      <c r="B44" s="67"/>
      <c r="C44" s="57"/>
      <c r="D44" s="57"/>
      <c r="E44" s="98"/>
      <c r="F44" s="98"/>
      <c r="G44" s="21"/>
      <c r="H44" s="21"/>
      <c r="I44" s="21"/>
      <c r="J44" s="98"/>
      <c r="K44" s="98"/>
      <c r="L44" s="98"/>
    </row>
    <row r="45" spans="1:12" s="5" customFormat="1" x14ac:dyDescent="0.25">
      <c r="A45" s="58"/>
      <c r="B45" s="67"/>
      <c r="C45" s="57"/>
      <c r="D45" s="57"/>
      <c r="E45" s="98"/>
      <c r="F45" s="98"/>
      <c r="G45" s="21"/>
      <c r="H45" s="21"/>
      <c r="I45" s="21"/>
      <c r="J45" s="98"/>
      <c r="K45" s="98"/>
      <c r="L45" s="98"/>
    </row>
    <row r="46" spans="1:12" x14ac:dyDescent="0.25">
      <c r="A46" s="58"/>
      <c r="B46" s="67"/>
      <c r="C46" s="57"/>
      <c r="D46" s="57"/>
      <c r="E46" s="98"/>
      <c r="F46" s="98"/>
      <c r="G46" s="21"/>
      <c r="H46" s="21"/>
      <c r="I46" s="21"/>
      <c r="J46" s="98"/>
      <c r="K46" s="98"/>
      <c r="L46" s="98"/>
    </row>
    <row r="47" spans="1:12" s="5" customFormat="1" ht="37.5" customHeight="1" x14ac:dyDescent="0.25">
      <c r="A47" s="59" t="s">
        <v>91</v>
      </c>
      <c r="B47" s="99" t="s">
        <v>66</v>
      </c>
      <c r="C47" s="99">
        <f>SUM(C48,C52,C57)</f>
        <v>0</v>
      </c>
      <c r="D47" s="99">
        <f>SUM(D48,D52,D57)</f>
        <v>0</v>
      </c>
      <c r="E47" s="99"/>
      <c r="F47" s="59"/>
      <c r="G47" s="99">
        <f t="shared" ref="G47:L47" si="7">SUM(G48,G52,G57)</f>
        <v>0</v>
      </c>
      <c r="H47" s="99">
        <f t="shared" si="7"/>
        <v>0</v>
      </c>
      <c r="I47" s="99">
        <f t="shared" si="7"/>
        <v>0</v>
      </c>
      <c r="J47" s="99">
        <f t="shared" si="7"/>
        <v>0</v>
      </c>
      <c r="K47" s="99">
        <f t="shared" si="7"/>
        <v>0</v>
      </c>
      <c r="L47" s="99">
        <f t="shared" si="7"/>
        <v>0</v>
      </c>
    </row>
    <row r="48" spans="1:12" s="5" customFormat="1" x14ac:dyDescent="0.25">
      <c r="A48" s="58"/>
      <c r="B48" s="126" t="s">
        <v>218</v>
      </c>
      <c r="C48" s="127">
        <f>SUM(C49:C51)</f>
        <v>0</v>
      </c>
      <c r="D48" s="127">
        <f>SUM(D49:D51)</f>
        <v>0</v>
      </c>
      <c r="E48" s="219"/>
      <c r="F48" s="128"/>
      <c r="G48" s="127">
        <f t="shared" ref="G48:L48" si="8">SUM(G49:G51)</f>
        <v>0</v>
      </c>
      <c r="H48" s="127">
        <f t="shared" si="8"/>
        <v>0</v>
      </c>
      <c r="I48" s="127">
        <f t="shared" si="8"/>
        <v>0</v>
      </c>
      <c r="J48" s="128">
        <f t="shared" si="8"/>
        <v>0</v>
      </c>
      <c r="K48" s="128">
        <f t="shared" si="8"/>
        <v>0</v>
      </c>
      <c r="L48" s="129">
        <f t="shared" si="8"/>
        <v>0</v>
      </c>
    </row>
    <row r="49" spans="1:12" s="5" customFormat="1" x14ac:dyDescent="0.25">
      <c r="A49" s="58"/>
      <c r="B49" s="67"/>
      <c r="C49" s="57"/>
      <c r="D49" s="57"/>
      <c r="E49" s="98"/>
      <c r="F49" s="98"/>
      <c r="G49" s="21"/>
      <c r="H49" s="21"/>
      <c r="I49" s="21"/>
      <c r="J49" s="98"/>
      <c r="K49" s="98"/>
      <c r="L49" s="98"/>
    </row>
    <row r="50" spans="1:12" s="5" customFormat="1" x14ac:dyDescent="0.25">
      <c r="A50" s="58"/>
      <c r="B50" s="67"/>
      <c r="C50" s="57"/>
      <c r="D50" s="57"/>
      <c r="E50" s="98"/>
      <c r="F50" s="98"/>
      <c r="G50" s="21"/>
      <c r="H50" s="21"/>
      <c r="I50" s="21"/>
      <c r="J50" s="98"/>
      <c r="K50" s="98"/>
      <c r="L50" s="98"/>
    </row>
    <row r="51" spans="1:12" s="5" customFormat="1" x14ac:dyDescent="0.25">
      <c r="A51" s="58"/>
      <c r="B51" s="67"/>
      <c r="C51" s="57"/>
      <c r="D51" s="57"/>
      <c r="E51" s="98"/>
      <c r="F51" s="98"/>
      <c r="G51" s="21"/>
      <c r="H51" s="21"/>
      <c r="I51" s="21"/>
      <c r="J51" s="98"/>
      <c r="K51" s="98"/>
      <c r="L51" s="98"/>
    </row>
    <row r="52" spans="1:12" s="5" customFormat="1" x14ac:dyDescent="0.25">
      <c r="A52" s="58"/>
      <c r="B52" s="126" t="s">
        <v>219</v>
      </c>
      <c r="C52" s="127">
        <f>SUM(C53:C56)</f>
        <v>0</v>
      </c>
      <c r="D52" s="127">
        <f>SUM(D53:D56)</f>
        <v>0</v>
      </c>
      <c r="E52" s="219"/>
      <c r="F52" s="128"/>
      <c r="G52" s="127">
        <f t="shared" ref="G52:L52" si="9">SUM(G53:G56)</f>
        <v>0</v>
      </c>
      <c r="H52" s="127">
        <f t="shared" si="9"/>
        <v>0</v>
      </c>
      <c r="I52" s="127">
        <f t="shared" si="9"/>
        <v>0</v>
      </c>
      <c r="J52" s="128">
        <f t="shared" si="9"/>
        <v>0</v>
      </c>
      <c r="K52" s="128">
        <f t="shared" si="9"/>
        <v>0</v>
      </c>
      <c r="L52" s="129">
        <f t="shared" si="9"/>
        <v>0</v>
      </c>
    </row>
    <row r="53" spans="1:12" s="5" customFormat="1" x14ac:dyDescent="0.25">
      <c r="A53" s="58"/>
      <c r="B53" s="67"/>
      <c r="C53" s="57"/>
      <c r="D53" s="57"/>
      <c r="E53" s="98"/>
      <c r="F53" s="98"/>
      <c r="G53" s="21"/>
      <c r="H53" s="21"/>
      <c r="I53" s="21"/>
      <c r="J53" s="98"/>
      <c r="K53" s="98"/>
      <c r="L53" s="98"/>
    </row>
    <row r="54" spans="1:12" s="5" customFormat="1" x14ac:dyDescent="0.25">
      <c r="A54" s="58"/>
      <c r="B54" s="67"/>
      <c r="C54" s="57"/>
      <c r="D54" s="57"/>
      <c r="E54" s="98"/>
      <c r="F54" s="98"/>
      <c r="G54" s="21"/>
      <c r="H54" s="21"/>
      <c r="I54" s="21"/>
      <c r="J54" s="98"/>
      <c r="K54" s="98"/>
      <c r="L54" s="98"/>
    </row>
    <row r="55" spans="1:12" s="5" customFormat="1" x14ac:dyDescent="0.25">
      <c r="A55" s="58"/>
      <c r="B55" s="67"/>
      <c r="C55" s="57"/>
      <c r="D55" s="57"/>
      <c r="E55" s="98"/>
      <c r="F55" s="98"/>
      <c r="G55" s="21"/>
      <c r="H55" s="21"/>
      <c r="I55" s="21"/>
      <c r="J55" s="98"/>
      <c r="K55" s="98"/>
      <c r="L55" s="98"/>
    </row>
    <row r="56" spans="1:12" s="5" customFormat="1" x14ac:dyDescent="0.25">
      <c r="A56" s="58"/>
      <c r="B56" s="67"/>
      <c r="C56" s="57"/>
      <c r="D56" s="57"/>
      <c r="E56" s="98"/>
      <c r="F56" s="98"/>
      <c r="G56" s="21"/>
      <c r="H56" s="21"/>
      <c r="I56" s="21"/>
      <c r="J56" s="98"/>
      <c r="K56" s="98"/>
      <c r="L56" s="98"/>
    </row>
    <row r="57" spans="1:12" s="5" customFormat="1" x14ac:dyDescent="0.25">
      <c r="A57" s="58"/>
      <c r="B57" s="126" t="s">
        <v>220</v>
      </c>
      <c r="C57" s="127">
        <f>SUM(C58:C60)</f>
        <v>0</v>
      </c>
      <c r="D57" s="127">
        <f>SUM(D58:D60)</f>
        <v>0</v>
      </c>
      <c r="E57" s="219"/>
      <c r="F57" s="128"/>
      <c r="G57" s="127">
        <f t="shared" ref="G57:L57" si="10">SUM(G58:G60)</f>
        <v>0</v>
      </c>
      <c r="H57" s="127">
        <f t="shared" si="10"/>
        <v>0</v>
      </c>
      <c r="I57" s="127">
        <f t="shared" si="10"/>
        <v>0</v>
      </c>
      <c r="J57" s="128">
        <f t="shared" si="10"/>
        <v>0</v>
      </c>
      <c r="K57" s="128">
        <f t="shared" si="10"/>
        <v>0</v>
      </c>
      <c r="L57" s="129">
        <f t="shared" si="10"/>
        <v>0</v>
      </c>
    </row>
    <row r="58" spans="1:12" s="5" customFormat="1" x14ac:dyDescent="0.25">
      <c r="A58" s="58"/>
      <c r="B58" s="67"/>
      <c r="C58" s="57"/>
      <c r="D58" s="57"/>
      <c r="E58" s="98"/>
      <c r="F58" s="98"/>
      <c r="G58" s="21"/>
      <c r="H58" s="21"/>
      <c r="I58" s="21"/>
      <c r="J58" s="98"/>
      <c r="K58" s="98"/>
      <c r="L58" s="98"/>
    </row>
    <row r="59" spans="1:12" s="5" customFormat="1" x14ac:dyDescent="0.25">
      <c r="A59" s="58"/>
      <c r="B59" s="67"/>
      <c r="C59" s="57"/>
      <c r="D59" s="57"/>
      <c r="E59" s="98"/>
      <c r="F59" s="98"/>
      <c r="G59" s="21"/>
      <c r="H59" s="21"/>
      <c r="I59" s="21"/>
      <c r="J59" s="98"/>
      <c r="K59" s="98"/>
      <c r="L59" s="98"/>
    </row>
    <row r="60" spans="1:12" x14ac:dyDescent="0.25">
      <c r="A60" s="58"/>
      <c r="B60" s="67"/>
      <c r="C60" s="57"/>
      <c r="D60" s="57"/>
      <c r="E60" s="98"/>
      <c r="F60" s="98"/>
      <c r="G60" s="21"/>
      <c r="H60" s="21"/>
      <c r="I60" s="21"/>
      <c r="J60" s="98"/>
      <c r="K60" s="98"/>
      <c r="L60" s="98"/>
    </row>
    <row r="61" spans="1:12" s="5" customFormat="1" ht="75" customHeight="1" x14ac:dyDescent="0.25">
      <c r="A61" s="99" t="s">
        <v>92</v>
      </c>
      <c r="B61" s="99" t="s">
        <v>67</v>
      </c>
      <c r="C61" s="99">
        <f>SUM(C62,C66,C70)</f>
        <v>2</v>
      </c>
      <c r="D61" s="99">
        <f>SUM(D62,D66,D70)</f>
        <v>2</v>
      </c>
      <c r="E61" s="99"/>
      <c r="F61" s="99"/>
      <c r="G61" s="99">
        <f t="shared" ref="G61:L61" si="11">SUM(G62,G66,G70)</f>
        <v>70</v>
      </c>
      <c r="H61" s="99">
        <f t="shared" si="11"/>
        <v>0</v>
      </c>
      <c r="I61" s="99">
        <f t="shared" si="11"/>
        <v>1929</v>
      </c>
      <c r="J61" s="99">
        <f t="shared" si="11"/>
        <v>1</v>
      </c>
      <c r="K61" s="99">
        <f t="shared" si="11"/>
        <v>0</v>
      </c>
      <c r="L61" s="99">
        <f t="shared" si="11"/>
        <v>0</v>
      </c>
    </row>
    <row r="62" spans="1:12" s="5" customFormat="1" x14ac:dyDescent="0.25">
      <c r="A62" s="58"/>
      <c r="B62" s="126" t="s">
        <v>218</v>
      </c>
      <c r="C62" s="127">
        <f>SUM(C63:C65)</f>
        <v>0</v>
      </c>
      <c r="D62" s="127">
        <f>SUM(D63:D65)</f>
        <v>0</v>
      </c>
      <c r="E62" s="219"/>
      <c r="F62" s="128"/>
      <c r="G62" s="127">
        <f t="shared" ref="G62:L62" si="12">SUM(G63:G65)</f>
        <v>0</v>
      </c>
      <c r="H62" s="127">
        <f t="shared" si="12"/>
        <v>0</v>
      </c>
      <c r="I62" s="127">
        <f t="shared" si="12"/>
        <v>0</v>
      </c>
      <c r="J62" s="128">
        <f t="shared" si="12"/>
        <v>0</v>
      </c>
      <c r="K62" s="128">
        <f t="shared" si="12"/>
        <v>0</v>
      </c>
      <c r="L62" s="129">
        <f t="shared" si="12"/>
        <v>0</v>
      </c>
    </row>
    <row r="63" spans="1:12" s="5" customFormat="1" x14ac:dyDescent="0.25">
      <c r="A63" s="58"/>
      <c r="B63" s="67"/>
      <c r="C63" s="57"/>
      <c r="D63" s="57"/>
      <c r="E63" s="98"/>
      <c r="F63" s="98"/>
      <c r="G63" s="21"/>
      <c r="H63" s="21"/>
      <c r="I63" s="21"/>
      <c r="J63" s="98"/>
      <c r="K63" s="98"/>
      <c r="L63" s="98"/>
    </row>
    <row r="64" spans="1:12" s="5" customFormat="1" x14ac:dyDescent="0.25">
      <c r="A64" s="58"/>
      <c r="B64" s="67"/>
      <c r="C64" s="57"/>
      <c r="D64" s="57"/>
      <c r="E64" s="98"/>
      <c r="F64" s="98"/>
      <c r="G64" s="21"/>
      <c r="H64" s="21"/>
      <c r="I64" s="21"/>
      <c r="J64" s="98"/>
      <c r="K64" s="98"/>
      <c r="L64" s="98"/>
    </row>
    <row r="65" spans="1:12" s="5" customFormat="1" x14ac:dyDescent="0.25">
      <c r="A65" s="58"/>
      <c r="B65" s="67"/>
      <c r="C65" s="57"/>
      <c r="D65" s="57"/>
      <c r="E65" s="98"/>
      <c r="F65" s="98"/>
      <c r="G65" s="21"/>
      <c r="H65" s="21"/>
      <c r="I65" s="21"/>
      <c r="J65" s="98"/>
      <c r="K65" s="98"/>
      <c r="L65" s="98"/>
    </row>
    <row r="66" spans="1:12" s="5" customFormat="1" x14ac:dyDescent="0.25">
      <c r="A66" s="58"/>
      <c r="B66" s="126" t="s">
        <v>219</v>
      </c>
      <c r="C66" s="127">
        <f>SUM(C67:C69)</f>
        <v>2</v>
      </c>
      <c r="D66" s="127">
        <f>SUM(D67:D69)</f>
        <v>2</v>
      </c>
      <c r="E66" s="219"/>
      <c r="F66" s="128"/>
      <c r="G66" s="127">
        <f t="shared" ref="G66:L66" si="13">SUM(G67:G69)</f>
        <v>70</v>
      </c>
      <c r="H66" s="127">
        <f t="shared" si="13"/>
        <v>0</v>
      </c>
      <c r="I66" s="127">
        <f t="shared" si="13"/>
        <v>1929</v>
      </c>
      <c r="J66" s="128">
        <f t="shared" si="13"/>
        <v>1</v>
      </c>
      <c r="K66" s="128">
        <f t="shared" si="13"/>
        <v>0</v>
      </c>
      <c r="L66" s="129">
        <f t="shared" si="13"/>
        <v>0</v>
      </c>
    </row>
    <row r="67" spans="1:12" s="5" customFormat="1" ht="47.25" x14ac:dyDescent="0.25">
      <c r="A67" s="58"/>
      <c r="B67" s="263" t="s">
        <v>395</v>
      </c>
      <c r="C67" s="273">
        <v>1</v>
      </c>
      <c r="D67" s="273">
        <v>1</v>
      </c>
      <c r="E67" s="274" t="s">
        <v>382</v>
      </c>
      <c r="F67" s="274" t="s">
        <v>396</v>
      </c>
      <c r="G67" s="275">
        <v>60</v>
      </c>
      <c r="H67" s="275"/>
      <c r="I67" s="275">
        <v>411</v>
      </c>
      <c r="J67" s="274"/>
      <c r="K67" s="98"/>
      <c r="L67" s="98"/>
    </row>
    <row r="68" spans="1:12" s="5" customFormat="1" ht="47.25" x14ac:dyDescent="0.25">
      <c r="A68" s="58"/>
      <c r="B68" s="263" t="s">
        <v>397</v>
      </c>
      <c r="C68" s="273">
        <v>1</v>
      </c>
      <c r="D68" s="273">
        <v>1</v>
      </c>
      <c r="E68" s="274" t="s">
        <v>382</v>
      </c>
      <c r="F68" s="274" t="s">
        <v>383</v>
      </c>
      <c r="G68" s="275">
        <v>10</v>
      </c>
      <c r="H68" s="275"/>
      <c r="I68" s="275">
        <v>1518</v>
      </c>
      <c r="J68" s="274">
        <v>1</v>
      </c>
      <c r="K68" s="98"/>
      <c r="L68" s="98"/>
    </row>
    <row r="69" spans="1:12" s="5" customFormat="1" x14ac:dyDescent="0.25">
      <c r="A69" s="58"/>
      <c r="B69" s="67"/>
      <c r="C69" s="57"/>
      <c r="D69" s="57"/>
      <c r="E69" s="98"/>
      <c r="F69" s="98"/>
      <c r="G69" s="21"/>
      <c r="H69" s="21"/>
      <c r="I69" s="21"/>
      <c r="J69" s="98"/>
      <c r="K69" s="98"/>
      <c r="L69" s="98"/>
    </row>
    <row r="70" spans="1:12" s="5" customFormat="1" x14ac:dyDescent="0.25">
      <c r="A70" s="58"/>
      <c r="B70" s="126" t="s">
        <v>220</v>
      </c>
      <c r="C70" s="127">
        <f>SUM(C71:C74)</f>
        <v>0</v>
      </c>
      <c r="D70" s="127">
        <f>SUM(D71:D74)</f>
        <v>0</v>
      </c>
      <c r="E70" s="219"/>
      <c r="F70" s="128"/>
      <c r="G70" s="127">
        <f t="shared" ref="G70:L70" si="14">SUM(G71:G74)</f>
        <v>0</v>
      </c>
      <c r="H70" s="127">
        <f t="shared" si="14"/>
        <v>0</v>
      </c>
      <c r="I70" s="127">
        <f t="shared" si="14"/>
        <v>0</v>
      </c>
      <c r="J70" s="128">
        <f t="shared" si="14"/>
        <v>0</v>
      </c>
      <c r="K70" s="128">
        <f t="shared" si="14"/>
        <v>0</v>
      </c>
      <c r="L70" s="129">
        <f t="shared" si="14"/>
        <v>0</v>
      </c>
    </row>
    <row r="71" spans="1:12" s="5" customFormat="1" x14ac:dyDescent="0.25">
      <c r="A71" s="58"/>
      <c r="B71" s="67"/>
      <c r="C71" s="57"/>
      <c r="D71" s="57"/>
      <c r="E71" s="98"/>
      <c r="F71" s="98"/>
      <c r="G71" s="21"/>
      <c r="H71" s="21"/>
      <c r="I71" s="21"/>
      <c r="J71" s="98"/>
      <c r="K71" s="98"/>
      <c r="L71" s="98"/>
    </row>
    <row r="72" spans="1:12" s="5" customFormat="1" x14ac:dyDescent="0.25">
      <c r="A72" s="58"/>
      <c r="B72" s="67"/>
      <c r="C72" s="57"/>
      <c r="D72" s="57"/>
      <c r="E72" s="98"/>
      <c r="F72" s="98"/>
      <c r="G72" s="21"/>
      <c r="H72" s="21"/>
      <c r="I72" s="21"/>
      <c r="J72" s="98"/>
      <c r="K72" s="98"/>
      <c r="L72" s="98"/>
    </row>
    <row r="73" spans="1:12" s="5" customFormat="1" x14ac:dyDescent="0.25">
      <c r="A73" s="58"/>
      <c r="B73" s="67"/>
      <c r="C73" s="57"/>
      <c r="D73" s="57"/>
      <c r="E73" s="98"/>
      <c r="F73" s="98"/>
      <c r="G73" s="21"/>
      <c r="H73" s="21"/>
      <c r="I73" s="21"/>
      <c r="J73" s="98"/>
      <c r="K73" s="98"/>
      <c r="L73" s="98"/>
    </row>
    <row r="74" spans="1:12" x14ac:dyDescent="0.25">
      <c r="A74" s="58"/>
      <c r="B74" s="67"/>
      <c r="C74" s="57"/>
      <c r="D74" s="57"/>
      <c r="E74" s="98"/>
      <c r="F74" s="98"/>
      <c r="G74" s="21"/>
      <c r="H74" s="21"/>
      <c r="I74" s="21"/>
      <c r="J74" s="98"/>
      <c r="K74" s="98"/>
      <c r="L74" s="98"/>
    </row>
    <row r="75" spans="1:12" s="5" customFormat="1" ht="93.75" customHeight="1" x14ac:dyDescent="0.25">
      <c r="A75" s="99" t="s">
        <v>93</v>
      </c>
      <c r="B75" s="99" t="s">
        <v>68</v>
      </c>
      <c r="C75" s="99">
        <f>SUM(C76,C80,C86)</f>
        <v>3</v>
      </c>
      <c r="D75" s="99">
        <f>SUM(D76,D80,D86)</f>
        <v>3</v>
      </c>
      <c r="E75" s="99"/>
      <c r="F75" s="99"/>
      <c r="G75" s="99">
        <f t="shared" ref="G75:L75" si="15">SUM(G76,G80,G86)</f>
        <v>25</v>
      </c>
      <c r="H75" s="99">
        <f t="shared" si="15"/>
        <v>0</v>
      </c>
      <c r="I75" s="99">
        <f t="shared" si="15"/>
        <v>913</v>
      </c>
      <c r="J75" s="99">
        <f t="shared" si="15"/>
        <v>2</v>
      </c>
      <c r="K75" s="99">
        <f t="shared" si="15"/>
        <v>0</v>
      </c>
      <c r="L75" s="99">
        <f t="shared" si="15"/>
        <v>444424</v>
      </c>
    </row>
    <row r="76" spans="1:12" s="5" customFormat="1" x14ac:dyDescent="0.25">
      <c r="A76" s="58"/>
      <c r="B76" s="126" t="s">
        <v>218</v>
      </c>
      <c r="C76" s="127">
        <f>SUM(C77:C79)</f>
        <v>0</v>
      </c>
      <c r="D76" s="127">
        <f>SUM(D77:D79)</f>
        <v>0</v>
      </c>
      <c r="E76" s="219"/>
      <c r="F76" s="128"/>
      <c r="G76" s="127">
        <f t="shared" ref="G76:L76" si="16">SUM(G77:G79)</f>
        <v>0</v>
      </c>
      <c r="H76" s="127">
        <f t="shared" si="16"/>
        <v>0</v>
      </c>
      <c r="I76" s="127">
        <f t="shared" si="16"/>
        <v>0</v>
      </c>
      <c r="J76" s="128">
        <f t="shared" si="16"/>
        <v>0</v>
      </c>
      <c r="K76" s="128">
        <f t="shared" si="16"/>
        <v>0</v>
      </c>
      <c r="L76" s="129">
        <f t="shared" si="16"/>
        <v>0</v>
      </c>
    </row>
    <row r="77" spans="1:12" s="5" customFormat="1" x14ac:dyDescent="0.25">
      <c r="A77" s="58"/>
      <c r="B77" s="67"/>
      <c r="C77" s="57"/>
      <c r="D77" s="57"/>
      <c r="E77" s="98"/>
      <c r="F77" s="98"/>
      <c r="G77" s="21"/>
      <c r="H77" s="21"/>
      <c r="I77" s="21"/>
      <c r="J77" s="98"/>
      <c r="K77" s="98"/>
      <c r="L77" s="98"/>
    </row>
    <row r="78" spans="1:12" s="5" customFormat="1" x14ac:dyDescent="0.25">
      <c r="A78" s="58"/>
      <c r="B78" s="67"/>
      <c r="C78" s="57"/>
      <c r="D78" s="57"/>
      <c r="E78" s="98"/>
      <c r="F78" s="98"/>
      <c r="G78" s="21"/>
      <c r="H78" s="21"/>
      <c r="I78" s="21"/>
      <c r="J78" s="98"/>
      <c r="K78" s="98"/>
      <c r="L78" s="98"/>
    </row>
    <row r="79" spans="1:12" s="5" customFormat="1" x14ac:dyDescent="0.25">
      <c r="A79" s="58"/>
      <c r="B79" s="67"/>
      <c r="C79" s="57"/>
      <c r="D79" s="57"/>
      <c r="E79" s="98"/>
      <c r="F79" s="98"/>
      <c r="G79" s="21"/>
      <c r="H79" s="21"/>
      <c r="I79" s="21"/>
      <c r="J79" s="98"/>
      <c r="K79" s="98"/>
      <c r="L79" s="98"/>
    </row>
    <row r="80" spans="1:12" s="5" customFormat="1" x14ac:dyDescent="0.25">
      <c r="A80" s="58"/>
      <c r="B80" s="126" t="s">
        <v>219</v>
      </c>
      <c r="C80" s="127">
        <f>SUM(C81:C85)</f>
        <v>2</v>
      </c>
      <c r="D80" s="127">
        <f>SUM(D81:D85)</f>
        <v>2</v>
      </c>
      <c r="E80" s="219"/>
      <c r="F80" s="128"/>
      <c r="G80" s="127">
        <f t="shared" ref="G80:L80" si="17">SUM(G81:G85)</f>
        <v>20</v>
      </c>
      <c r="H80" s="127">
        <f t="shared" si="17"/>
        <v>0</v>
      </c>
      <c r="I80" s="127">
        <f t="shared" si="17"/>
        <v>693</v>
      </c>
      <c r="J80" s="128">
        <f t="shared" si="17"/>
        <v>1</v>
      </c>
      <c r="K80" s="128">
        <f t="shared" si="17"/>
        <v>0</v>
      </c>
      <c r="L80" s="129">
        <f t="shared" si="17"/>
        <v>0</v>
      </c>
    </row>
    <row r="81" spans="1:12" s="5" customFormat="1" ht="47.25" x14ac:dyDescent="0.25">
      <c r="A81" s="58"/>
      <c r="B81" s="263" t="s">
        <v>398</v>
      </c>
      <c r="C81" s="273">
        <v>1</v>
      </c>
      <c r="D81" s="273">
        <v>1</v>
      </c>
      <c r="E81" s="274" t="s">
        <v>382</v>
      </c>
      <c r="F81" s="274" t="s">
        <v>383</v>
      </c>
      <c r="G81" s="275">
        <v>10</v>
      </c>
      <c r="H81" s="275"/>
      <c r="I81" s="275">
        <v>230</v>
      </c>
      <c r="J81" s="274">
        <v>1</v>
      </c>
      <c r="K81" s="98"/>
      <c r="L81" s="98"/>
    </row>
    <row r="82" spans="1:12" s="5" customFormat="1" ht="47.25" x14ac:dyDescent="0.25">
      <c r="A82" s="58"/>
      <c r="B82" s="263" t="s">
        <v>399</v>
      </c>
      <c r="C82" s="273">
        <v>1</v>
      </c>
      <c r="D82" s="273">
        <v>1</v>
      </c>
      <c r="E82" s="274" t="s">
        <v>382</v>
      </c>
      <c r="F82" s="274" t="s">
        <v>383</v>
      </c>
      <c r="G82" s="275">
        <v>10</v>
      </c>
      <c r="H82" s="275"/>
      <c r="I82" s="275">
        <v>463</v>
      </c>
      <c r="J82" s="274"/>
      <c r="K82" s="98"/>
      <c r="L82" s="98"/>
    </row>
    <row r="83" spans="1:12" s="5" customFormat="1" x14ac:dyDescent="0.25">
      <c r="A83" s="58"/>
      <c r="B83" s="67"/>
      <c r="C83" s="57"/>
      <c r="D83" s="57"/>
      <c r="E83" s="98"/>
      <c r="F83" s="98"/>
      <c r="G83" s="21"/>
      <c r="H83" s="21"/>
      <c r="I83" s="21"/>
      <c r="J83" s="98"/>
      <c r="K83" s="98"/>
      <c r="L83" s="98"/>
    </row>
    <row r="84" spans="1:12" s="5" customFormat="1" x14ac:dyDescent="0.25">
      <c r="A84" s="58"/>
      <c r="B84" s="67"/>
      <c r="C84" s="57"/>
      <c r="D84" s="57"/>
      <c r="E84" s="98"/>
      <c r="F84" s="98"/>
      <c r="G84" s="21"/>
      <c r="H84" s="21"/>
      <c r="I84" s="21"/>
      <c r="J84" s="98"/>
      <c r="K84" s="98"/>
      <c r="L84" s="98"/>
    </row>
    <row r="85" spans="1:12" s="5" customFormat="1" x14ac:dyDescent="0.25">
      <c r="A85" s="58"/>
      <c r="B85" s="67"/>
      <c r="C85" s="57"/>
      <c r="D85" s="57"/>
      <c r="E85" s="98"/>
      <c r="F85" s="98"/>
      <c r="G85" s="21"/>
      <c r="H85" s="21"/>
      <c r="I85" s="21"/>
      <c r="J85" s="98"/>
      <c r="K85" s="98"/>
      <c r="L85" s="98"/>
    </row>
    <row r="86" spans="1:12" s="5" customFormat="1" x14ac:dyDescent="0.25">
      <c r="A86" s="58"/>
      <c r="B86" s="126" t="s">
        <v>220</v>
      </c>
      <c r="C86" s="127">
        <f>SUM(C87:C90)</f>
        <v>1</v>
      </c>
      <c r="D86" s="127">
        <f>SUM(D87:D90)</f>
        <v>1</v>
      </c>
      <c r="E86" s="219"/>
      <c r="F86" s="128"/>
      <c r="G86" s="127">
        <f t="shared" ref="G86:L86" si="18">SUM(G87:G90)</f>
        <v>5</v>
      </c>
      <c r="H86" s="127">
        <f t="shared" si="18"/>
        <v>0</v>
      </c>
      <c r="I86" s="127">
        <f t="shared" si="18"/>
        <v>220</v>
      </c>
      <c r="J86" s="128">
        <f t="shared" si="18"/>
        <v>1</v>
      </c>
      <c r="K86" s="128">
        <f t="shared" si="18"/>
        <v>0</v>
      </c>
      <c r="L86" s="129">
        <f t="shared" si="18"/>
        <v>444424</v>
      </c>
    </row>
    <row r="87" spans="1:12" s="5" customFormat="1" ht="31.5" x14ac:dyDescent="0.25">
      <c r="A87" s="58"/>
      <c r="B87" s="263" t="s">
        <v>400</v>
      </c>
      <c r="C87" s="273">
        <v>1</v>
      </c>
      <c r="D87" s="273">
        <v>1</v>
      </c>
      <c r="E87" s="274" t="s">
        <v>401</v>
      </c>
      <c r="F87" s="274" t="s">
        <v>383</v>
      </c>
      <c r="G87" s="275">
        <v>5</v>
      </c>
      <c r="H87" s="275"/>
      <c r="I87" s="275">
        <v>220</v>
      </c>
      <c r="J87" s="274">
        <v>1</v>
      </c>
      <c r="K87" s="280"/>
      <c r="L87" s="280">
        <v>444424</v>
      </c>
    </row>
    <row r="88" spans="1:12" s="5" customFormat="1" x14ac:dyDescent="0.25">
      <c r="A88" s="58"/>
      <c r="B88" s="67"/>
      <c r="C88" s="57"/>
      <c r="D88" s="57"/>
      <c r="E88" s="98"/>
      <c r="F88" s="98"/>
      <c r="G88" s="21"/>
      <c r="H88" s="21"/>
      <c r="I88" s="21"/>
      <c r="J88" s="98"/>
      <c r="K88" s="98"/>
      <c r="L88" s="98"/>
    </row>
    <row r="89" spans="1:12" s="5" customFormat="1" x14ac:dyDescent="0.25">
      <c r="A89" s="58"/>
      <c r="B89" s="67"/>
      <c r="C89" s="57"/>
      <c r="D89" s="57"/>
      <c r="E89" s="98"/>
      <c r="F89" s="98"/>
      <c r="G89" s="21"/>
      <c r="H89" s="21"/>
      <c r="I89" s="21"/>
      <c r="J89" s="98"/>
      <c r="K89" s="98"/>
      <c r="L89" s="98"/>
    </row>
    <row r="90" spans="1:12" x14ac:dyDescent="0.25">
      <c r="A90" s="58"/>
      <c r="B90" s="67"/>
      <c r="C90" s="57"/>
      <c r="D90" s="57"/>
      <c r="E90" s="98"/>
      <c r="F90" s="98"/>
      <c r="G90" s="21"/>
      <c r="H90" s="21"/>
      <c r="I90" s="21"/>
      <c r="J90" s="98"/>
      <c r="K90" s="98"/>
      <c r="L90" s="98"/>
    </row>
    <row r="91" spans="1:12" s="5" customFormat="1" ht="75" customHeight="1" x14ac:dyDescent="0.25">
      <c r="A91" s="99" t="s">
        <v>94</v>
      </c>
      <c r="B91" s="99" t="s">
        <v>69</v>
      </c>
      <c r="C91" s="99">
        <f>SUM(C92,C96,C102)</f>
        <v>2</v>
      </c>
      <c r="D91" s="99">
        <f>SUM(D92,D96,D102)</f>
        <v>2</v>
      </c>
      <c r="E91" s="99"/>
      <c r="F91" s="99"/>
      <c r="G91" s="99">
        <f>SUM(G92,G96,G102)</f>
        <v>50</v>
      </c>
      <c r="H91" s="99">
        <f>SUM(H92,H96,H102)</f>
        <v>260</v>
      </c>
      <c r="I91" s="99">
        <f>I92+I96+I102</f>
        <v>277</v>
      </c>
      <c r="J91" s="99">
        <f>SUM(J92,J96,J102)</f>
        <v>0</v>
      </c>
      <c r="K91" s="99">
        <f>SUM(K92,K96,K102)</f>
        <v>0</v>
      </c>
      <c r="L91" s="99">
        <f>SUM(L92,L96,L102)</f>
        <v>0</v>
      </c>
    </row>
    <row r="92" spans="1:12" s="5" customFormat="1" x14ac:dyDescent="0.25">
      <c r="A92" s="58"/>
      <c r="B92" s="126" t="s">
        <v>218</v>
      </c>
      <c r="C92" s="127">
        <f>SUM(C93:C95)</f>
        <v>0</v>
      </c>
      <c r="D92" s="127">
        <f>SUM(D93:D95)</f>
        <v>0</v>
      </c>
      <c r="E92" s="219"/>
      <c r="F92" s="128"/>
      <c r="G92" s="127">
        <f t="shared" ref="G92:L92" si="19">SUM(G93:G95)</f>
        <v>0</v>
      </c>
      <c r="H92" s="127">
        <f t="shared" si="19"/>
        <v>0</v>
      </c>
      <c r="I92" s="127">
        <f t="shared" si="19"/>
        <v>0</v>
      </c>
      <c r="J92" s="128">
        <f t="shared" si="19"/>
        <v>0</v>
      </c>
      <c r="K92" s="128">
        <f t="shared" si="19"/>
        <v>0</v>
      </c>
      <c r="L92" s="129">
        <f t="shared" si="19"/>
        <v>0</v>
      </c>
    </row>
    <row r="93" spans="1:12" s="5" customFormat="1" x14ac:dyDescent="0.25">
      <c r="A93" s="58"/>
      <c r="B93" s="67"/>
      <c r="C93" s="57"/>
      <c r="D93" s="57"/>
      <c r="E93" s="98"/>
      <c r="F93" s="98"/>
      <c r="G93" s="21"/>
      <c r="H93" s="21"/>
      <c r="I93" s="21"/>
      <c r="J93" s="98"/>
      <c r="K93" s="98"/>
      <c r="L93" s="98"/>
    </row>
    <row r="94" spans="1:12" s="5" customFormat="1" x14ac:dyDescent="0.25">
      <c r="A94" s="58"/>
      <c r="B94" s="67"/>
      <c r="C94" s="57"/>
      <c r="D94" s="57"/>
      <c r="E94" s="98"/>
      <c r="F94" s="98"/>
      <c r="G94" s="21"/>
      <c r="H94" s="21"/>
      <c r="I94" s="21"/>
      <c r="J94" s="98"/>
      <c r="K94" s="98"/>
      <c r="L94" s="98"/>
    </row>
    <row r="95" spans="1:12" s="5" customFormat="1" x14ac:dyDescent="0.25">
      <c r="A95" s="58"/>
      <c r="B95" s="67"/>
      <c r="C95" s="57"/>
      <c r="D95" s="57"/>
      <c r="E95" s="98"/>
      <c r="F95" s="98"/>
      <c r="G95" s="21"/>
      <c r="H95" s="21"/>
      <c r="I95" s="21"/>
      <c r="J95" s="98"/>
      <c r="K95" s="98"/>
      <c r="L95" s="98"/>
    </row>
    <row r="96" spans="1:12" s="5" customFormat="1" x14ac:dyDescent="0.25">
      <c r="A96" s="58"/>
      <c r="B96" s="126" t="s">
        <v>219</v>
      </c>
      <c r="C96" s="127">
        <f>C97+C98+C99+C100+C101</f>
        <v>2</v>
      </c>
      <c r="D96" s="127">
        <f>D97+D98+D99+D100+D101</f>
        <v>2</v>
      </c>
      <c r="E96" s="219"/>
      <c r="F96" s="128"/>
      <c r="G96" s="127">
        <f t="shared" ref="G96:L96" si="20">SUM(G97:G101)</f>
        <v>50</v>
      </c>
      <c r="H96" s="127">
        <f t="shared" si="20"/>
        <v>260</v>
      </c>
      <c r="I96" s="127">
        <f t="shared" si="20"/>
        <v>277</v>
      </c>
      <c r="J96" s="128">
        <f t="shared" si="20"/>
        <v>0</v>
      </c>
      <c r="K96" s="128">
        <f t="shared" si="20"/>
        <v>0</v>
      </c>
      <c r="L96" s="129">
        <f t="shared" si="20"/>
        <v>0</v>
      </c>
    </row>
    <row r="97" spans="1:12" s="5" customFormat="1" ht="47.25" x14ac:dyDescent="0.25">
      <c r="A97" s="58"/>
      <c r="B97" s="263" t="s">
        <v>402</v>
      </c>
      <c r="C97" s="273">
        <v>1</v>
      </c>
      <c r="D97" s="273">
        <v>1</v>
      </c>
      <c r="E97" s="274" t="s">
        <v>403</v>
      </c>
      <c r="F97" s="281" t="s">
        <v>405</v>
      </c>
      <c r="G97" s="275">
        <v>30</v>
      </c>
      <c r="H97" s="275">
        <v>140</v>
      </c>
      <c r="I97" s="275">
        <v>157</v>
      </c>
      <c r="J97" s="279"/>
      <c r="K97" s="98"/>
      <c r="L97" s="98"/>
    </row>
    <row r="98" spans="1:12" s="5" customFormat="1" ht="47.25" x14ac:dyDescent="0.25">
      <c r="A98" s="58"/>
      <c r="B98" s="263" t="s">
        <v>404</v>
      </c>
      <c r="C98" s="273">
        <v>1</v>
      </c>
      <c r="D98" s="273">
        <v>1</v>
      </c>
      <c r="E98" s="274" t="s">
        <v>382</v>
      </c>
      <c r="F98" s="274" t="s">
        <v>386</v>
      </c>
      <c r="G98" s="275">
        <v>20</v>
      </c>
      <c r="H98" s="275">
        <v>120</v>
      </c>
      <c r="I98" s="275">
        <v>120</v>
      </c>
      <c r="J98" s="279"/>
      <c r="K98" s="98"/>
      <c r="L98" s="98"/>
    </row>
    <row r="99" spans="1:12" s="5" customFormat="1" x14ac:dyDescent="0.25">
      <c r="A99" s="58"/>
      <c r="B99" s="67"/>
      <c r="C99" s="57"/>
      <c r="D99" s="57"/>
      <c r="E99" s="98"/>
      <c r="F99" s="98"/>
      <c r="G99" s="21"/>
      <c r="H99" s="21"/>
      <c r="I99" s="21"/>
      <c r="J99" s="98"/>
      <c r="K99" s="98"/>
      <c r="L99" s="98"/>
    </row>
    <row r="100" spans="1:12" s="5" customFormat="1" x14ac:dyDescent="0.25">
      <c r="A100" s="58"/>
      <c r="B100" s="67"/>
      <c r="C100" s="57"/>
      <c r="D100" s="57"/>
      <c r="E100" s="98"/>
      <c r="F100" s="98"/>
      <c r="G100" s="21"/>
      <c r="H100" s="21"/>
      <c r="I100" s="21"/>
      <c r="J100" s="98"/>
      <c r="K100" s="98"/>
      <c r="L100" s="98"/>
    </row>
    <row r="101" spans="1:12" s="5" customFormat="1" x14ac:dyDescent="0.25">
      <c r="A101" s="58"/>
      <c r="B101" s="67"/>
      <c r="C101" s="57"/>
      <c r="D101" s="57"/>
      <c r="E101" s="98"/>
      <c r="F101" s="98"/>
      <c r="G101" s="21"/>
      <c r="H101" s="21"/>
      <c r="I101" s="21"/>
      <c r="J101" s="98"/>
      <c r="K101" s="98"/>
      <c r="L101" s="98"/>
    </row>
    <row r="102" spans="1:12" s="5" customFormat="1" x14ac:dyDescent="0.25">
      <c r="A102" s="58"/>
      <c r="B102" s="126" t="s">
        <v>220</v>
      </c>
      <c r="C102" s="127">
        <f>SUM(C103:C106)</f>
        <v>0</v>
      </c>
      <c r="D102" s="127">
        <f>SUM(D103:D106)</f>
        <v>0</v>
      </c>
      <c r="E102" s="219"/>
      <c r="F102" s="128"/>
      <c r="G102" s="127">
        <f t="shared" ref="G102:L102" si="21">SUM(G103:G106)</f>
        <v>0</v>
      </c>
      <c r="H102" s="127">
        <f t="shared" si="21"/>
        <v>0</v>
      </c>
      <c r="I102" s="127">
        <f t="shared" si="21"/>
        <v>0</v>
      </c>
      <c r="J102" s="128">
        <f t="shared" si="21"/>
        <v>0</v>
      </c>
      <c r="K102" s="128">
        <f t="shared" si="21"/>
        <v>0</v>
      </c>
      <c r="L102" s="129">
        <f t="shared" si="21"/>
        <v>0</v>
      </c>
    </row>
    <row r="103" spans="1:12" s="5" customFormat="1" x14ac:dyDescent="0.25">
      <c r="A103" s="58"/>
      <c r="B103" s="67"/>
      <c r="C103" s="57"/>
      <c r="D103" s="57"/>
      <c r="E103" s="98"/>
      <c r="F103" s="98"/>
      <c r="G103" s="21"/>
      <c r="H103" s="21"/>
      <c r="I103" s="21"/>
      <c r="J103" s="98"/>
      <c r="K103" s="98"/>
      <c r="L103" s="98"/>
    </row>
    <row r="104" spans="1:12" s="5" customFormat="1" x14ac:dyDescent="0.25">
      <c r="A104" s="58"/>
      <c r="B104" s="67"/>
      <c r="C104" s="57"/>
      <c r="D104" s="57"/>
      <c r="E104" s="98"/>
      <c r="F104" s="98"/>
      <c r="G104" s="21"/>
      <c r="H104" s="21"/>
      <c r="I104" s="21"/>
      <c r="J104" s="98"/>
      <c r="K104" s="98"/>
      <c r="L104" s="98"/>
    </row>
    <row r="105" spans="1:12" s="5" customFormat="1" x14ac:dyDescent="0.25">
      <c r="A105" s="58"/>
      <c r="B105" s="67"/>
      <c r="C105" s="57"/>
      <c r="D105" s="57"/>
      <c r="E105" s="98"/>
      <c r="F105" s="98"/>
      <c r="G105" s="21"/>
      <c r="H105" s="21"/>
      <c r="I105" s="21"/>
      <c r="J105" s="98"/>
      <c r="K105" s="98"/>
      <c r="L105" s="98"/>
    </row>
    <row r="106" spans="1:12" x14ac:dyDescent="0.25">
      <c r="A106" s="58"/>
      <c r="B106" s="67"/>
      <c r="C106" s="57"/>
      <c r="D106" s="57"/>
      <c r="E106" s="98"/>
      <c r="F106" s="98"/>
      <c r="G106" s="21"/>
      <c r="H106" s="21"/>
      <c r="I106" s="21"/>
      <c r="J106" s="98"/>
      <c r="K106" s="98"/>
      <c r="L106" s="98"/>
    </row>
    <row r="107" spans="1:12" ht="187.5" customHeight="1" x14ac:dyDescent="0.25">
      <c r="A107" s="99" t="s">
        <v>185</v>
      </c>
      <c r="B107" s="99" t="s">
        <v>186</v>
      </c>
      <c r="C107" s="99">
        <f>SUM(C108,C112,C115)</f>
        <v>0</v>
      </c>
      <c r="D107" s="99">
        <f>SUM(D108,D112,D115)</f>
        <v>0</v>
      </c>
      <c r="E107" s="99"/>
      <c r="F107" s="99"/>
      <c r="G107" s="99">
        <f t="shared" ref="G107:K107" si="22">SUM(G108,G112,G115)</f>
        <v>0</v>
      </c>
      <c r="H107" s="99">
        <f t="shared" si="22"/>
        <v>0</v>
      </c>
      <c r="I107" s="99">
        <f t="shared" si="22"/>
        <v>0</v>
      </c>
      <c r="J107" s="99">
        <f t="shared" si="22"/>
        <v>0</v>
      </c>
      <c r="K107" s="99">
        <f t="shared" si="22"/>
        <v>0</v>
      </c>
      <c r="L107" s="99">
        <f>L108+L112+L115</f>
        <v>0</v>
      </c>
    </row>
    <row r="108" spans="1:12" x14ac:dyDescent="0.25">
      <c r="A108" s="58"/>
      <c r="B108" s="126" t="s">
        <v>218</v>
      </c>
      <c r="C108" s="127">
        <f>SUM(C109:C111)</f>
        <v>0</v>
      </c>
      <c r="D108" s="127">
        <f>SUM(D109:D111)</f>
        <v>0</v>
      </c>
      <c r="E108" s="219"/>
      <c r="F108" s="128"/>
      <c r="G108" s="127">
        <f t="shared" ref="G108:K108" si="23">SUM(G109:G111)</f>
        <v>0</v>
      </c>
      <c r="H108" s="127">
        <f t="shared" si="23"/>
        <v>0</v>
      </c>
      <c r="I108" s="127">
        <f t="shared" si="23"/>
        <v>0</v>
      </c>
      <c r="J108" s="128">
        <f t="shared" si="23"/>
        <v>0</v>
      </c>
      <c r="K108" s="128">
        <f t="shared" si="23"/>
        <v>0</v>
      </c>
      <c r="L108" s="129">
        <f>L109+L110+L111</f>
        <v>0</v>
      </c>
    </row>
    <row r="109" spans="1:12" x14ac:dyDescent="0.25">
      <c r="A109" s="58"/>
      <c r="B109" s="67"/>
      <c r="C109" s="57"/>
      <c r="D109" s="57"/>
      <c r="E109" s="98"/>
      <c r="F109" s="98"/>
      <c r="G109" s="21"/>
      <c r="H109" s="21"/>
      <c r="I109" s="21"/>
      <c r="J109" s="98"/>
      <c r="K109" s="98"/>
      <c r="L109" s="98"/>
    </row>
    <row r="110" spans="1:12" x14ac:dyDescent="0.25">
      <c r="A110" s="58"/>
      <c r="B110" s="67"/>
      <c r="C110" s="57"/>
      <c r="D110" s="57"/>
      <c r="E110" s="98"/>
      <c r="F110" s="98"/>
      <c r="G110" s="21"/>
      <c r="H110" s="21"/>
      <c r="I110" s="21"/>
      <c r="J110" s="98"/>
      <c r="K110" s="98"/>
      <c r="L110" s="98"/>
    </row>
    <row r="111" spans="1:12" x14ac:dyDescent="0.25">
      <c r="A111" s="58"/>
      <c r="B111" s="67"/>
      <c r="C111" s="57"/>
      <c r="D111" s="57"/>
      <c r="E111" s="98"/>
      <c r="F111" s="98"/>
      <c r="G111" s="21"/>
      <c r="H111" s="21"/>
      <c r="I111" s="21"/>
      <c r="J111" s="98"/>
      <c r="K111" s="98"/>
      <c r="L111" s="98"/>
    </row>
    <row r="112" spans="1:12" x14ac:dyDescent="0.25">
      <c r="A112" s="58"/>
      <c r="B112" s="126" t="s">
        <v>219</v>
      </c>
      <c r="C112" s="127">
        <f>SUM(C113:C114)</f>
        <v>0</v>
      </c>
      <c r="D112" s="127">
        <f>SUM(D113:D114)</f>
        <v>0</v>
      </c>
      <c r="E112" s="219"/>
      <c r="F112" s="128"/>
      <c r="G112" s="127">
        <f t="shared" ref="G112:L112" si="24">SUM(G113:G114)</f>
        <v>0</v>
      </c>
      <c r="H112" s="127">
        <f t="shared" si="24"/>
        <v>0</v>
      </c>
      <c r="I112" s="127">
        <f t="shared" si="24"/>
        <v>0</v>
      </c>
      <c r="J112" s="128">
        <f t="shared" si="24"/>
        <v>0</v>
      </c>
      <c r="K112" s="128">
        <f t="shared" si="24"/>
        <v>0</v>
      </c>
      <c r="L112" s="129">
        <f t="shared" si="24"/>
        <v>0</v>
      </c>
    </row>
    <row r="113" spans="1:14" x14ac:dyDescent="0.25">
      <c r="A113" s="58"/>
      <c r="B113" s="67"/>
      <c r="C113" s="57"/>
      <c r="D113" s="57"/>
      <c r="E113" s="98"/>
      <c r="F113" s="98"/>
      <c r="G113" s="21"/>
      <c r="H113" s="21"/>
      <c r="I113" s="21"/>
      <c r="J113" s="98"/>
      <c r="K113" s="98"/>
      <c r="L113" s="98"/>
    </row>
    <row r="114" spans="1:14" x14ac:dyDescent="0.25">
      <c r="A114" s="58"/>
      <c r="B114" s="67"/>
      <c r="C114" s="57"/>
      <c r="D114" s="57"/>
      <c r="E114" s="98"/>
      <c r="F114" s="98"/>
      <c r="G114" s="21"/>
      <c r="H114" s="21"/>
      <c r="I114" s="21"/>
      <c r="J114" s="98"/>
      <c r="K114" s="98"/>
      <c r="L114" s="98"/>
    </row>
    <row r="115" spans="1:14" x14ac:dyDescent="0.25">
      <c r="A115" s="58"/>
      <c r="B115" s="126" t="s">
        <v>220</v>
      </c>
      <c r="C115" s="127">
        <f>SUM(C116:C118)</f>
        <v>0</v>
      </c>
      <c r="D115" s="127">
        <f>SUM(D116:D118)</f>
        <v>0</v>
      </c>
      <c r="E115" s="219"/>
      <c r="F115" s="128"/>
      <c r="G115" s="127">
        <f t="shared" ref="G115:L115" si="25">SUM(G116:G118)</f>
        <v>0</v>
      </c>
      <c r="H115" s="127">
        <f t="shared" si="25"/>
        <v>0</v>
      </c>
      <c r="I115" s="127">
        <f t="shared" si="25"/>
        <v>0</v>
      </c>
      <c r="J115" s="128">
        <f t="shared" si="25"/>
        <v>0</v>
      </c>
      <c r="K115" s="128">
        <f t="shared" si="25"/>
        <v>0</v>
      </c>
      <c r="L115" s="129">
        <f t="shared" si="25"/>
        <v>0</v>
      </c>
    </row>
    <row r="116" spans="1:14" x14ac:dyDescent="0.25">
      <c r="A116" s="58"/>
      <c r="B116" s="67"/>
      <c r="C116" s="57"/>
      <c r="D116" s="57"/>
      <c r="E116" s="98"/>
      <c r="F116" s="98"/>
      <c r="G116" s="21"/>
      <c r="H116" s="21"/>
      <c r="I116" s="21"/>
      <c r="J116" s="98"/>
      <c r="K116" s="98"/>
      <c r="L116" s="98"/>
    </row>
    <row r="117" spans="1:14" x14ac:dyDescent="0.25">
      <c r="A117" s="58"/>
      <c r="B117" s="67"/>
      <c r="C117" s="57"/>
      <c r="D117" s="57"/>
      <c r="E117" s="98"/>
      <c r="F117" s="98"/>
      <c r="G117" s="21"/>
      <c r="H117" s="21"/>
      <c r="I117" s="21"/>
      <c r="J117" s="98"/>
      <c r="K117" s="98"/>
      <c r="L117" s="98"/>
    </row>
    <row r="118" spans="1:14" x14ac:dyDescent="0.25">
      <c r="A118" s="58"/>
      <c r="B118" s="67"/>
      <c r="C118" s="57"/>
      <c r="D118" s="57"/>
      <c r="E118" s="98"/>
      <c r="F118" s="98"/>
      <c r="G118" s="21"/>
      <c r="H118" s="21"/>
      <c r="I118" s="21"/>
      <c r="J118" s="98"/>
      <c r="K118" s="98"/>
      <c r="L118" s="98"/>
    </row>
    <row r="119" spans="1:14" ht="19.5" x14ac:dyDescent="0.35">
      <c r="A119" s="366" t="s">
        <v>184</v>
      </c>
      <c r="B119" s="366"/>
      <c r="C119" s="366"/>
      <c r="D119" s="366"/>
      <c r="E119" s="366"/>
      <c r="F119" s="366"/>
      <c r="G119" s="366"/>
      <c r="H119" s="366"/>
      <c r="I119" s="366"/>
      <c r="J119" s="366"/>
      <c r="K119" s="99"/>
      <c r="L119" s="99"/>
    </row>
    <row r="120" spans="1:14" x14ac:dyDescent="0.3">
      <c r="K120" s="222"/>
      <c r="L120" s="124"/>
    </row>
    <row r="121" spans="1:14" x14ac:dyDescent="0.3">
      <c r="I121" s="10"/>
      <c r="J121" s="10"/>
      <c r="K121" s="124"/>
      <c r="L121" s="124"/>
      <c r="M121" s="3"/>
      <c r="N121" s="3"/>
    </row>
    <row r="122" spans="1:14" x14ac:dyDescent="0.3">
      <c r="I122" s="10"/>
      <c r="J122" s="10"/>
      <c r="K122" s="124"/>
      <c r="L122" s="124"/>
      <c r="M122" s="3"/>
      <c r="N122" s="3"/>
    </row>
    <row r="123" spans="1:14" x14ac:dyDescent="0.3">
      <c r="I123" s="10"/>
      <c r="J123" s="10"/>
      <c r="K123" s="124"/>
      <c r="L123" s="124"/>
      <c r="M123" s="3"/>
      <c r="N123" s="3"/>
    </row>
    <row r="124" spans="1:14" x14ac:dyDescent="0.3">
      <c r="I124" s="10"/>
      <c r="J124" s="10"/>
      <c r="K124" s="124"/>
      <c r="L124" s="124"/>
      <c r="M124" s="3"/>
      <c r="N124" s="3"/>
    </row>
    <row r="125" spans="1:14" x14ac:dyDescent="0.3">
      <c r="I125" s="10"/>
      <c r="J125" s="10"/>
      <c r="K125" s="124"/>
      <c r="L125" s="124"/>
      <c r="M125" s="3"/>
      <c r="N125" s="3"/>
    </row>
    <row r="126" spans="1:14" x14ac:dyDescent="0.3">
      <c r="I126" s="10"/>
      <c r="J126" s="10"/>
      <c r="K126" s="124"/>
      <c r="L126" s="124"/>
      <c r="M126" s="3"/>
      <c r="N126" s="3"/>
    </row>
    <row r="127" spans="1:14" x14ac:dyDescent="0.3">
      <c r="I127" s="10"/>
      <c r="J127" s="223"/>
      <c r="K127" s="224"/>
      <c r="L127" s="224"/>
      <c r="M127" s="225"/>
      <c r="N127" s="3"/>
    </row>
    <row r="128" spans="1:14" x14ac:dyDescent="0.3">
      <c r="I128" s="10"/>
      <c r="J128" s="223"/>
      <c r="K128" s="224"/>
      <c r="L128" s="224"/>
      <c r="M128" s="225"/>
      <c r="N128" s="3"/>
    </row>
    <row r="129" spans="9:14" customFormat="1" x14ac:dyDescent="0.25">
      <c r="I129" s="3"/>
      <c r="J129" s="225"/>
      <c r="K129" s="224"/>
      <c r="L129" s="224"/>
      <c r="M129" s="225"/>
      <c r="N129" s="3"/>
    </row>
    <row r="130" spans="9:14" customFormat="1" x14ac:dyDescent="0.25">
      <c r="I130" s="3"/>
      <c r="J130" s="225"/>
      <c r="K130" s="226"/>
      <c r="L130" s="226"/>
      <c r="M130" s="225"/>
      <c r="N130" s="3"/>
    </row>
    <row r="131" spans="9:14" customFormat="1" x14ac:dyDescent="0.25">
      <c r="I131" s="3"/>
      <c r="J131" s="225"/>
      <c r="K131" s="227"/>
      <c r="L131" s="227"/>
      <c r="M131" s="225"/>
      <c r="N131" s="3"/>
    </row>
    <row r="132" spans="9:14" customFormat="1" x14ac:dyDescent="0.25">
      <c r="I132" s="3"/>
      <c r="J132" s="225"/>
      <c r="K132" s="227"/>
      <c r="L132" s="227"/>
      <c r="M132" s="225"/>
      <c r="N132" s="3"/>
    </row>
    <row r="133" spans="9:14" customFormat="1" x14ac:dyDescent="0.25">
      <c r="I133" s="3"/>
      <c r="J133" s="225"/>
      <c r="K133" s="227"/>
      <c r="L133" s="227"/>
      <c r="M133" s="225"/>
      <c r="N133" s="3"/>
    </row>
    <row r="134" spans="9:14" customFormat="1" x14ac:dyDescent="0.25">
      <c r="I134" s="3"/>
      <c r="J134" s="3"/>
      <c r="K134" s="125"/>
      <c r="L134" s="125"/>
      <c r="M134" s="3"/>
      <c r="N134" s="3"/>
    </row>
    <row r="135" spans="9:14" customFormat="1" x14ac:dyDescent="0.25">
      <c r="I135" s="3"/>
      <c r="J135" s="3"/>
      <c r="K135" s="125"/>
      <c r="L135" s="125"/>
      <c r="M135" s="3"/>
      <c r="N135" s="3"/>
    </row>
    <row r="136" spans="9:14" customFormat="1" x14ac:dyDescent="0.25">
      <c r="I136" s="3"/>
      <c r="J136" s="3"/>
      <c r="K136" s="125"/>
      <c r="L136" s="125"/>
      <c r="M136" s="3"/>
      <c r="N136" s="3"/>
    </row>
    <row r="137" spans="9:14" customFormat="1" x14ac:dyDescent="0.25">
      <c r="I137" s="3"/>
      <c r="J137" s="225"/>
      <c r="K137" s="227"/>
      <c r="L137" s="227"/>
      <c r="M137" s="225"/>
      <c r="N137" s="225"/>
    </row>
    <row r="138" spans="9:14" customFormat="1" x14ac:dyDescent="0.25">
      <c r="I138" s="3"/>
      <c r="J138" s="225"/>
      <c r="K138" s="227"/>
      <c r="L138" s="227"/>
      <c r="M138" s="225"/>
      <c r="N138" s="225"/>
    </row>
    <row r="139" spans="9:14" customFormat="1" x14ac:dyDescent="0.25">
      <c r="I139" s="3"/>
      <c r="J139" s="225"/>
      <c r="K139" s="227"/>
      <c r="L139" s="227"/>
      <c r="M139" s="225"/>
      <c r="N139" s="225"/>
    </row>
    <row r="140" spans="9:14" customFormat="1" x14ac:dyDescent="0.25">
      <c r="I140" s="3"/>
      <c r="J140" s="225"/>
      <c r="K140" s="227"/>
      <c r="L140" s="227"/>
      <c r="M140" s="225"/>
      <c r="N140" s="225"/>
    </row>
    <row r="141" spans="9:14" customFormat="1" x14ac:dyDescent="0.25">
      <c r="I141" s="3"/>
      <c r="J141" s="225"/>
      <c r="K141" s="226"/>
      <c r="L141" s="226"/>
      <c r="M141" s="225"/>
      <c r="N141" s="225"/>
    </row>
    <row r="142" spans="9:14" customFormat="1" x14ac:dyDescent="0.25">
      <c r="I142" s="3"/>
      <c r="J142" s="225"/>
      <c r="K142" s="227"/>
      <c r="L142" s="227"/>
      <c r="M142" s="225"/>
      <c r="N142" s="225"/>
    </row>
    <row r="143" spans="9:14" customFormat="1" x14ac:dyDescent="0.25">
      <c r="I143" s="3"/>
      <c r="J143" s="225"/>
      <c r="K143" s="227"/>
      <c r="L143" s="227"/>
      <c r="M143" s="225"/>
      <c r="N143" s="225"/>
    </row>
    <row r="144" spans="9:14" customFormat="1" x14ac:dyDescent="0.25">
      <c r="I144" s="3"/>
      <c r="J144" s="225"/>
      <c r="K144" s="227"/>
      <c r="L144" s="227"/>
      <c r="M144" s="225"/>
      <c r="N144" s="225"/>
    </row>
    <row r="145" spans="9:14" customFormat="1" x14ac:dyDescent="0.25">
      <c r="I145" s="3"/>
      <c r="J145" s="225"/>
      <c r="K145" s="227"/>
      <c r="L145" s="227"/>
      <c r="M145" s="225"/>
      <c r="N145" s="225"/>
    </row>
    <row r="146" spans="9:14" customFormat="1" x14ac:dyDescent="0.25">
      <c r="I146" s="3"/>
      <c r="J146" s="225"/>
      <c r="K146" s="227"/>
      <c r="L146" s="227"/>
      <c r="M146" s="225"/>
      <c r="N146" s="225"/>
    </row>
    <row r="147" spans="9:14" customFormat="1" x14ac:dyDescent="0.25">
      <c r="I147" s="3"/>
      <c r="J147" s="3"/>
      <c r="K147" s="125"/>
      <c r="L147" s="125"/>
      <c r="M147" s="3"/>
      <c r="N147" s="3"/>
    </row>
    <row r="148" spans="9:14" customFormat="1" x14ac:dyDescent="0.25">
      <c r="I148" s="3"/>
      <c r="J148" s="3"/>
      <c r="K148" s="125"/>
      <c r="L148" s="125"/>
      <c r="M148" s="3"/>
      <c r="N148" s="3"/>
    </row>
    <row r="149" spans="9:14" customFormat="1" x14ac:dyDescent="0.25">
      <c r="I149" s="3"/>
      <c r="J149" s="225"/>
      <c r="K149" s="227"/>
      <c r="L149" s="227"/>
      <c r="M149" s="225"/>
      <c r="N149" s="225"/>
    </row>
    <row r="150" spans="9:14" customFormat="1" x14ac:dyDescent="0.25">
      <c r="I150" s="3"/>
      <c r="J150" s="225"/>
      <c r="K150" s="227"/>
      <c r="L150" s="227"/>
      <c r="M150" s="225"/>
      <c r="N150" s="225"/>
    </row>
    <row r="151" spans="9:14" customFormat="1" x14ac:dyDescent="0.25">
      <c r="I151" s="3"/>
      <c r="J151" s="225"/>
      <c r="K151" s="227"/>
      <c r="L151" s="227"/>
      <c r="M151" s="225"/>
      <c r="N151" s="225"/>
    </row>
    <row r="152" spans="9:14" customFormat="1" x14ac:dyDescent="0.25">
      <c r="I152" s="3"/>
      <c r="J152" s="225"/>
      <c r="K152" s="226"/>
      <c r="L152" s="226"/>
      <c r="M152" s="225"/>
      <c r="N152" s="225"/>
    </row>
    <row r="153" spans="9:14" customFormat="1" x14ac:dyDescent="0.25">
      <c r="I153" s="3"/>
      <c r="J153" s="225"/>
      <c r="K153" s="227"/>
      <c r="L153" s="227"/>
      <c r="M153" s="225"/>
      <c r="N153" s="225"/>
    </row>
    <row r="154" spans="9:14" customFormat="1" x14ac:dyDescent="0.25">
      <c r="I154" s="3"/>
      <c r="J154" s="225"/>
      <c r="K154" s="227"/>
      <c r="L154" s="227"/>
      <c r="M154" s="225"/>
      <c r="N154" s="225"/>
    </row>
    <row r="155" spans="9:14" customFormat="1" x14ac:dyDescent="0.25">
      <c r="I155" s="3"/>
      <c r="J155" s="225"/>
      <c r="K155" s="227"/>
      <c r="L155" s="227"/>
      <c r="M155" s="225"/>
      <c r="N155" s="225"/>
    </row>
    <row r="156" spans="9:14" customFormat="1" x14ac:dyDescent="0.25">
      <c r="I156" s="3"/>
      <c r="J156" s="225"/>
      <c r="K156" s="227"/>
      <c r="L156" s="227"/>
      <c r="M156" s="225"/>
      <c r="N156" s="225"/>
    </row>
    <row r="157" spans="9:14" customFormat="1" x14ac:dyDescent="0.25">
      <c r="I157" s="3"/>
      <c r="J157" s="225"/>
      <c r="K157" s="227"/>
      <c r="L157" s="227"/>
      <c r="M157" s="225"/>
      <c r="N157" s="225"/>
    </row>
    <row r="158" spans="9:14" customFormat="1" x14ac:dyDescent="0.25">
      <c r="I158" s="3"/>
      <c r="J158" s="225"/>
      <c r="K158" s="227"/>
      <c r="L158" s="227"/>
      <c r="M158" s="225"/>
      <c r="N158" s="225"/>
    </row>
    <row r="159" spans="9:14" customFormat="1" x14ac:dyDescent="0.25">
      <c r="I159" s="3"/>
      <c r="J159" s="225"/>
      <c r="K159" s="227"/>
      <c r="L159" s="227"/>
      <c r="M159" s="225"/>
      <c r="N159" s="225"/>
    </row>
    <row r="160" spans="9:14" customFormat="1" x14ac:dyDescent="0.25">
      <c r="I160" s="3"/>
      <c r="J160" s="225"/>
      <c r="K160" s="227"/>
      <c r="L160" s="227"/>
      <c r="M160" s="225"/>
      <c r="N160" s="225"/>
    </row>
    <row r="161" spans="7:17" customFormat="1" x14ac:dyDescent="0.25">
      <c r="I161" s="3"/>
      <c r="J161" s="225"/>
      <c r="K161" s="227"/>
      <c r="L161" s="227"/>
      <c r="M161" s="225"/>
      <c r="N161" s="225"/>
    </row>
    <row r="162" spans="7:17" customFormat="1" x14ac:dyDescent="0.25">
      <c r="I162" s="3"/>
      <c r="J162" s="225"/>
      <c r="K162" s="227"/>
      <c r="L162" s="227"/>
      <c r="M162" s="225"/>
      <c r="N162" s="225"/>
    </row>
    <row r="163" spans="7:17" customFormat="1" x14ac:dyDescent="0.25">
      <c r="I163" s="3"/>
      <c r="J163" s="225"/>
      <c r="K163" s="226"/>
      <c r="L163" s="226"/>
      <c r="M163" s="225"/>
      <c r="N163" s="225"/>
    </row>
    <row r="164" spans="7:17" customFormat="1" x14ac:dyDescent="0.25">
      <c r="I164" s="3"/>
      <c r="J164" s="225"/>
      <c r="K164" s="227"/>
      <c r="L164" s="227"/>
      <c r="M164" s="225"/>
      <c r="N164" s="225"/>
    </row>
    <row r="165" spans="7:17" customFormat="1" x14ac:dyDescent="0.25">
      <c r="G165" s="228"/>
      <c r="H165" s="228"/>
      <c r="I165" s="225"/>
      <c r="J165" s="225"/>
      <c r="K165" s="227"/>
      <c r="L165" s="227"/>
      <c r="M165" s="225"/>
      <c r="N165" s="225"/>
      <c r="O165" s="228"/>
      <c r="P165" s="228"/>
      <c r="Q165" s="228"/>
    </row>
    <row r="166" spans="7:17" customFormat="1" x14ac:dyDescent="0.25">
      <c r="G166" s="228"/>
      <c r="H166" s="228"/>
      <c r="I166" s="225"/>
      <c r="J166" s="225"/>
      <c r="K166" s="227"/>
      <c r="L166" s="227"/>
      <c r="M166" s="225"/>
      <c r="N166" s="225"/>
      <c r="O166" s="228"/>
      <c r="P166" s="228"/>
      <c r="Q166" s="228"/>
    </row>
    <row r="167" spans="7:17" customFormat="1" x14ac:dyDescent="0.25">
      <c r="G167" s="228"/>
      <c r="H167" s="228"/>
      <c r="I167" s="225"/>
      <c r="J167" s="225"/>
      <c r="K167" s="227"/>
      <c r="L167" s="227"/>
      <c r="M167" s="225"/>
      <c r="N167" s="225"/>
      <c r="O167" s="228"/>
      <c r="P167" s="228"/>
      <c r="Q167" s="228"/>
    </row>
    <row r="168" spans="7:17" customFormat="1" x14ac:dyDescent="0.25">
      <c r="G168" s="228"/>
      <c r="H168" s="228"/>
      <c r="I168" s="225"/>
      <c r="J168" s="225"/>
      <c r="K168" s="227"/>
      <c r="L168" s="227"/>
      <c r="M168" s="225"/>
      <c r="N168" s="225"/>
      <c r="O168" s="228"/>
      <c r="P168" s="228"/>
      <c r="Q168" s="228"/>
    </row>
    <row r="169" spans="7:17" customFormat="1" x14ac:dyDescent="0.25">
      <c r="G169" s="228"/>
      <c r="H169" s="228"/>
      <c r="I169" s="225"/>
      <c r="J169" s="225"/>
      <c r="K169" s="227"/>
      <c r="L169" s="227"/>
      <c r="M169" s="225"/>
      <c r="N169" s="225"/>
      <c r="O169" s="228"/>
      <c r="P169" s="228"/>
      <c r="Q169" s="228"/>
    </row>
    <row r="170" spans="7:17" customFormat="1" x14ac:dyDescent="0.25">
      <c r="G170" s="228"/>
      <c r="H170" s="228"/>
      <c r="I170" s="225"/>
      <c r="J170" s="225"/>
      <c r="K170" s="227"/>
      <c r="L170" s="227"/>
      <c r="M170" s="225"/>
      <c r="N170" s="225"/>
      <c r="O170" s="228"/>
      <c r="P170" s="228"/>
      <c r="Q170" s="228"/>
    </row>
    <row r="171" spans="7:17" customFormat="1" x14ac:dyDescent="0.25">
      <c r="G171" s="228"/>
      <c r="H171" s="228"/>
      <c r="I171" s="225"/>
      <c r="J171" s="225"/>
      <c r="K171" s="227"/>
      <c r="L171" s="227"/>
      <c r="M171" s="225"/>
      <c r="N171" s="225"/>
      <c r="O171" s="228"/>
      <c r="P171" s="228"/>
      <c r="Q171" s="228"/>
    </row>
    <row r="172" spans="7:17" customFormat="1" x14ac:dyDescent="0.25">
      <c r="G172" s="228"/>
      <c r="H172" s="228"/>
      <c r="I172" s="225"/>
      <c r="J172" s="225"/>
      <c r="K172" s="227"/>
      <c r="L172" s="227"/>
      <c r="M172" s="225"/>
      <c r="N172" s="225"/>
      <c r="O172" s="228"/>
      <c r="P172" s="228"/>
      <c r="Q172" s="228"/>
    </row>
    <row r="173" spans="7:17" customFormat="1" x14ac:dyDescent="0.25">
      <c r="G173" s="228"/>
      <c r="H173" s="228"/>
      <c r="I173" s="225"/>
      <c r="J173" s="225"/>
      <c r="K173" s="227"/>
      <c r="L173" s="227"/>
      <c r="M173" s="225"/>
      <c r="N173" s="225"/>
      <c r="O173" s="228"/>
      <c r="P173" s="228"/>
      <c r="Q173" s="228"/>
    </row>
    <row r="174" spans="7:17" customFormat="1" x14ac:dyDescent="0.25">
      <c r="G174" s="228"/>
      <c r="H174" s="228"/>
      <c r="I174" s="225"/>
      <c r="J174" s="225"/>
      <c r="K174" s="226"/>
      <c r="L174" s="226"/>
      <c r="M174" s="225"/>
      <c r="N174" s="225"/>
      <c r="O174" s="228"/>
      <c r="P174" s="228"/>
      <c r="Q174" s="228"/>
    </row>
    <row r="175" spans="7:17" customFormat="1" x14ac:dyDescent="0.25">
      <c r="G175" s="228"/>
      <c r="H175" s="228"/>
      <c r="I175" s="225"/>
      <c r="J175" s="225"/>
      <c r="K175" s="227"/>
      <c r="L175" s="227"/>
      <c r="M175" s="225"/>
      <c r="N175" s="225"/>
      <c r="O175" s="228"/>
      <c r="P175" s="228"/>
      <c r="Q175" s="228"/>
    </row>
    <row r="176" spans="7:17" customFormat="1" x14ac:dyDescent="0.25">
      <c r="G176" s="228"/>
      <c r="H176" s="228"/>
      <c r="I176" s="225"/>
      <c r="J176" s="225"/>
      <c r="K176" s="227"/>
      <c r="L176" s="227"/>
      <c r="M176" s="225"/>
      <c r="N176" s="225"/>
      <c r="O176" s="228"/>
      <c r="P176" s="228"/>
      <c r="Q176" s="228"/>
    </row>
    <row r="177" spans="7:17" x14ac:dyDescent="0.3">
      <c r="G177" s="229"/>
      <c r="H177" s="229"/>
      <c r="I177" s="223"/>
      <c r="J177" s="223"/>
      <c r="K177" s="223"/>
      <c r="L177" s="223"/>
      <c r="M177" s="225"/>
      <c r="N177" s="225"/>
      <c r="O177" s="228"/>
      <c r="P177" s="228"/>
      <c r="Q177" s="228"/>
    </row>
    <row r="178" spans="7:17" x14ac:dyDescent="0.3">
      <c r="G178" s="229"/>
      <c r="H178" s="229"/>
      <c r="I178" s="223"/>
      <c r="J178" s="223"/>
      <c r="K178" s="223"/>
      <c r="L178" s="223"/>
      <c r="M178" s="225"/>
      <c r="N178" s="225"/>
      <c r="O178" s="228"/>
      <c r="P178" s="228"/>
      <c r="Q178" s="228"/>
    </row>
    <row r="179" spans="7:17" x14ac:dyDescent="0.3">
      <c r="G179" s="229"/>
      <c r="H179" s="229"/>
      <c r="I179" s="230"/>
      <c r="J179" s="230"/>
      <c r="K179" s="230"/>
      <c r="L179" s="230"/>
      <c r="M179" s="228"/>
      <c r="N179" s="228"/>
      <c r="O179" s="228"/>
      <c r="P179" s="228"/>
      <c r="Q179" s="228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FFFF"/>
  </sheetPr>
  <dimension ref="A1:G5"/>
  <sheetViews>
    <sheetView view="pageBreakPreview" zoomScale="90" zoomScaleNormal="100" zoomScaleSheetLayoutView="90" workbookViewId="0">
      <selection activeCell="C4" sqref="C4:G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68" t="s">
        <v>100</v>
      </c>
      <c r="B1" s="368"/>
      <c r="C1" s="368"/>
      <c r="D1" s="368"/>
      <c r="E1" s="368"/>
      <c r="F1" s="368"/>
      <c r="G1" s="368"/>
    </row>
    <row r="2" spans="1:7" ht="54.75" customHeight="1" x14ac:dyDescent="0.25">
      <c r="A2" s="360" t="s">
        <v>101</v>
      </c>
      <c r="B2" s="369" t="s">
        <v>102</v>
      </c>
      <c r="C2" s="370"/>
      <c r="D2" s="360" t="s">
        <v>104</v>
      </c>
      <c r="E2" s="360" t="s">
        <v>105</v>
      </c>
      <c r="F2" s="360" t="s">
        <v>106</v>
      </c>
      <c r="G2" s="364" t="s">
        <v>107</v>
      </c>
    </row>
    <row r="3" spans="1:7" ht="21" customHeight="1" x14ac:dyDescent="0.25">
      <c r="A3" s="362"/>
      <c r="B3" s="192" t="s">
        <v>56</v>
      </c>
      <c r="C3" s="192" t="s">
        <v>86</v>
      </c>
      <c r="D3" s="362"/>
      <c r="E3" s="362"/>
      <c r="F3" s="362"/>
      <c r="G3" s="364"/>
    </row>
    <row r="4" spans="1:7" ht="129" customHeight="1" x14ac:dyDescent="0.25">
      <c r="A4" s="51" t="s">
        <v>274</v>
      </c>
      <c r="B4" s="54"/>
      <c r="C4" s="54">
        <v>150</v>
      </c>
      <c r="D4" s="74" t="s">
        <v>618</v>
      </c>
      <c r="E4" s="74" t="s">
        <v>372</v>
      </c>
      <c r="F4" s="97" t="s">
        <v>619</v>
      </c>
      <c r="G4" s="67" t="s">
        <v>620</v>
      </c>
    </row>
    <row r="5" spans="1:7" ht="143.25" customHeight="1" x14ac:dyDescent="0.25">
      <c r="A5" s="53" t="s">
        <v>103</v>
      </c>
      <c r="B5" s="54"/>
      <c r="C5" s="54"/>
      <c r="D5" s="74"/>
      <c r="E5" s="97"/>
      <c r="F5" s="97"/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FFFF"/>
  </sheetPr>
  <dimension ref="A1:I59"/>
  <sheetViews>
    <sheetView view="pageBreakPreview" zoomScale="90" zoomScaleNormal="100" zoomScaleSheetLayoutView="90" workbookViewId="0">
      <selection activeCell="B4" sqref="B4:I7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75" t="s">
        <v>108</v>
      </c>
      <c r="B1" s="375"/>
      <c r="C1" s="375"/>
      <c r="D1" s="375"/>
      <c r="E1" s="375"/>
      <c r="F1" s="375"/>
      <c r="G1" s="375"/>
      <c r="H1" s="375"/>
      <c r="I1" s="375"/>
    </row>
    <row r="2" spans="1:9" s="5" customFormat="1" ht="38.25" customHeight="1" x14ac:dyDescent="0.25">
      <c r="A2" s="373" t="s">
        <v>59</v>
      </c>
      <c r="B2" s="373" t="s">
        <v>109</v>
      </c>
      <c r="C2" s="374" t="s">
        <v>110</v>
      </c>
      <c r="D2" s="374"/>
      <c r="E2" s="373" t="s">
        <v>111</v>
      </c>
      <c r="F2" s="373" t="s">
        <v>90</v>
      </c>
      <c r="G2" s="373" t="s">
        <v>113</v>
      </c>
      <c r="H2" s="373"/>
      <c r="I2" s="373" t="s">
        <v>115</v>
      </c>
    </row>
    <row r="3" spans="1:9" s="5" customFormat="1" ht="55.5" customHeight="1" x14ac:dyDescent="0.25">
      <c r="A3" s="373"/>
      <c r="B3" s="373"/>
      <c r="C3" s="19" t="s">
        <v>56</v>
      </c>
      <c r="D3" s="19" t="s">
        <v>86</v>
      </c>
      <c r="E3" s="373"/>
      <c r="F3" s="373"/>
      <c r="G3" s="7" t="s">
        <v>112</v>
      </c>
      <c r="H3" s="7" t="s">
        <v>114</v>
      </c>
      <c r="I3" s="373"/>
    </row>
    <row r="4" spans="1:9" ht="56.25" x14ac:dyDescent="0.25">
      <c r="A4" s="55">
        <v>1</v>
      </c>
      <c r="B4" s="130" t="s">
        <v>286</v>
      </c>
      <c r="C4" s="57">
        <v>1</v>
      </c>
      <c r="D4" s="57">
        <v>1</v>
      </c>
      <c r="E4" s="130" t="s">
        <v>277</v>
      </c>
      <c r="F4" s="130" t="s">
        <v>280</v>
      </c>
      <c r="G4" s="130"/>
      <c r="H4" s="21">
        <v>14</v>
      </c>
      <c r="I4" s="83" t="s">
        <v>284</v>
      </c>
    </row>
    <row r="5" spans="1:9" ht="75" x14ac:dyDescent="0.25">
      <c r="A5" s="55">
        <v>2</v>
      </c>
      <c r="B5" s="130" t="s">
        <v>287</v>
      </c>
      <c r="C5" s="57">
        <v>1</v>
      </c>
      <c r="D5" s="57">
        <v>1</v>
      </c>
      <c r="E5" s="254">
        <v>44406</v>
      </c>
      <c r="F5" s="130" t="s">
        <v>281</v>
      </c>
      <c r="G5" s="130">
        <v>30</v>
      </c>
      <c r="H5" s="21">
        <v>0</v>
      </c>
      <c r="I5" s="256" t="s">
        <v>285</v>
      </c>
    </row>
    <row r="6" spans="1:9" ht="37.5" x14ac:dyDescent="0.25">
      <c r="A6" s="55">
        <v>3</v>
      </c>
      <c r="B6" s="130" t="s">
        <v>288</v>
      </c>
      <c r="C6" s="57">
        <v>1</v>
      </c>
      <c r="D6" s="57">
        <v>1</v>
      </c>
      <c r="E6" s="254" t="s">
        <v>278</v>
      </c>
      <c r="F6" s="130" t="s">
        <v>282</v>
      </c>
      <c r="G6" s="130"/>
      <c r="H6" s="21">
        <v>17</v>
      </c>
      <c r="I6" s="55" t="s">
        <v>284</v>
      </c>
    </row>
    <row r="7" spans="1:9" ht="47.25" x14ac:dyDescent="0.25">
      <c r="A7" s="55">
        <v>4</v>
      </c>
      <c r="B7" s="130" t="s">
        <v>289</v>
      </c>
      <c r="C7" s="57">
        <v>1</v>
      </c>
      <c r="D7" s="57">
        <v>1</v>
      </c>
      <c r="E7" s="173" t="s">
        <v>279</v>
      </c>
      <c r="F7" s="255" t="s">
        <v>283</v>
      </c>
      <c r="G7" s="174"/>
      <c r="H7" s="21">
        <v>16</v>
      </c>
      <c r="I7" s="55" t="s">
        <v>284</v>
      </c>
    </row>
    <row r="8" spans="1:9" ht="18.75" x14ac:dyDescent="0.25">
      <c r="A8" s="55">
        <v>5</v>
      </c>
      <c r="B8" s="67"/>
      <c r="C8" s="57">
        <v>0</v>
      </c>
      <c r="D8" s="57">
        <v>0</v>
      </c>
      <c r="E8" s="55"/>
      <c r="F8" s="67"/>
      <c r="G8" s="21">
        <v>0</v>
      </c>
      <c r="H8" s="21">
        <v>0</v>
      </c>
      <c r="I8" s="55"/>
    </row>
    <row r="9" spans="1:9" ht="18.75" x14ac:dyDescent="0.2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 x14ac:dyDescent="0.2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 x14ac:dyDescent="0.25">
      <c r="A11" s="98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 x14ac:dyDescent="0.25">
      <c r="A12" s="98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 x14ac:dyDescent="0.25">
      <c r="A13" s="98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 x14ac:dyDescent="0.25">
      <c r="A14" s="98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 x14ac:dyDescent="0.25">
      <c r="A15" s="98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 x14ac:dyDescent="0.25">
      <c r="A16" s="98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 x14ac:dyDescent="0.25">
      <c r="A17" s="98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 x14ac:dyDescent="0.25">
      <c r="A18" s="98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 x14ac:dyDescent="0.25">
      <c r="A19" s="98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 x14ac:dyDescent="0.25">
      <c r="A20" s="98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 x14ac:dyDescent="0.25">
      <c r="A21" s="98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 x14ac:dyDescent="0.25">
      <c r="A22" s="98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 x14ac:dyDescent="0.25">
      <c r="A23" s="98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 x14ac:dyDescent="0.25">
      <c r="A24" s="98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 x14ac:dyDescent="0.25">
      <c r="A25" s="98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 x14ac:dyDescent="0.25">
      <c r="A26" s="98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 x14ac:dyDescent="0.25">
      <c r="A27" s="98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 x14ac:dyDescent="0.25">
      <c r="A28" s="98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 x14ac:dyDescent="0.25">
      <c r="A29" s="98">
        <v>26</v>
      </c>
      <c r="B29" s="84"/>
      <c r="C29" s="23">
        <v>0</v>
      </c>
      <c r="D29" s="23">
        <v>0</v>
      </c>
      <c r="E29" s="48"/>
      <c r="F29" s="84"/>
      <c r="G29" s="101">
        <v>0</v>
      </c>
      <c r="H29" s="101">
        <v>0</v>
      </c>
      <c r="I29" s="48"/>
    </row>
    <row r="30" spans="1:9" ht="18.75" x14ac:dyDescent="0.25">
      <c r="A30" s="98">
        <v>27</v>
      </c>
      <c r="B30" s="84"/>
      <c r="C30" s="23">
        <v>0</v>
      </c>
      <c r="D30" s="23">
        <v>0</v>
      </c>
      <c r="E30" s="48"/>
      <c r="F30" s="84"/>
      <c r="G30" s="101">
        <v>0</v>
      </c>
      <c r="H30" s="101">
        <v>0</v>
      </c>
      <c r="I30" s="48"/>
    </row>
    <row r="31" spans="1:9" ht="18.75" x14ac:dyDescent="0.25">
      <c r="A31" s="98">
        <v>28</v>
      </c>
      <c r="B31" s="84"/>
      <c r="C31" s="23">
        <v>0</v>
      </c>
      <c r="D31" s="23">
        <v>0</v>
      </c>
      <c r="E31" s="48"/>
      <c r="F31" s="84"/>
      <c r="G31" s="101">
        <v>0</v>
      </c>
      <c r="H31" s="101">
        <v>0</v>
      </c>
      <c r="I31" s="48"/>
    </row>
    <row r="32" spans="1:9" ht="18.75" x14ac:dyDescent="0.25">
      <c r="A32" s="98">
        <v>29</v>
      </c>
      <c r="B32" s="84"/>
      <c r="C32" s="23">
        <v>0</v>
      </c>
      <c r="D32" s="23">
        <v>0</v>
      </c>
      <c r="E32" s="48"/>
      <c r="F32" s="84"/>
      <c r="G32" s="101">
        <v>0</v>
      </c>
      <c r="H32" s="101">
        <v>0</v>
      </c>
      <c r="I32" s="48"/>
    </row>
    <row r="33" spans="1:9" ht="18.75" x14ac:dyDescent="0.25">
      <c r="A33" s="98">
        <v>30</v>
      </c>
      <c r="B33" s="84"/>
      <c r="C33" s="101">
        <v>0</v>
      </c>
      <c r="D33" s="101">
        <v>0</v>
      </c>
      <c r="E33" s="48"/>
      <c r="F33" s="84"/>
      <c r="G33" s="101">
        <v>0</v>
      </c>
      <c r="H33" s="101">
        <v>0</v>
      </c>
      <c r="I33" s="48"/>
    </row>
    <row r="34" spans="1:9" ht="18.75" x14ac:dyDescent="0.25">
      <c r="A34" s="98">
        <v>31</v>
      </c>
      <c r="B34" s="84"/>
      <c r="C34" s="101">
        <v>0</v>
      </c>
      <c r="D34" s="101">
        <v>0</v>
      </c>
      <c r="E34" s="48"/>
      <c r="F34" s="84"/>
      <c r="G34" s="101">
        <v>0</v>
      </c>
      <c r="H34" s="101">
        <v>0</v>
      </c>
      <c r="I34" s="48"/>
    </row>
    <row r="35" spans="1:9" ht="18.75" x14ac:dyDescent="0.25">
      <c r="A35" s="98">
        <v>32</v>
      </c>
      <c r="B35" s="84"/>
      <c r="C35" s="101">
        <v>0</v>
      </c>
      <c r="D35" s="101">
        <v>0</v>
      </c>
      <c r="E35" s="48"/>
      <c r="F35" s="84"/>
      <c r="G35" s="101">
        <v>0</v>
      </c>
      <c r="H35" s="101">
        <v>0</v>
      </c>
      <c r="I35" s="48"/>
    </row>
    <row r="36" spans="1:9" ht="18.75" x14ac:dyDescent="0.25">
      <c r="A36" s="98">
        <v>33</v>
      </c>
      <c r="B36" s="84"/>
      <c r="C36" s="101">
        <v>0</v>
      </c>
      <c r="D36" s="101">
        <v>0</v>
      </c>
      <c r="E36" s="48"/>
      <c r="F36" s="84"/>
      <c r="G36" s="101">
        <v>0</v>
      </c>
      <c r="H36" s="101">
        <v>0</v>
      </c>
      <c r="I36" s="48"/>
    </row>
    <row r="37" spans="1:9" ht="18.75" x14ac:dyDescent="0.25">
      <c r="A37" s="98">
        <v>34</v>
      </c>
      <c r="B37" s="84"/>
      <c r="C37" s="101">
        <v>0</v>
      </c>
      <c r="D37" s="101">
        <v>0</v>
      </c>
      <c r="E37" s="48"/>
      <c r="F37" s="84"/>
      <c r="G37" s="101">
        <v>0</v>
      </c>
      <c r="H37" s="101">
        <v>0</v>
      </c>
      <c r="I37" s="48"/>
    </row>
    <row r="38" spans="1:9" ht="18.75" x14ac:dyDescent="0.25">
      <c r="A38" s="98">
        <v>35</v>
      </c>
      <c r="B38" s="84"/>
      <c r="C38" s="101">
        <v>0</v>
      </c>
      <c r="D38" s="101">
        <v>0</v>
      </c>
      <c r="E38" s="48"/>
      <c r="F38" s="84"/>
      <c r="G38" s="101">
        <v>0</v>
      </c>
      <c r="H38" s="101">
        <v>0</v>
      </c>
      <c r="I38" s="48"/>
    </row>
    <row r="39" spans="1:9" ht="18.75" x14ac:dyDescent="0.25">
      <c r="A39" s="98">
        <v>36</v>
      </c>
      <c r="B39" s="84"/>
      <c r="C39" s="101">
        <v>0</v>
      </c>
      <c r="D39" s="101">
        <v>0</v>
      </c>
      <c r="E39" s="48"/>
      <c r="F39" s="84"/>
      <c r="G39" s="101">
        <v>0</v>
      </c>
      <c r="H39" s="101">
        <v>0</v>
      </c>
      <c r="I39" s="48"/>
    </row>
    <row r="40" spans="1:9" ht="18.75" x14ac:dyDescent="0.25">
      <c r="A40" s="98">
        <v>37</v>
      </c>
      <c r="B40" s="84"/>
      <c r="C40" s="101">
        <v>0</v>
      </c>
      <c r="D40" s="101">
        <v>0</v>
      </c>
      <c r="E40" s="48"/>
      <c r="F40" s="84"/>
      <c r="G40" s="101">
        <v>0</v>
      </c>
      <c r="H40" s="101">
        <v>0</v>
      </c>
      <c r="I40" s="48"/>
    </row>
    <row r="41" spans="1:9" ht="18.75" x14ac:dyDescent="0.25">
      <c r="A41" s="98">
        <v>38</v>
      </c>
      <c r="B41" s="84"/>
      <c r="C41" s="101">
        <v>0</v>
      </c>
      <c r="D41" s="101">
        <v>0</v>
      </c>
      <c r="E41" s="48"/>
      <c r="F41" s="84"/>
      <c r="G41" s="101">
        <v>0</v>
      </c>
      <c r="H41" s="101">
        <v>0</v>
      </c>
      <c r="I41" s="48"/>
    </row>
    <row r="42" spans="1:9" ht="18.75" x14ac:dyDescent="0.25">
      <c r="A42" s="98">
        <v>39</v>
      </c>
      <c r="B42" s="84"/>
      <c r="C42" s="101">
        <v>0</v>
      </c>
      <c r="D42" s="101">
        <v>0</v>
      </c>
      <c r="E42" s="48"/>
      <c r="F42" s="84"/>
      <c r="G42" s="101">
        <v>0</v>
      </c>
      <c r="H42" s="101">
        <v>0</v>
      </c>
      <c r="I42" s="48"/>
    </row>
    <row r="43" spans="1:9" ht="18.75" x14ac:dyDescent="0.25">
      <c r="A43" s="98">
        <v>40</v>
      </c>
      <c r="B43" s="84"/>
      <c r="C43" s="101">
        <v>0</v>
      </c>
      <c r="D43" s="101">
        <v>0</v>
      </c>
      <c r="E43" s="48"/>
      <c r="F43" s="84"/>
      <c r="G43" s="101">
        <v>0</v>
      </c>
      <c r="H43" s="101">
        <v>0</v>
      </c>
      <c r="I43" s="48"/>
    </row>
    <row r="44" spans="1:9" ht="18.75" x14ac:dyDescent="0.25">
      <c r="A44" s="98">
        <v>41</v>
      </c>
      <c r="B44" s="84"/>
      <c r="C44" s="101">
        <v>0</v>
      </c>
      <c r="D44" s="101">
        <v>0</v>
      </c>
      <c r="E44" s="48"/>
      <c r="F44" s="84"/>
      <c r="G44" s="101">
        <v>0</v>
      </c>
      <c r="H44" s="101">
        <v>0</v>
      </c>
      <c r="I44" s="48"/>
    </row>
    <row r="45" spans="1:9" ht="18.75" x14ac:dyDescent="0.25">
      <c r="A45" s="98">
        <v>42</v>
      </c>
      <c r="B45" s="84"/>
      <c r="C45" s="101">
        <v>0</v>
      </c>
      <c r="D45" s="101">
        <v>0</v>
      </c>
      <c r="E45" s="48"/>
      <c r="F45" s="84"/>
      <c r="G45" s="101">
        <v>0</v>
      </c>
      <c r="H45" s="101">
        <v>0</v>
      </c>
      <c r="I45" s="48"/>
    </row>
    <row r="46" spans="1:9" ht="18.75" x14ac:dyDescent="0.25">
      <c r="A46" s="98">
        <v>43</v>
      </c>
      <c r="B46" s="84"/>
      <c r="C46" s="101">
        <v>0</v>
      </c>
      <c r="D46" s="101">
        <v>0</v>
      </c>
      <c r="E46" s="48"/>
      <c r="F46" s="84"/>
      <c r="G46" s="101">
        <v>0</v>
      </c>
      <c r="H46" s="101">
        <v>0</v>
      </c>
      <c r="I46" s="48"/>
    </row>
    <row r="47" spans="1:9" ht="18.75" x14ac:dyDescent="0.25">
      <c r="A47" s="98">
        <v>44</v>
      </c>
      <c r="B47" s="84"/>
      <c r="C47" s="101">
        <v>0</v>
      </c>
      <c r="D47" s="101">
        <v>0</v>
      </c>
      <c r="E47" s="48"/>
      <c r="F47" s="84"/>
      <c r="G47" s="101">
        <v>0</v>
      </c>
      <c r="H47" s="101">
        <v>0</v>
      </c>
      <c r="I47" s="48"/>
    </row>
    <row r="48" spans="1:9" ht="18.75" x14ac:dyDescent="0.25">
      <c r="A48" s="98">
        <v>45</v>
      </c>
      <c r="B48" s="84"/>
      <c r="C48" s="101">
        <v>0</v>
      </c>
      <c r="D48" s="101">
        <v>0</v>
      </c>
      <c r="E48" s="48"/>
      <c r="F48" s="84"/>
      <c r="G48" s="101">
        <v>0</v>
      </c>
      <c r="H48" s="101">
        <v>0</v>
      </c>
      <c r="I48" s="48"/>
    </row>
    <row r="49" spans="1:9" ht="18.75" x14ac:dyDescent="0.25">
      <c r="A49" s="98">
        <v>46</v>
      </c>
      <c r="B49" s="84"/>
      <c r="C49" s="101">
        <v>0</v>
      </c>
      <c r="D49" s="101">
        <v>0</v>
      </c>
      <c r="E49" s="48"/>
      <c r="F49" s="84"/>
      <c r="G49" s="101">
        <v>0</v>
      </c>
      <c r="H49" s="101">
        <v>0</v>
      </c>
      <c r="I49" s="48"/>
    </row>
    <row r="50" spans="1:9" ht="18.75" x14ac:dyDescent="0.25">
      <c r="A50" s="98">
        <v>47</v>
      </c>
      <c r="B50" s="84"/>
      <c r="C50" s="101">
        <v>0</v>
      </c>
      <c r="D50" s="101">
        <v>0</v>
      </c>
      <c r="E50" s="48"/>
      <c r="F50" s="84"/>
      <c r="G50" s="101">
        <v>0</v>
      </c>
      <c r="H50" s="101">
        <v>0</v>
      </c>
      <c r="I50" s="48"/>
    </row>
    <row r="51" spans="1:9" ht="18.75" x14ac:dyDescent="0.25">
      <c r="A51" s="98">
        <v>48</v>
      </c>
      <c r="B51" s="84"/>
      <c r="C51" s="101">
        <v>0</v>
      </c>
      <c r="D51" s="101">
        <v>0</v>
      </c>
      <c r="E51" s="48"/>
      <c r="F51" s="84"/>
      <c r="G51" s="101">
        <v>0</v>
      </c>
      <c r="H51" s="101">
        <v>0</v>
      </c>
      <c r="I51" s="48"/>
    </row>
    <row r="52" spans="1:9" ht="18.75" x14ac:dyDescent="0.25">
      <c r="A52" s="98">
        <v>49</v>
      </c>
      <c r="B52" s="84"/>
      <c r="C52" s="101">
        <v>0</v>
      </c>
      <c r="D52" s="101">
        <v>0</v>
      </c>
      <c r="E52" s="48"/>
      <c r="F52" s="84"/>
      <c r="G52" s="101">
        <v>0</v>
      </c>
      <c r="H52" s="101">
        <v>0</v>
      </c>
      <c r="I52" s="48"/>
    </row>
    <row r="53" spans="1:9" ht="18.75" x14ac:dyDescent="0.25">
      <c r="A53" s="98">
        <v>50</v>
      </c>
      <c r="B53" s="84"/>
      <c r="C53" s="101">
        <v>0</v>
      </c>
      <c r="D53" s="101">
        <v>0</v>
      </c>
      <c r="E53" s="48"/>
      <c r="F53" s="84"/>
      <c r="G53" s="101">
        <v>0</v>
      </c>
      <c r="H53" s="101">
        <v>0</v>
      </c>
      <c r="I53" s="48"/>
    </row>
    <row r="54" spans="1:9" ht="18.75" x14ac:dyDescent="0.25">
      <c r="A54" s="98">
        <v>51</v>
      </c>
      <c r="B54" s="84"/>
      <c r="C54" s="101">
        <v>0</v>
      </c>
      <c r="D54" s="101">
        <v>0</v>
      </c>
      <c r="E54" s="48"/>
      <c r="F54" s="84"/>
      <c r="G54" s="101">
        <v>0</v>
      </c>
      <c r="H54" s="101">
        <v>0</v>
      </c>
      <c r="I54" s="48"/>
    </row>
    <row r="55" spans="1:9" ht="18.75" x14ac:dyDescent="0.25">
      <c r="A55" s="98">
        <v>52</v>
      </c>
      <c r="B55" s="84"/>
      <c r="C55" s="101">
        <v>0</v>
      </c>
      <c r="D55" s="101">
        <v>0</v>
      </c>
      <c r="E55" s="48"/>
      <c r="F55" s="84"/>
      <c r="G55" s="101">
        <v>0</v>
      </c>
      <c r="H55" s="101">
        <v>0</v>
      </c>
      <c r="I55" s="48"/>
    </row>
    <row r="56" spans="1:9" ht="18.75" x14ac:dyDescent="0.25">
      <c r="A56" s="98">
        <v>53</v>
      </c>
      <c r="B56" s="84"/>
      <c r="C56" s="101">
        <v>0</v>
      </c>
      <c r="D56" s="101">
        <v>0</v>
      </c>
      <c r="E56" s="48"/>
      <c r="F56" s="84"/>
      <c r="G56" s="101">
        <v>0</v>
      </c>
      <c r="H56" s="101">
        <v>0</v>
      </c>
      <c r="I56" s="48"/>
    </row>
    <row r="57" spans="1:9" ht="18.75" x14ac:dyDescent="0.25">
      <c r="A57" s="98">
        <v>52</v>
      </c>
      <c r="B57" s="84"/>
      <c r="C57" s="101">
        <v>0</v>
      </c>
      <c r="D57" s="101">
        <v>0</v>
      </c>
      <c r="E57" s="48"/>
      <c r="F57" s="84"/>
      <c r="G57" s="101">
        <v>0</v>
      </c>
      <c r="H57" s="101">
        <v>0</v>
      </c>
      <c r="I57" s="48"/>
    </row>
    <row r="58" spans="1:9" ht="18.75" x14ac:dyDescent="0.25">
      <c r="A58" s="98">
        <v>55</v>
      </c>
      <c r="B58" s="84"/>
      <c r="C58" s="23">
        <v>0</v>
      </c>
      <c r="D58" s="23">
        <v>0</v>
      </c>
      <c r="E58" s="48"/>
      <c r="F58" s="84"/>
      <c r="G58" s="101">
        <v>0</v>
      </c>
      <c r="H58" s="101">
        <v>0</v>
      </c>
      <c r="I58" s="48"/>
    </row>
    <row r="59" spans="1:9" ht="18.75" x14ac:dyDescent="0.25">
      <c r="A59" s="371" t="s">
        <v>87</v>
      </c>
      <c r="B59" s="372"/>
      <c r="C59" s="35">
        <f>SUM(C4:C58)</f>
        <v>4</v>
      </c>
      <c r="D59" s="35">
        <f>SUM(D4:D58)</f>
        <v>4</v>
      </c>
      <c r="E59" s="52"/>
      <c r="F59" s="52"/>
      <c r="G59" s="35">
        <f>SUM(G4:G58)</f>
        <v>30</v>
      </c>
      <c r="H59" s="35">
        <f>SUM(H4:H58)</f>
        <v>47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N486"/>
  <sheetViews>
    <sheetView view="pageBreakPreview" topLeftCell="A31" zoomScale="60" zoomScaleNormal="80" workbookViewId="0">
      <selection activeCell="I27" sqref="I27:N27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231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 x14ac:dyDescent="0.3">
      <c r="A2" s="376" t="s">
        <v>245</v>
      </c>
      <c r="B2" s="376"/>
      <c r="C2" s="376"/>
      <c r="D2" s="376"/>
      <c r="E2" s="376"/>
      <c r="F2" s="376"/>
      <c r="G2" s="376"/>
      <c r="H2" s="38"/>
      <c r="I2" s="61"/>
      <c r="J2" s="61"/>
      <c r="K2" s="38"/>
      <c r="L2" s="38"/>
      <c r="M2" s="38"/>
      <c r="N2" s="38"/>
    </row>
    <row r="3" spans="1:14" s="5" customFormat="1" ht="18.75" customHeight="1" x14ac:dyDescent="0.25">
      <c r="A3" s="364" t="s">
        <v>116</v>
      </c>
      <c r="B3" s="377" t="s">
        <v>110</v>
      </c>
      <c r="C3" s="377"/>
      <c r="D3" s="364" t="s">
        <v>250</v>
      </c>
      <c r="E3" s="378" t="s">
        <v>243</v>
      </c>
      <c r="F3" s="364" t="s">
        <v>118</v>
      </c>
      <c r="G3" s="364" t="s">
        <v>119</v>
      </c>
      <c r="H3" s="364" t="s">
        <v>116</v>
      </c>
      <c r="I3" s="377" t="s">
        <v>110</v>
      </c>
      <c r="J3" s="377"/>
      <c r="K3" s="364" t="s">
        <v>249</v>
      </c>
      <c r="L3" s="378" t="s">
        <v>243</v>
      </c>
      <c r="M3" s="364" t="s">
        <v>118</v>
      </c>
      <c r="N3" s="364" t="s">
        <v>119</v>
      </c>
    </row>
    <row r="4" spans="1:14" s="5" customFormat="1" ht="76.5" customHeight="1" x14ac:dyDescent="0.25">
      <c r="A4" s="364"/>
      <c r="B4" s="50" t="s">
        <v>56</v>
      </c>
      <c r="C4" s="50" t="s">
        <v>86</v>
      </c>
      <c r="D4" s="364"/>
      <c r="E4" s="378"/>
      <c r="F4" s="364"/>
      <c r="G4" s="364"/>
      <c r="H4" s="364"/>
      <c r="I4" s="50" t="s">
        <v>56</v>
      </c>
      <c r="J4" s="50" t="s">
        <v>86</v>
      </c>
      <c r="K4" s="364"/>
      <c r="L4" s="378"/>
      <c r="M4" s="364"/>
      <c r="N4" s="364"/>
    </row>
    <row r="5" spans="1:14" ht="18.75" x14ac:dyDescent="0.3">
      <c r="A5" s="62" t="s">
        <v>223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3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3</v>
      </c>
      <c r="D5" s="244"/>
      <c r="E5" s="244"/>
      <c r="F5" s="35">
        <f>SUM(F6:F146)</f>
        <v>787</v>
      </c>
      <c r="G5" s="244"/>
      <c r="H5" s="62" t="s">
        <v>117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27</v>
      </c>
      <c r="J5" s="35">
        <f>SUM(J6:J146)</f>
        <v>27</v>
      </c>
      <c r="K5" s="244"/>
      <c r="L5" s="244"/>
      <c r="M5" s="35">
        <f>SUM(M6:M146)</f>
        <v>3797</v>
      </c>
      <c r="N5" s="244"/>
    </row>
    <row r="6" spans="1:14" ht="94.5" x14ac:dyDescent="0.25">
      <c r="A6" s="179"/>
      <c r="B6" s="178">
        <v>1</v>
      </c>
      <c r="C6" s="178">
        <v>1</v>
      </c>
      <c r="D6" s="153" t="s">
        <v>290</v>
      </c>
      <c r="E6" s="177" t="s">
        <v>352</v>
      </c>
      <c r="F6" s="153">
        <v>200</v>
      </c>
      <c r="G6" s="98" t="s">
        <v>295</v>
      </c>
      <c r="H6" s="179"/>
      <c r="I6" s="178">
        <v>1</v>
      </c>
      <c r="J6" s="178">
        <v>1</v>
      </c>
      <c r="K6" s="257" t="s">
        <v>296</v>
      </c>
      <c r="L6" s="177" t="s">
        <v>354</v>
      </c>
      <c r="M6" s="153">
        <v>70</v>
      </c>
      <c r="N6" s="98" t="s">
        <v>294</v>
      </c>
    </row>
    <row r="7" spans="1:14" ht="131.25" x14ac:dyDescent="0.25">
      <c r="A7" s="63"/>
      <c r="B7" s="21">
        <v>1</v>
      </c>
      <c r="C7" s="21">
        <v>1</v>
      </c>
      <c r="D7" s="153" t="s">
        <v>291</v>
      </c>
      <c r="E7" s="98" t="s">
        <v>353</v>
      </c>
      <c r="F7" s="153">
        <v>400</v>
      </c>
      <c r="G7" s="256" t="s">
        <v>293</v>
      </c>
      <c r="H7" s="63"/>
      <c r="I7" s="178">
        <v>1</v>
      </c>
      <c r="J7" s="178">
        <v>1</v>
      </c>
      <c r="K7" s="269" t="s">
        <v>297</v>
      </c>
      <c r="L7" s="98" t="s">
        <v>354</v>
      </c>
      <c r="M7" s="153">
        <v>14</v>
      </c>
      <c r="N7" s="55" t="s">
        <v>321</v>
      </c>
    </row>
    <row r="8" spans="1:14" ht="75" x14ac:dyDescent="0.25">
      <c r="A8" s="63"/>
      <c r="B8" s="21">
        <v>1</v>
      </c>
      <c r="C8" s="21">
        <v>1</v>
      </c>
      <c r="D8" s="153" t="s">
        <v>292</v>
      </c>
      <c r="E8" s="98" t="s">
        <v>354</v>
      </c>
      <c r="F8" s="153">
        <v>187</v>
      </c>
      <c r="G8" s="55" t="s">
        <v>294</v>
      </c>
      <c r="H8" s="63"/>
      <c r="I8" s="178">
        <v>1</v>
      </c>
      <c r="J8" s="178">
        <v>1</v>
      </c>
      <c r="K8" s="257" t="s">
        <v>298</v>
      </c>
      <c r="L8" s="98" t="s">
        <v>356</v>
      </c>
      <c r="M8" s="153">
        <v>76</v>
      </c>
      <c r="N8" s="98" t="s">
        <v>322</v>
      </c>
    </row>
    <row r="9" spans="1:14" ht="75" x14ac:dyDescent="0.25">
      <c r="A9" s="63"/>
      <c r="B9" s="21">
        <v>0</v>
      </c>
      <c r="C9" s="21">
        <v>0</v>
      </c>
      <c r="D9" s="67"/>
      <c r="E9" s="98"/>
      <c r="F9" s="21">
        <v>0</v>
      </c>
      <c r="G9" s="55"/>
      <c r="H9" s="63"/>
      <c r="I9" s="178">
        <v>0</v>
      </c>
      <c r="J9" s="178">
        <v>0</v>
      </c>
      <c r="K9" s="269" t="s">
        <v>299</v>
      </c>
      <c r="L9" s="98" t="s">
        <v>354</v>
      </c>
      <c r="M9" s="153">
        <v>16</v>
      </c>
      <c r="N9" s="98" t="s">
        <v>321</v>
      </c>
    </row>
    <row r="10" spans="1:14" ht="75" x14ac:dyDescent="0.25">
      <c r="A10" s="63"/>
      <c r="B10" s="21">
        <v>0</v>
      </c>
      <c r="C10" s="21">
        <v>0</v>
      </c>
      <c r="D10" s="67"/>
      <c r="E10" s="98"/>
      <c r="F10" s="21">
        <v>0</v>
      </c>
      <c r="G10" s="55"/>
      <c r="H10" s="63"/>
      <c r="I10" s="178">
        <v>1</v>
      </c>
      <c r="J10" s="178">
        <v>1</v>
      </c>
      <c r="K10" s="258" t="s">
        <v>300</v>
      </c>
      <c r="L10" s="98" t="s">
        <v>354</v>
      </c>
      <c r="M10" s="153">
        <v>80</v>
      </c>
      <c r="N10" s="98" t="s">
        <v>323</v>
      </c>
    </row>
    <row r="11" spans="1:14" ht="56.25" x14ac:dyDescent="0.25">
      <c r="A11" s="63"/>
      <c r="B11" s="21">
        <v>0</v>
      </c>
      <c r="C11" s="21">
        <v>0</v>
      </c>
      <c r="D11" s="67"/>
      <c r="E11" s="98"/>
      <c r="F11" s="21">
        <v>0</v>
      </c>
      <c r="G11" s="55"/>
      <c r="H11" s="304"/>
      <c r="I11" s="178">
        <v>1</v>
      </c>
      <c r="J11" s="178">
        <v>1</v>
      </c>
      <c r="K11" s="258" t="s">
        <v>301</v>
      </c>
      <c r="L11" s="98" t="s">
        <v>352</v>
      </c>
      <c r="M11" s="153">
        <v>100</v>
      </c>
      <c r="N11" s="98" t="s">
        <v>324</v>
      </c>
    </row>
    <row r="12" spans="1:14" ht="75" x14ac:dyDescent="0.25">
      <c r="A12" s="63"/>
      <c r="B12" s="21">
        <v>0</v>
      </c>
      <c r="C12" s="21">
        <v>0</v>
      </c>
      <c r="D12" s="67"/>
      <c r="E12" s="98"/>
      <c r="F12" s="21">
        <v>0</v>
      </c>
      <c r="G12" s="55"/>
      <c r="H12" s="63"/>
      <c r="I12" s="178">
        <v>0</v>
      </c>
      <c r="J12" s="178">
        <v>0</v>
      </c>
      <c r="K12" s="269" t="s">
        <v>302</v>
      </c>
      <c r="L12" s="98" t="s">
        <v>354</v>
      </c>
      <c r="M12" s="153">
        <v>17</v>
      </c>
      <c r="N12" s="98" t="s">
        <v>321</v>
      </c>
    </row>
    <row r="13" spans="1:14" ht="78.75" x14ac:dyDescent="0.25">
      <c r="A13" s="63"/>
      <c r="B13" s="21">
        <v>0</v>
      </c>
      <c r="C13" s="21">
        <v>0</v>
      </c>
      <c r="D13" s="67"/>
      <c r="E13" s="98"/>
      <c r="F13" s="21">
        <v>0</v>
      </c>
      <c r="G13" s="55"/>
      <c r="H13" s="63"/>
      <c r="I13" s="178">
        <v>1</v>
      </c>
      <c r="J13" s="178">
        <v>1</v>
      </c>
      <c r="K13" s="258" t="s">
        <v>303</v>
      </c>
      <c r="L13" s="98" t="s">
        <v>352</v>
      </c>
      <c r="M13" s="153">
        <v>150</v>
      </c>
      <c r="N13" s="98" t="s">
        <v>325</v>
      </c>
    </row>
    <row r="14" spans="1:14" ht="56.25" x14ac:dyDescent="0.25">
      <c r="A14" s="63"/>
      <c r="B14" s="21">
        <v>0</v>
      </c>
      <c r="C14" s="21">
        <v>0</v>
      </c>
      <c r="D14" s="67"/>
      <c r="E14" s="98"/>
      <c r="F14" s="21">
        <v>0</v>
      </c>
      <c r="G14" s="55"/>
      <c r="H14" s="63"/>
      <c r="I14" s="178">
        <v>1</v>
      </c>
      <c r="J14" s="178">
        <v>1</v>
      </c>
      <c r="K14" s="258" t="s">
        <v>304</v>
      </c>
      <c r="L14" s="98" t="s">
        <v>352</v>
      </c>
      <c r="M14" s="153">
        <v>70</v>
      </c>
      <c r="N14" s="98" t="s">
        <v>326</v>
      </c>
    </row>
    <row r="15" spans="1:14" ht="56.25" x14ac:dyDescent="0.25">
      <c r="A15" s="63"/>
      <c r="B15" s="21">
        <v>0</v>
      </c>
      <c r="C15" s="21">
        <v>0</v>
      </c>
      <c r="D15" s="67"/>
      <c r="E15" s="98"/>
      <c r="F15" s="21">
        <v>0</v>
      </c>
      <c r="G15" s="55"/>
      <c r="H15" s="63"/>
      <c r="I15" s="178">
        <v>1</v>
      </c>
      <c r="J15" s="178">
        <v>1</v>
      </c>
      <c r="K15" s="258" t="s">
        <v>305</v>
      </c>
      <c r="L15" s="98" t="s">
        <v>356</v>
      </c>
      <c r="M15" s="153">
        <v>70</v>
      </c>
      <c r="N15" s="98" t="s">
        <v>327</v>
      </c>
    </row>
    <row r="16" spans="1:14" ht="75" x14ac:dyDescent="0.25">
      <c r="A16" s="63"/>
      <c r="B16" s="21">
        <v>0</v>
      </c>
      <c r="C16" s="21">
        <v>0</v>
      </c>
      <c r="D16" s="67"/>
      <c r="E16" s="98"/>
      <c r="F16" s="21">
        <v>0</v>
      </c>
      <c r="G16" s="55"/>
      <c r="H16" s="63"/>
      <c r="I16" s="178">
        <v>0</v>
      </c>
      <c r="J16" s="178">
        <v>0</v>
      </c>
      <c r="K16" s="269" t="s">
        <v>306</v>
      </c>
      <c r="L16" s="98" t="s">
        <v>354</v>
      </c>
      <c r="M16" s="153">
        <v>17</v>
      </c>
      <c r="N16" s="98" t="s">
        <v>321</v>
      </c>
    </row>
    <row r="17" spans="1:14" ht="56.25" x14ac:dyDescent="0.25">
      <c r="A17" s="63"/>
      <c r="B17" s="21">
        <v>0</v>
      </c>
      <c r="C17" s="21">
        <v>0</v>
      </c>
      <c r="D17" s="67"/>
      <c r="E17" s="98"/>
      <c r="F17" s="21">
        <v>0</v>
      </c>
      <c r="G17" s="55"/>
      <c r="H17" s="63"/>
      <c r="I17" s="178">
        <v>1</v>
      </c>
      <c r="J17" s="178">
        <v>1</v>
      </c>
      <c r="K17" s="269" t="s">
        <v>307</v>
      </c>
      <c r="L17" s="98" t="s">
        <v>352</v>
      </c>
      <c r="M17" s="153">
        <v>70</v>
      </c>
      <c r="N17" s="98" t="s">
        <v>325</v>
      </c>
    </row>
    <row r="18" spans="1:14" ht="93.75" x14ac:dyDescent="0.25">
      <c r="A18" s="63"/>
      <c r="B18" s="21">
        <v>0</v>
      </c>
      <c r="C18" s="21">
        <v>0</v>
      </c>
      <c r="D18" s="67"/>
      <c r="E18" s="98"/>
      <c r="F18" s="21">
        <v>0</v>
      </c>
      <c r="G18" s="55"/>
      <c r="H18" s="63"/>
      <c r="I18" s="178">
        <v>1</v>
      </c>
      <c r="J18" s="178">
        <v>1</v>
      </c>
      <c r="K18" s="269" t="s">
        <v>308</v>
      </c>
      <c r="L18" s="98" t="s">
        <v>359</v>
      </c>
      <c r="M18" s="153">
        <v>70</v>
      </c>
      <c r="N18" s="98" t="s">
        <v>328</v>
      </c>
    </row>
    <row r="19" spans="1:14" ht="56.25" x14ac:dyDescent="0.25">
      <c r="A19" s="63"/>
      <c r="B19" s="21">
        <v>0</v>
      </c>
      <c r="C19" s="21">
        <v>0</v>
      </c>
      <c r="D19" s="67"/>
      <c r="E19" s="98"/>
      <c r="F19" s="21">
        <v>0</v>
      </c>
      <c r="G19" s="55"/>
      <c r="H19" s="63"/>
      <c r="I19" s="178">
        <v>1</v>
      </c>
      <c r="J19" s="178">
        <v>1</v>
      </c>
      <c r="K19" s="258" t="s">
        <v>379</v>
      </c>
      <c r="L19" s="98" t="s">
        <v>352</v>
      </c>
      <c r="M19" s="258">
        <v>508</v>
      </c>
      <c r="N19" s="98" t="s">
        <v>328</v>
      </c>
    </row>
    <row r="20" spans="1:14" ht="56.25" x14ac:dyDescent="0.25">
      <c r="A20" s="63"/>
      <c r="B20" s="21">
        <v>0</v>
      </c>
      <c r="C20" s="21">
        <v>0</v>
      </c>
      <c r="D20" s="67"/>
      <c r="E20" s="98"/>
      <c r="F20" s="21">
        <v>0</v>
      </c>
      <c r="G20" s="55"/>
      <c r="H20" s="63"/>
      <c r="I20" s="178">
        <v>1</v>
      </c>
      <c r="J20" s="178">
        <v>1</v>
      </c>
      <c r="K20" s="258" t="s">
        <v>309</v>
      </c>
      <c r="L20" s="98" t="s">
        <v>352</v>
      </c>
      <c r="M20" s="153">
        <v>350</v>
      </c>
      <c r="N20" s="98" t="s">
        <v>325</v>
      </c>
    </row>
    <row r="21" spans="1:14" ht="75" x14ac:dyDescent="0.25">
      <c r="A21" s="63"/>
      <c r="B21" s="21">
        <v>0</v>
      </c>
      <c r="C21" s="21">
        <v>0</v>
      </c>
      <c r="D21" s="67"/>
      <c r="E21" s="98"/>
      <c r="F21" s="21">
        <v>0</v>
      </c>
      <c r="G21" s="55"/>
      <c r="H21" s="63"/>
      <c r="I21" s="178">
        <v>0</v>
      </c>
      <c r="J21" s="178">
        <v>0</v>
      </c>
      <c r="K21" s="269" t="s">
        <v>310</v>
      </c>
      <c r="L21" s="98" t="s">
        <v>354</v>
      </c>
      <c r="M21" s="153">
        <v>17</v>
      </c>
      <c r="N21" s="98" t="s">
        <v>321</v>
      </c>
    </row>
    <row r="22" spans="1:14" ht="112.5" x14ac:dyDescent="0.25">
      <c r="A22" s="63"/>
      <c r="B22" s="21">
        <v>0</v>
      </c>
      <c r="C22" s="21">
        <v>0</v>
      </c>
      <c r="D22" s="67"/>
      <c r="E22" s="98"/>
      <c r="F22" s="21">
        <v>0</v>
      </c>
      <c r="G22" s="55"/>
      <c r="H22" s="63"/>
      <c r="I22" s="305">
        <v>1</v>
      </c>
      <c r="J22" s="178">
        <v>1</v>
      </c>
      <c r="K22" s="258" t="s">
        <v>311</v>
      </c>
      <c r="L22" s="98" t="s">
        <v>355</v>
      </c>
      <c r="M22" s="153">
        <v>70</v>
      </c>
      <c r="N22" s="98" t="s">
        <v>321</v>
      </c>
    </row>
    <row r="23" spans="1:14" ht="56.25" x14ac:dyDescent="0.25">
      <c r="A23" s="63"/>
      <c r="B23" s="21">
        <v>0</v>
      </c>
      <c r="C23" s="21">
        <v>0</v>
      </c>
      <c r="D23" s="67"/>
      <c r="E23" s="98"/>
      <c r="F23" s="21">
        <v>0</v>
      </c>
      <c r="G23" s="55"/>
      <c r="H23" s="63"/>
      <c r="I23" s="178">
        <v>1</v>
      </c>
      <c r="J23" s="178">
        <v>1</v>
      </c>
      <c r="K23" s="258" t="s">
        <v>312</v>
      </c>
      <c r="L23" s="98" t="s">
        <v>352</v>
      </c>
      <c r="M23" s="153">
        <v>125</v>
      </c>
      <c r="N23" s="98" t="s">
        <v>325</v>
      </c>
    </row>
    <row r="24" spans="1:14" ht="56.25" x14ac:dyDescent="0.25">
      <c r="A24" s="63"/>
      <c r="B24" s="21">
        <v>0</v>
      </c>
      <c r="C24" s="21">
        <v>0</v>
      </c>
      <c r="D24" s="67"/>
      <c r="E24" s="98"/>
      <c r="F24" s="21">
        <v>0</v>
      </c>
      <c r="G24" s="55"/>
      <c r="H24" s="63"/>
      <c r="I24" s="178">
        <v>1</v>
      </c>
      <c r="J24" s="178">
        <v>1</v>
      </c>
      <c r="K24" s="258" t="s">
        <v>313</v>
      </c>
      <c r="L24" s="98" t="s">
        <v>357</v>
      </c>
      <c r="M24" s="153">
        <v>80</v>
      </c>
      <c r="N24" s="98" t="s">
        <v>329</v>
      </c>
    </row>
    <row r="25" spans="1:14" ht="131.25" x14ac:dyDescent="0.25">
      <c r="A25" s="63"/>
      <c r="B25" s="21">
        <v>0</v>
      </c>
      <c r="C25" s="21">
        <v>0</v>
      </c>
      <c r="D25" s="67"/>
      <c r="E25" s="98"/>
      <c r="F25" s="21">
        <v>0</v>
      </c>
      <c r="G25" s="55"/>
      <c r="H25" s="63"/>
      <c r="I25" s="178">
        <v>1</v>
      </c>
      <c r="J25" s="178">
        <v>1</v>
      </c>
      <c r="K25" s="258" t="s">
        <v>314</v>
      </c>
      <c r="L25" s="98" t="s">
        <v>358</v>
      </c>
      <c r="M25" s="153">
        <v>200</v>
      </c>
      <c r="N25" s="98" t="s">
        <v>325</v>
      </c>
    </row>
    <row r="26" spans="1:14" ht="56.25" x14ac:dyDescent="0.25">
      <c r="A26" s="63"/>
      <c r="B26" s="21">
        <v>0</v>
      </c>
      <c r="C26" s="21">
        <v>0</v>
      </c>
      <c r="D26" s="67"/>
      <c r="E26" s="98"/>
      <c r="F26" s="21">
        <v>0</v>
      </c>
      <c r="G26" s="55"/>
      <c r="H26" s="63"/>
      <c r="I26" s="178">
        <v>1</v>
      </c>
      <c r="J26" s="178">
        <v>1</v>
      </c>
      <c r="K26" s="258" t="s">
        <v>315</v>
      </c>
      <c r="L26" s="98" t="s">
        <v>352</v>
      </c>
      <c r="M26" s="153">
        <v>100</v>
      </c>
      <c r="N26" s="98" t="s">
        <v>328</v>
      </c>
    </row>
    <row r="27" spans="1:14" ht="56.25" x14ac:dyDescent="0.25">
      <c r="A27" s="63"/>
      <c r="B27" s="21">
        <v>0</v>
      </c>
      <c r="C27" s="21">
        <v>0</v>
      </c>
      <c r="D27" s="67"/>
      <c r="E27" s="98"/>
      <c r="F27" s="21">
        <v>0</v>
      </c>
      <c r="G27" s="55"/>
      <c r="H27" s="63"/>
      <c r="I27" s="21">
        <v>1</v>
      </c>
      <c r="J27" s="21">
        <v>1</v>
      </c>
      <c r="K27" s="174" t="s">
        <v>378</v>
      </c>
      <c r="L27" s="98" t="s">
        <v>356</v>
      </c>
      <c r="M27" s="21">
        <v>70</v>
      </c>
      <c r="N27" s="98" t="s">
        <v>328</v>
      </c>
    </row>
    <row r="28" spans="1:14" ht="75" x14ac:dyDescent="0.25">
      <c r="A28" s="63"/>
      <c r="B28" s="21">
        <v>0</v>
      </c>
      <c r="C28" s="21">
        <v>0</v>
      </c>
      <c r="D28" s="67"/>
      <c r="E28" s="98"/>
      <c r="F28" s="21">
        <v>0</v>
      </c>
      <c r="G28" s="55"/>
      <c r="H28" s="63"/>
      <c r="I28" s="178">
        <v>1</v>
      </c>
      <c r="J28" s="178">
        <v>1</v>
      </c>
      <c r="K28" s="258" t="s">
        <v>320</v>
      </c>
      <c r="L28" s="98" t="s">
        <v>354</v>
      </c>
      <c r="M28" s="162">
        <v>150</v>
      </c>
      <c r="N28" s="98" t="s">
        <v>330</v>
      </c>
    </row>
    <row r="29" spans="1:14" ht="75" x14ac:dyDescent="0.25">
      <c r="A29" s="63"/>
      <c r="B29" s="21">
        <v>0</v>
      </c>
      <c r="C29" s="21">
        <v>0</v>
      </c>
      <c r="D29" s="67"/>
      <c r="E29" s="98"/>
      <c r="F29" s="21">
        <v>0</v>
      </c>
      <c r="G29" s="55"/>
      <c r="H29" s="63"/>
      <c r="I29" s="178">
        <v>1</v>
      </c>
      <c r="J29" s="178">
        <v>1</v>
      </c>
      <c r="K29" s="258" t="s">
        <v>316</v>
      </c>
      <c r="L29" s="98" t="s">
        <v>354</v>
      </c>
      <c r="M29" s="153">
        <v>824</v>
      </c>
      <c r="N29" s="98" t="s">
        <v>328</v>
      </c>
    </row>
    <row r="30" spans="1:14" ht="75" x14ac:dyDescent="0.25">
      <c r="A30" s="63"/>
      <c r="B30" s="21">
        <v>0</v>
      </c>
      <c r="C30" s="21">
        <v>0</v>
      </c>
      <c r="D30" s="67"/>
      <c r="E30" s="98"/>
      <c r="F30" s="21">
        <v>0</v>
      </c>
      <c r="G30" s="55"/>
      <c r="H30" s="63"/>
      <c r="I30" s="178">
        <v>1</v>
      </c>
      <c r="J30" s="178">
        <v>1</v>
      </c>
      <c r="K30" s="258" t="s">
        <v>317</v>
      </c>
      <c r="L30" s="98" t="s">
        <v>354</v>
      </c>
      <c r="M30" s="153">
        <v>100</v>
      </c>
      <c r="N30" s="98" t="s">
        <v>325</v>
      </c>
    </row>
    <row r="31" spans="1:14" ht="75" x14ac:dyDescent="0.25">
      <c r="A31" s="63"/>
      <c r="B31" s="21">
        <v>0</v>
      </c>
      <c r="C31" s="21">
        <v>0</v>
      </c>
      <c r="D31" s="67"/>
      <c r="E31" s="98"/>
      <c r="F31" s="21">
        <v>0</v>
      </c>
      <c r="G31" s="55"/>
      <c r="H31" s="63"/>
      <c r="I31" s="178">
        <v>1</v>
      </c>
      <c r="J31" s="178">
        <v>1</v>
      </c>
      <c r="K31" s="258" t="s">
        <v>318</v>
      </c>
      <c r="L31" s="98" t="s">
        <v>354</v>
      </c>
      <c r="M31" s="153">
        <v>33</v>
      </c>
      <c r="N31" s="98" t="s">
        <v>329</v>
      </c>
    </row>
    <row r="32" spans="1:14" ht="56.25" x14ac:dyDescent="0.25">
      <c r="A32" s="63"/>
      <c r="B32" s="21">
        <v>0</v>
      </c>
      <c r="C32" s="21">
        <v>0</v>
      </c>
      <c r="D32" s="67"/>
      <c r="E32" s="98"/>
      <c r="F32" s="21">
        <v>0</v>
      </c>
      <c r="G32" s="55"/>
      <c r="H32" s="63"/>
      <c r="I32" s="178">
        <v>1</v>
      </c>
      <c r="J32" s="178">
        <v>1</v>
      </c>
      <c r="K32" s="258" t="s">
        <v>319</v>
      </c>
      <c r="L32" s="98" t="s">
        <v>352</v>
      </c>
      <c r="M32" s="153">
        <v>70</v>
      </c>
      <c r="N32" s="98" t="s">
        <v>324</v>
      </c>
    </row>
    <row r="33" spans="1:14" ht="75" x14ac:dyDescent="0.25">
      <c r="A33" s="63"/>
      <c r="B33" s="21">
        <v>0</v>
      </c>
      <c r="C33" s="21">
        <v>0</v>
      </c>
      <c r="D33" s="67"/>
      <c r="E33" s="98"/>
      <c r="F33" s="21">
        <v>0</v>
      </c>
      <c r="G33" s="55"/>
      <c r="H33" s="63"/>
      <c r="I33" s="178">
        <v>1</v>
      </c>
      <c r="J33" s="178">
        <v>1</v>
      </c>
      <c r="K33" s="258" t="s">
        <v>373</v>
      </c>
      <c r="L33" s="98" t="s">
        <v>354</v>
      </c>
      <c r="M33" s="162">
        <v>70</v>
      </c>
      <c r="N33" s="98" t="s">
        <v>329</v>
      </c>
    </row>
    <row r="34" spans="1:14" ht="75" x14ac:dyDescent="0.25">
      <c r="A34" s="63"/>
      <c r="B34" s="21">
        <v>0</v>
      </c>
      <c r="C34" s="21">
        <v>0</v>
      </c>
      <c r="D34" s="67"/>
      <c r="E34" s="98"/>
      <c r="F34" s="21">
        <v>0</v>
      </c>
      <c r="G34" s="55"/>
      <c r="H34" s="63"/>
      <c r="I34" s="21">
        <v>1</v>
      </c>
      <c r="J34" s="21">
        <v>1</v>
      </c>
      <c r="K34" s="174" t="s">
        <v>374</v>
      </c>
      <c r="L34" s="98" t="s">
        <v>354</v>
      </c>
      <c r="M34" s="21">
        <v>70</v>
      </c>
      <c r="N34" s="98" t="s">
        <v>324</v>
      </c>
    </row>
    <row r="35" spans="1:14" ht="75" x14ac:dyDescent="0.25">
      <c r="A35" s="63"/>
      <c r="B35" s="21">
        <v>0</v>
      </c>
      <c r="C35" s="21">
        <v>0</v>
      </c>
      <c r="D35" s="67"/>
      <c r="E35" s="98"/>
      <c r="F35" s="21">
        <v>0</v>
      </c>
      <c r="G35" s="55"/>
      <c r="H35" s="63"/>
      <c r="I35" s="21">
        <v>1</v>
      </c>
      <c r="J35" s="21">
        <v>1</v>
      </c>
      <c r="K35" s="174" t="s">
        <v>375</v>
      </c>
      <c r="L35" s="98" t="s">
        <v>354</v>
      </c>
      <c r="M35" s="21">
        <v>70</v>
      </c>
      <c r="N35" s="98" t="s">
        <v>376</v>
      </c>
    </row>
    <row r="36" spans="1:14" ht="75" x14ac:dyDescent="0.25">
      <c r="A36" s="63"/>
      <c r="B36" s="21">
        <v>0</v>
      </c>
      <c r="C36" s="21">
        <v>0</v>
      </c>
      <c r="D36" s="67"/>
      <c r="E36" s="98"/>
      <c r="F36" s="21">
        <v>0</v>
      </c>
      <c r="G36" s="55"/>
      <c r="H36" s="63"/>
      <c r="I36" s="21">
        <v>1</v>
      </c>
      <c r="J36" s="21">
        <v>1</v>
      </c>
      <c r="K36" s="174" t="s">
        <v>377</v>
      </c>
      <c r="L36" s="98" t="s">
        <v>354</v>
      </c>
      <c r="M36" s="21">
        <v>70</v>
      </c>
      <c r="N36" s="98" t="s">
        <v>329</v>
      </c>
    </row>
    <row r="37" spans="1:14" ht="18.75" x14ac:dyDescent="0.25">
      <c r="A37" s="63"/>
      <c r="B37" s="21">
        <v>0</v>
      </c>
      <c r="C37" s="21">
        <v>0</v>
      </c>
      <c r="D37" s="67"/>
      <c r="E37" s="98"/>
      <c r="F37" s="21">
        <v>0</v>
      </c>
      <c r="G37" s="55"/>
      <c r="H37" s="63"/>
      <c r="I37" s="21"/>
      <c r="J37" s="21"/>
      <c r="K37" s="174"/>
      <c r="L37" s="98"/>
      <c r="M37" s="21"/>
      <c r="N37" s="98"/>
    </row>
    <row r="38" spans="1:14" ht="18.75" x14ac:dyDescent="0.25">
      <c r="A38" s="63"/>
      <c r="B38" s="21">
        <v>0</v>
      </c>
      <c r="C38" s="21">
        <v>0</v>
      </c>
      <c r="D38" s="67"/>
      <c r="E38" s="98"/>
      <c r="F38" s="21">
        <v>0</v>
      </c>
      <c r="G38" s="55"/>
      <c r="H38" s="63"/>
      <c r="I38" s="21">
        <v>0</v>
      </c>
      <c r="J38" s="21">
        <v>0</v>
      </c>
      <c r="K38" s="67"/>
      <c r="L38" s="98"/>
      <c r="M38" s="21">
        <v>0</v>
      </c>
      <c r="N38" s="55"/>
    </row>
    <row r="39" spans="1:14" ht="18.75" x14ac:dyDescent="0.25">
      <c r="A39" s="63"/>
      <c r="B39" s="21">
        <v>0</v>
      </c>
      <c r="C39" s="21">
        <v>0</v>
      </c>
      <c r="D39" s="67"/>
      <c r="E39" s="98"/>
      <c r="F39" s="21">
        <v>0</v>
      </c>
      <c r="G39" s="55"/>
      <c r="H39" s="63"/>
      <c r="I39" s="21">
        <v>0</v>
      </c>
      <c r="J39" s="21">
        <v>0</v>
      </c>
      <c r="K39" s="67"/>
      <c r="L39" s="98"/>
      <c r="M39" s="21">
        <v>0</v>
      </c>
      <c r="N39" s="55"/>
    </row>
    <row r="40" spans="1:14" ht="18.75" x14ac:dyDescent="0.25">
      <c r="A40" s="63"/>
      <c r="B40" s="21">
        <v>0</v>
      </c>
      <c r="C40" s="21">
        <v>0</v>
      </c>
      <c r="D40" s="67"/>
      <c r="E40" s="98"/>
      <c r="F40" s="21">
        <v>0</v>
      </c>
      <c r="G40" s="55"/>
      <c r="H40" s="63"/>
      <c r="I40" s="21">
        <v>0</v>
      </c>
      <c r="J40" s="21">
        <v>0</v>
      </c>
      <c r="K40" s="67"/>
      <c r="L40" s="98"/>
      <c r="M40" s="21">
        <v>0</v>
      </c>
      <c r="N40" s="55"/>
    </row>
    <row r="41" spans="1:14" ht="18.75" x14ac:dyDescent="0.25">
      <c r="A41" s="63"/>
      <c r="B41" s="21">
        <v>0</v>
      </c>
      <c r="C41" s="21">
        <v>0</v>
      </c>
      <c r="D41" s="67"/>
      <c r="E41" s="98"/>
      <c r="F41" s="21">
        <v>0</v>
      </c>
      <c r="G41" s="55"/>
      <c r="H41" s="63"/>
      <c r="I41" s="21">
        <v>0</v>
      </c>
      <c r="J41" s="21">
        <v>0</v>
      </c>
      <c r="K41" s="67"/>
      <c r="L41" s="98"/>
      <c r="M41" s="21">
        <v>0</v>
      </c>
      <c r="N41" s="55"/>
    </row>
    <row r="42" spans="1:14" ht="18.75" x14ac:dyDescent="0.25">
      <c r="A42" s="63"/>
      <c r="B42" s="21">
        <v>0</v>
      </c>
      <c r="C42" s="21">
        <v>0</v>
      </c>
      <c r="D42" s="67"/>
      <c r="E42" s="98"/>
      <c r="F42" s="21">
        <v>0</v>
      </c>
      <c r="G42" s="55"/>
      <c r="H42" s="63"/>
      <c r="I42" s="21">
        <v>0</v>
      </c>
      <c r="J42" s="21">
        <v>0</v>
      </c>
      <c r="K42" s="67"/>
      <c r="L42" s="98"/>
      <c r="M42" s="21">
        <v>0</v>
      </c>
      <c r="N42" s="55"/>
    </row>
    <row r="43" spans="1:14" ht="18.75" x14ac:dyDescent="0.25">
      <c r="A43" s="63"/>
      <c r="B43" s="21">
        <v>0</v>
      </c>
      <c r="C43" s="21">
        <v>0</v>
      </c>
      <c r="D43" s="67"/>
      <c r="E43" s="98"/>
      <c r="F43" s="21">
        <v>0</v>
      </c>
      <c r="G43" s="55"/>
      <c r="H43" s="63"/>
      <c r="I43" s="21">
        <v>0</v>
      </c>
      <c r="J43" s="21">
        <v>0</v>
      </c>
      <c r="K43" s="67"/>
      <c r="L43" s="98"/>
      <c r="M43" s="21">
        <v>0</v>
      </c>
      <c r="N43" s="55"/>
    </row>
    <row r="44" spans="1:14" ht="18.75" x14ac:dyDescent="0.25">
      <c r="A44" s="63"/>
      <c r="B44" s="21">
        <v>0</v>
      </c>
      <c r="C44" s="21">
        <v>0</v>
      </c>
      <c r="D44" s="67"/>
      <c r="E44" s="98"/>
      <c r="F44" s="21">
        <v>0</v>
      </c>
      <c r="G44" s="55"/>
      <c r="H44" s="63"/>
      <c r="I44" s="21">
        <v>0</v>
      </c>
      <c r="J44" s="21">
        <v>0</v>
      </c>
      <c r="K44" s="67"/>
      <c r="L44" s="98"/>
      <c r="M44" s="21">
        <v>0</v>
      </c>
      <c r="N44" s="55"/>
    </row>
    <row r="45" spans="1:14" ht="18.75" x14ac:dyDescent="0.25">
      <c r="A45" s="63"/>
      <c r="B45" s="21">
        <v>0</v>
      </c>
      <c r="C45" s="21">
        <v>0</v>
      </c>
      <c r="D45" s="67"/>
      <c r="E45" s="98"/>
      <c r="F45" s="21">
        <v>0</v>
      </c>
      <c r="G45" s="55"/>
      <c r="H45" s="63"/>
      <c r="I45" s="21">
        <v>0</v>
      </c>
      <c r="J45" s="21">
        <v>0</v>
      </c>
      <c r="K45" s="67"/>
      <c r="L45" s="98"/>
      <c r="M45" s="21">
        <v>0</v>
      </c>
      <c r="N45" s="55"/>
    </row>
    <row r="46" spans="1:14" ht="18.75" x14ac:dyDescent="0.25">
      <c r="A46" s="63"/>
      <c r="B46" s="21">
        <v>0</v>
      </c>
      <c r="C46" s="21">
        <v>0</v>
      </c>
      <c r="D46" s="67"/>
      <c r="E46" s="98"/>
      <c r="F46" s="21">
        <v>0</v>
      </c>
      <c r="G46" s="55"/>
      <c r="H46" s="63"/>
      <c r="I46" s="21">
        <v>0</v>
      </c>
      <c r="J46" s="21">
        <v>0</v>
      </c>
      <c r="K46" s="67"/>
      <c r="L46" s="98"/>
      <c r="M46" s="21">
        <v>0</v>
      </c>
      <c r="N46" s="55"/>
    </row>
    <row r="47" spans="1:14" ht="18.75" x14ac:dyDescent="0.25">
      <c r="A47" s="63"/>
      <c r="B47" s="21">
        <v>0</v>
      </c>
      <c r="C47" s="21">
        <v>0</v>
      </c>
      <c r="D47" s="67"/>
      <c r="E47" s="98"/>
      <c r="F47" s="21">
        <v>0</v>
      </c>
      <c r="G47" s="55"/>
      <c r="H47" s="63"/>
      <c r="I47" s="21">
        <v>0</v>
      </c>
      <c r="J47" s="21">
        <v>0</v>
      </c>
      <c r="K47" s="67"/>
      <c r="L47" s="98"/>
      <c r="M47" s="21">
        <v>0</v>
      </c>
      <c r="N47" s="55"/>
    </row>
    <row r="48" spans="1:14" ht="18.75" x14ac:dyDescent="0.25">
      <c r="A48" s="63"/>
      <c r="B48" s="21">
        <v>0</v>
      </c>
      <c r="C48" s="21">
        <v>0</v>
      </c>
      <c r="D48" s="67"/>
      <c r="E48" s="98"/>
      <c r="F48" s="21">
        <v>0</v>
      </c>
      <c r="G48" s="55"/>
      <c r="H48" s="63"/>
      <c r="I48" s="21">
        <v>0</v>
      </c>
      <c r="J48" s="21">
        <v>0</v>
      </c>
      <c r="K48" s="67"/>
      <c r="L48" s="98"/>
      <c r="M48" s="21">
        <v>0</v>
      </c>
      <c r="N48" s="55"/>
    </row>
    <row r="49" spans="1:14" ht="18.75" x14ac:dyDescent="0.25">
      <c r="A49" s="63"/>
      <c r="B49" s="21">
        <v>0</v>
      </c>
      <c r="C49" s="21">
        <v>0</v>
      </c>
      <c r="D49" s="67"/>
      <c r="E49" s="98"/>
      <c r="F49" s="21">
        <v>0</v>
      </c>
      <c r="G49" s="55"/>
      <c r="H49" s="63"/>
      <c r="I49" s="21">
        <v>0</v>
      </c>
      <c r="J49" s="21">
        <v>0</v>
      </c>
      <c r="K49" s="67"/>
      <c r="L49" s="98"/>
      <c r="M49" s="21">
        <v>0</v>
      </c>
      <c r="N49" s="55"/>
    </row>
    <row r="50" spans="1:14" ht="18.75" x14ac:dyDescent="0.25">
      <c r="A50" s="63"/>
      <c r="B50" s="21">
        <v>0</v>
      </c>
      <c r="C50" s="21">
        <v>0</v>
      </c>
      <c r="D50" s="67"/>
      <c r="E50" s="98"/>
      <c r="F50" s="21">
        <v>0</v>
      </c>
      <c r="G50" s="55"/>
      <c r="H50" s="63"/>
      <c r="I50" s="21">
        <v>0</v>
      </c>
      <c r="J50" s="21">
        <v>0</v>
      </c>
      <c r="K50" s="67"/>
      <c r="L50" s="98"/>
      <c r="M50" s="21">
        <v>0</v>
      </c>
      <c r="N50" s="55"/>
    </row>
    <row r="51" spans="1:14" ht="18.75" x14ac:dyDescent="0.25">
      <c r="A51" s="63"/>
      <c r="B51" s="21">
        <v>0</v>
      </c>
      <c r="C51" s="21">
        <v>0</v>
      </c>
      <c r="D51" s="67"/>
      <c r="E51" s="98"/>
      <c r="F51" s="21">
        <v>0</v>
      </c>
      <c r="G51" s="55"/>
      <c r="H51" s="63"/>
      <c r="I51" s="21">
        <v>0</v>
      </c>
      <c r="J51" s="21">
        <v>0</v>
      </c>
      <c r="K51" s="67"/>
      <c r="L51" s="98"/>
      <c r="M51" s="21">
        <v>0</v>
      </c>
      <c r="N51" s="55"/>
    </row>
    <row r="52" spans="1:14" ht="18.75" x14ac:dyDescent="0.25">
      <c r="A52" s="63"/>
      <c r="B52" s="21">
        <v>0</v>
      </c>
      <c r="C52" s="21">
        <v>0</v>
      </c>
      <c r="D52" s="67"/>
      <c r="E52" s="98"/>
      <c r="F52" s="21">
        <v>0</v>
      </c>
      <c r="G52" s="55"/>
      <c r="H52" s="63"/>
      <c r="I52" s="21">
        <v>0</v>
      </c>
      <c r="J52" s="21">
        <v>0</v>
      </c>
      <c r="K52" s="67"/>
      <c r="L52" s="98"/>
      <c r="M52" s="21">
        <v>0</v>
      </c>
      <c r="N52" s="55"/>
    </row>
    <row r="53" spans="1:14" ht="18.75" x14ac:dyDescent="0.25">
      <c r="A53" s="63"/>
      <c r="B53" s="21">
        <v>0</v>
      </c>
      <c r="C53" s="21">
        <v>0</v>
      </c>
      <c r="D53" s="67"/>
      <c r="E53" s="98"/>
      <c r="F53" s="21">
        <v>0</v>
      </c>
      <c r="G53" s="55"/>
      <c r="H53" s="63"/>
      <c r="I53" s="21">
        <v>0</v>
      </c>
      <c r="J53" s="21">
        <v>0</v>
      </c>
      <c r="K53" s="67"/>
      <c r="L53" s="98"/>
      <c r="M53" s="21">
        <v>0</v>
      </c>
      <c r="N53" s="55"/>
    </row>
    <row r="54" spans="1:14" ht="18.75" x14ac:dyDescent="0.25">
      <c r="A54" s="63"/>
      <c r="B54" s="21">
        <v>0</v>
      </c>
      <c r="C54" s="21">
        <v>0</v>
      </c>
      <c r="D54" s="67"/>
      <c r="E54" s="98"/>
      <c r="F54" s="21">
        <v>0</v>
      </c>
      <c r="G54" s="55"/>
      <c r="H54" s="63"/>
      <c r="I54" s="21">
        <v>0</v>
      </c>
      <c r="J54" s="21">
        <v>0</v>
      </c>
      <c r="K54" s="67"/>
      <c r="L54" s="98"/>
      <c r="M54" s="21">
        <v>0</v>
      </c>
      <c r="N54" s="55"/>
    </row>
    <row r="55" spans="1:14" ht="18.75" x14ac:dyDescent="0.25">
      <c r="A55" s="63"/>
      <c r="B55" s="21">
        <v>0</v>
      </c>
      <c r="C55" s="21">
        <v>0</v>
      </c>
      <c r="D55" s="67"/>
      <c r="E55" s="98"/>
      <c r="F55" s="21">
        <v>0</v>
      </c>
      <c r="G55" s="55"/>
      <c r="H55" s="63"/>
      <c r="I55" s="21">
        <v>0</v>
      </c>
      <c r="J55" s="21">
        <v>0</v>
      </c>
      <c r="K55" s="67"/>
      <c r="L55" s="98"/>
      <c r="M55" s="21">
        <v>0</v>
      </c>
      <c r="N55" s="55"/>
    </row>
    <row r="56" spans="1:14" ht="18.75" x14ac:dyDescent="0.25">
      <c r="A56" s="63"/>
      <c r="B56" s="21">
        <v>0</v>
      </c>
      <c r="C56" s="21">
        <v>0</v>
      </c>
      <c r="D56" s="67"/>
      <c r="E56" s="98"/>
      <c r="F56" s="21">
        <v>0</v>
      </c>
      <c r="G56" s="55"/>
      <c r="H56" s="63"/>
      <c r="I56" s="21">
        <v>0</v>
      </c>
      <c r="J56" s="21">
        <v>0</v>
      </c>
      <c r="K56" s="67"/>
      <c r="L56" s="98"/>
      <c r="M56" s="21">
        <v>0</v>
      </c>
      <c r="N56" s="55"/>
    </row>
    <row r="57" spans="1:14" ht="18.75" x14ac:dyDescent="0.25">
      <c r="A57" s="63"/>
      <c r="B57" s="21">
        <v>0</v>
      </c>
      <c r="C57" s="21">
        <v>0</v>
      </c>
      <c r="D57" s="67"/>
      <c r="E57" s="98"/>
      <c r="F57" s="21">
        <v>0</v>
      </c>
      <c r="G57" s="55"/>
      <c r="H57" s="63"/>
      <c r="I57" s="21">
        <v>0</v>
      </c>
      <c r="J57" s="21">
        <v>0</v>
      </c>
      <c r="K57" s="67"/>
      <c r="L57" s="98"/>
      <c r="M57" s="21">
        <v>0</v>
      </c>
      <c r="N57" s="55"/>
    </row>
    <row r="58" spans="1:14" ht="18.75" x14ac:dyDescent="0.25">
      <c r="A58" s="63"/>
      <c r="B58" s="21">
        <v>0</v>
      </c>
      <c r="C58" s="21">
        <v>0</v>
      </c>
      <c r="D58" s="67"/>
      <c r="E58" s="98"/>
      <c r="F58" s="21">
        <v>0</v>
      </c>
      <c r="G58" s="55"/>
      <c r="H58" s="63"/>
      <c r="I58" s="21">
        <v>0</v>
      </c>
      <c r="J58" s="21">
        <v>0</v>
      </c>
      <c r="K58" s="67"/>
      <c r="L58" s="98"/>
      <c r="M58" s="21">
        <v>0</v>
      </c>
      <c r="N58" s="55"/>
    </row>
    <row r="59" spans="1:14" ht="18.75" x14ac:dyDescent="0.25">
      <c r="A59" s="63"/>
      <c r="B59" s="21">
        <v>0</v>
      </c>
      <c r="C59" s="21">
        <v>0</v>
      </c>
      <c r="D59" s="67"/>
      <c r="E59" s="98"/>
      <c r="F59" s="21">
        <v>0</v>
      </c>
      <c r="G59" s="55"/>
      <c r="H59" s="63"/>
      <c r="I59" s="21">
        <v>0</v>
      </c>
      <c r="J59" s="21">
        <v>0</v>
      </c>
      <c r="K59" s="67"/>
      <c r="L59" s="98"/>
      <c r="M59" s="21">
        <v>0</v>
      </c>
      <c r="N59" s="55"/>
    </row>
    <row r="60" spans="1:14" ht="18.75" x14ac:dyDescent="0.25">
      <c r="A60" s="63"/>
      <c r="B60" s="21">
        <v>0</v>
      </c>
      <c r="C60" s="21">
        <v>0</v>
      </c>
      <c r="D60" s="67"/>
      <c r="E60" s="98"/>
      <c r="F60" s="21">
        <v>0</v>
      </c>
      <c r="G60" s="55"/>
      <c r="H60" s="63"/>
      <c r="I60" s="21">
        <v>0</v>
      </c>
      <c r="J60" s="21">
        <v>0</v>
      </c>
      <c r="K60" s="67"/>
      <c r="L60" s="98"/>
      <c r="M60" s="21">
        <v>0</v>
      </c>
      <c r="N60" s="55"/>
    </row>
    <row r="61" spans="1:14" ht="18.75" x14ac:dyDescent="0.25">
      <c r="A61" s="63"/>
      <c r="B61" s="21">
        <v>0</v>
      </c>
      <c r="C61" s="21">
        <v>0</v>
      </c>
      <c r="D61" s="67"/>
      <c r="E61" s="98"/>
      <c r="F61" s="21">
        <v>0</v>
      </c>
      <c r="G61" s="55"/>
      <c r="H61" s="63"/>
      <c r="I61" s="21">
        <v>0</v>
      </c>
      <c r="J61" s="21">
        <v>0</v>
      </c>
      <c r="K61" s="67"/>
      <c r="L61" s="98"/>
      <c r="M61" s="21">
        <v>0</v>
      </c>
      <c r="N61" s="55"/>
    </row>
    <row r="62" spans="1:14" ht="18.75" x14ac:dyDescent="0.25">
      <c r="A62" s="63"/>
      <c r="B62" s="21">
        <v>0</v>
      </c>
      <c r="C62" s="21">
        <v>0</v>
      </c>
      <c r="D62" s="67"/>
      <c r="E62" s="98"/>
      <c r="F62" s="21">
        <v>0</v>
      </c>
      <c r="G62" s="55"/>
      <c r="H62" s="63"/>
      <c r="I62" s="21">
        <v>0</v>
      </c>
      <c r="J62" s="21">
        <v>0</v>
      </c>
      <c r="K62" s="67"/>
      <c r="L62" s="98"/>
      <c r="M62" s="21">
        <v>0</v>
      </c>
      <c r="N62" s="55"/>
    </row>
    <row r="63" spans="1:14" ht="18.75" x14ac:dyDescent="0.25">
      <c r="A63" s="63"/>
      <c r="B63" s="21">
        <v>0</v>
      </c>
      <c r="C63" s="21">
        <v>0</v>
      </c>
      <c r="D63" s="67"/>
      <c r="E63" s="98"/>
      <c r="F63" s="21">
        <v>0</v>
      </c>
      <c r="G63" s="55"/>
      <c r="H63" s="63"/>
      <c r="I63" s="21">
        <v>0</v>
      </c>
      <c r="J63" s="21">
        <v>0</v>
      </c>
      <c r="K63" s="67"/>
      <c r="L63" s="98"/>
      <c r="M63" s="21">
        <v>0</v>
      </c>
      <c r="N63" s="55"/>
    </row>
    <row r="64" spans="1:14" ht="18.75" x14ac:dyDescent="0.25">
      <c r="A64" s="63"/>
      <c r="B64" s="21">
        <v>0</v>
      </c>
      <c r="C64" s="21">
        <v>0</v>
      </c>
      <c r="D64" s="67"/>
      <c r="E64" s="98"/>
      <c r="F64" s="21">
        <v>0</v>
      </c>
      <c r="G64" s="55"/>
      <c r="H64" s="63"/>
      <c r="I64" s="21">
        <v>0</v>
      </c>
      <c r="J64" s="21">
        <v>0</v>
      </c>
      <c r="K64" s="67"/>
      <c r="L64" s="98"/>
      <c r="M64" s="21">
        <v>0</v>
      </c>
      <c r="N64" s="55"/>
    </row>
    <row r="65" spans="1:14" ht="18.75" x14ac:dyDescent="0.25">
      <c r="A65" s="63"/>
      <c r="B65" s="21">
        <v>0</v>
      </c>
      <c r="C65" s="21">
        <v>0</v>
      </c>
      <c r="D65" s="67"/>
      <c r="E65" s="98"/>
      <c r="F65" s="21">
        <v>0</v>
      </c>
      <c r="G65" s="55"/>
      <c r="H65" s="63"/>
      <c r="I65" s="21">
        <v>0</v>
      </c>
      <c r="J65" s="21">
        <v>0</v>
      </c>
      <c r="K65" s="67"/>
      <c r="L65" s="98"/>
      <c r="M65" s="21">
        <v>0</v>
      </c>
      <c r="N65" s="55"/>
    </row>
    <row r="66" spans="1:14" ht="18.75" x14ac:dyDescent="0.25">
      <c r="A66" s="63"/>
      <c r="B66" s="21">
        <v>0</v>
      </c>
      <c r="C66" s="21">
        <v>0</v>
      </c>
      <c r="D66" s="67"/>
      <c r="E66" s="98"/>
      <c r="F66" s="21">
        <v>0</v>
      </c>
      <c r="G66" s="55"/>
      <c r="H66" s="63"/>
      <c r="I66" s="21">
        <v>0</v>
      </c>
      <c r="J66" s="21">
        <v>0</v>
      </c>
      <c r="K66" s="67"/>
      <c r="L66" s="98"/>
      <c r="M66" s="21">
        <v>0</v>
      </c>
      <c r="N66" s="55"/>
    </row>
    <row r="67" spans="1:14" ht="18.75" x14ac:dyDescent="0.25">
      <c r="A67" s="63"/>
      <c r="B67" s="21">
        <v>0</v>
      </c>
      <c r="C67" s="21">
        <v>0</v>
      </c>
      <c r="D67" s="67"/>
      <c r="E67" s="98"/>
      <c r="F67" s="21">
        <v>0</v>
      </c>
      <c r="G67" s="55"/>
      <c r="H67" s="63"/>
      <c r="I67" s="21">
        <v>0</v>
      </c>
      <c r="J67" s="21">
        <v>0</v>
      </c>
      <c r="K67" s="67"/>
      <c r="L67" s="98"/>
      <c r="M67" s="21">
        <v>0</v>
      </c>
      <c r="N67" s="55"/>
    </row>
    <row r="68" spans="1:14" ht="18.75" x14ac:dyDescent="0.25">
      <c r="A68" s="63"/>
      <c r="B68" s="21">
        <v>0</v>
      </c>
      <c r="C68" s="21">
        <v>0</v>
      </c>
      <c r="D68" s="67"/>
      <c r="E68" s="98"/>
      <c r="F68" s="21">
        <v>0</v>
      </c>
      <c r="G68" s="55"/>
      <c r="H68" s="63"/>
      <c r="I68" s="21">
        <v>0</v>
      </c>
      <c r="J68" s="21">
        <v>0</v>
      </c>
      <c r="K68" s="67"/>
      <c r="L68" s="98"/>
      <c r="M68" s="21">
        <v>0</v>
      </c>
      <c r="N68" s="55"/>
    </row>
    <row r="69" spans="1:14" ht="18.75" x14ac:dyDescent="0.25">
      <c r="A69" s="63"/>
      <c r="B69" s="21">
        <v>0</v>
      </c>
      <c r="C69" s="21">
        <v>0</v>
      </c>
      <c r="D69" s="67"/>
      <c r="E69" s="98"/>
      <c r="F69" s="21">
        <v>0</v>
      </c>
      <c r="G69" s="55"/>
      <c r="H69" s="63"/>
      <c r="I69" s="21">
        <v>0</v>
      </c>
      <c r="J69" s="21">
        <v>0</v>
      </c>
      <c r="K69" s="67"/>
      <c r="L69" s="98"/>
      <c r="M69" s="21">
        <v>0</v>
      </c>
      <c r="N69" s="55"/>
    </row>
    <row r="70" spans="1:14" ht="18.75" x14ac:dyDescent="0.25">
      <c r="A70" s="56"/>
      <c r="B70" s="21">
        <v>0</v>
      </c>
      <c r="C70" s="21">
        <v>0</v>
      </c>
      <c r="D70" s="67"/>
      <c r="E70" s="98"/>
      <c r="F70" s="21">
        <v>0</v>
      </c>
      <c r="G70" s="55"/>
      <c r="H70" s="63"/>
      <c r="I70" s="21">
        <v>0</v>
      </c>
      <c r="J70" s="21">
        <v>0</v>
      </c>
      <c r="K70" s="67"/>
      <c r="L70" s="98"/>
      <c r="M70" s="21">
        <v>0</v>
      </c>
      <c r="N70" s="55"/>
    </row>
    <row r="71" spans="1:14" ht="18.75" x14ac:dyDescent="0.25">
      <c r="A71" s="56"/>
      <c r="B71" s="21">
        <v>0</v>
      </c>
      <c r="C71" s="21">
        <v>0</v>
      </c>
      <c r="D71" s="67"/>
      <c r="E71" s="98"/>
      <c r="F71" s="21">
        <v>0</v>
      </c>
      <c r="G71" s="55"/>
      <c r="H71" s="63"/>
      <c r="I71" s="21">
        <v>0</v>
      </c>
      <c r="J71" s="21">
        <v>0</v>
      </c>
      <c r="K71" s="67"/>
      <c r="L71" s="98"/>
      <c r="M71" s="21">
        <v>0</v>
      </c>
      <c r="N71" s="55"/>
    </row>
    <row r="72" spans="1:14" ht="18.75" x14ac:dyDescent="0.25">
      <c r="A72" s="56"/>
      <c r="B72" s="21">
        <v>0</v>
      </c>
      <c r="C72" s="21">
        <v>0</v>
      </c>
      <c r="D72" s="67"/>
      <c r="E72" s="98"/>
      <c r="F72" s="21">
        <v>0</v>
      </c>
      <c r="G72" s="55"/>
      <c r="H72" s="63"/>
      <c r="I72" s="21">
        <v>0</v>
      </c>
      <c r="J72" s="21">
        <v>0</v>
      </c>
      <c r="K72" s="67"/>
      <c r="L72" s="98"/>
      <c r="M72" s="21">
        <v>0</v>
      </c>
      <c r="N72" s="55"/>
    </row>
    <row r="73" spans="1:14" ht="18.75" x14ac:dyDescent="0.25">
      <c r="A73" s="56"/>
      <c r="B73" s="21">
        <v>0</v>
      </c>
      <c r="C73" s="21">
        <v>0</v>
      </c>
      <c r="D73" s="67"/>
      <c r="E73" s="98"/>
      <c r="F73" s="21">
        <v>0</v>
      </c>
      <c r="G73" s="55"/>
      <c r="H73" s="63"/>
      <c r="I73" s="21">
        <v>0</v>
      </c>
      <c r="J73" s="21">
        <v>0</v>
      </c>
      <c r="K73" s="67"/>
      <c r="L73" s="98"/>
      <c r="M73" s="21">
        <v>0</v>
      </c>
      <c r="N73" s="55"/>
    </row>
    <row r="74" spans="1:14" ht="18.75" x14ac:dyDescent="0.25">
      <c r="A74" s="56"/>
      <c r="B74" s="21">
        <v>0</v>
      </c>
      <c r="C74" s="21">
        <v>0</v>
      </c>
      <c r="D74" s="67"/>
      <c r="E74" s="98"/>
      <c r="F74" s="21">
        <v>0</v>
      </c>
      <c r="G74" s="55"/>
      <c r="H74" s="63"/>
      <c r="I74" s="21">
        <v>0</v>
      </c>
      <c r="J74" s="21">
        <v>0</v>
      </c>
      <c r="K74" s="67"/>
      <c r="L74" s="98"/>
      <c r="M74" s="21">
        <v>0</v>
      </c>
      <c r="N74" s="55"/>
    </row>
    <row r="75" spans="1:14" ht="18.75" x14ac:dyDescent="0.25">
      <c r="A75" s="56"/>
      <c r="B75" s="21">
        <v>0</v>
      </c>
      <c r="C75" s="21">
        <v>0</v>
      </c>
      <c r="D75" s="67"/>
      <c r="E75" s="98"/>
      <c r="F75" s="21">
        <v>0</v>
      </c>
      <c r="G75" s="55"/>
      <c r="H75" s="63"/>
      <c r="I75" s="21">
        <v>0</v>
      </c>
      <c r="J75" s="21">
        <v>0</v>
      </c>
      <c r="K75" s="67"/>
      <c r="L75" s="98"/>
      <c r="M75" s="21">
        <v>0</v>
      </c>
      <c r="N75" s="55"/>
    </row>
    <row r="76" spans="1:14" ht="18.75" x14ac:dyDescent="0.25">
      <c r="A76" s="56"/>
      <c r="B76" s="21">
        <v>0</v>
      </c>
      <c r="C76" s="21">
        <v>0</v>
      </c>
      <c r="D76" s="67"/>
      <c r="E76" s="98"/>
      <c r="F76" s="21">
        <v>0</v>
      </c>
      <c r="G76" s="55"/>
      <c r="H76" s="63"/>
      <c r="I76" s="21">
        <v>0</v>
      </c>
      <c r="J76" s="21">
        <v>0</v>
      </c>
      <c r="K76" s="67"/>
      <c r="L76" s="98"/>
      <c r="M76" s="21">
        <v>0</v>
      </c>
      <c r="N76" s="55"/>
    </row>
    <row r="77" spans="1:14" ht="18.75" x14ac:dyDescent="0.25">
      <c r="A77" s="56"/>
      <c r="B77" s="21">
        <v>0</v>
      </c>
      <c r="C77" s="21">
        <v>0</v>
      </c>
      <c r="D77" s="67"/>
      <c r="E77" s="98"/>
      <c r="F77" s="21">
        <v>0</v>
      </c>
      <c r="G77" s="55"/>
      <c r="H77" s="63"/>
      <c r="I77" s="21">
        <v>0</v>
      </c>
      <c r="J77" s="21">
        <v>0</v>
      </c>
      <c r="K77" s="67"/>
      <c r="L77" s="98"/>
      <c r="M77" s="21">
        <v>0</v>
      </c>
      <c r="N77" s="55"/>
    </row>
    <row r="78" spans="1:14" ht="18.75" x14ac:dyDescent="0.25">
      <c r="A78" s="56"/>
      <c r="B78" s="21">
        <v>0</v>
      </c>
      <c r="C78" s="21">
        <v>0</v>
      </c>
      <c r="D78" s="67"/>
      <c r="E78" s="98"/>
      <c r="F78" s="21">
        <v>0</v>
      </c>
      <c r="G78" s="55"/>
      <c r="H78" s="63"/>
      <c r="I78" s="21">
        <v>0</v>
      </c>
      <c r="J78" s="21">
        <v>0</v>
      </c>
      <c r="K78" s="67"/>
      <c r="L78" s="98"/>
      <c r="M78" s="21">
        <v>0</v>
      </c>
      <c r="N78" s="55"/>
    </row>
    <row r="79" spans="1:14" ht="18.75" x14ac:dyDescent="0.25">
      <c r="A79" s="56"/>
      <c r="B79" s="21">
        <v>0</v>
      </c>
      <c r="C79" s="21">
        <v>0</v>
      </c>
      <c r="D79" s="67"/>
      <c r="E79" s="98"/>
      <c r="F79" s="21">
        <v>0</v>
      </c>
      <c r="G79" s="55"/>
      <c r="H79" s="63"/>
      <c r="I79" s="21">
        <v>0</v>
      </c>
      <c r="J79" s="21">
        <v>0</v>
      </c>
      <c r="K79" s="67"/>
      <c r="L79" s="98"/>
      <c r="M79" s="21">
        <v>0</v>
      </c>
      <c r="N79" s="55"/>
    </row>
    <row r="80" spans="1:14" ht="18.75" x14ac:dyDescent="0.25">
      <c r="A80" s="56"/>
      <c r="B80" s="21">
        <v>0</v>
      </c>
      <c r="C80" s="21">
        <v>0</v>
      </c>
      <c r="D80" s="67"/>
      <c r="E80" s="98"/>
      <c r="F80" s="21">
        <v>0</v>
      </c>
      <c r="G80" s="55"/>
      <c r="H80" s="63"/>
      <c r="I80" s="21">
        <v>0</v>
      </c>
      <c r="J80" s="21">
        <v>0</v>
      </c>
      <c r="K80" s="67"/>
      <c r="L80" s="98"/>
      <c r="M80" s="21">
        <v>0</v>
      </c>
      <c r="N80" s="55"/>
    </row>
    <row r="81" spans="1:14" ht="18.75" x14ac:dyDescent="0.25">
      <c r="A81" s="56"/>
      <c r="B81" s="21">
        <v>0</v>
      </c>
      <c r="C81" s="21">
        <v>0</v>
      </c>
      <c r="D81" s="67"/>
      <c r="E81" s="98"/>
      <c r="F81" s="21">
        <v>0</v>
      </c>
      <c r="G81" s="55"/>
      <c r="H81" s="63"/>
      <c r="I81" s="21">
        <v>0</v>
      </c>
      <c r="J81" s="21">
        <v>0</v>
      </c>
      <c r="K81" s="67"/>
      <c r="L81" s="98"/>
      <c r="M81" s="21">
        <v>0</v>
      </c>
      <c r="N81" s="55"/>
    </row>
    <row r="82" spans="1:14" ht="18.75" x14ac:dyDescent="0.25">
      <c r="A82" s="56"/>
      <c r="B82" s="21">
        <v>0</v>
      </c>
      <c r="C82" s="21">
        <v>0</v>
      </c>
      <c r="D82" s="67"/>
      <c r="E82" s="98"/>
      <c r="F82" s="21">
        <v>0</v>
      </c>
      <c r="G82" s="55"/>
      <c r="H82" s="63"/>
      <c r="I82" s="21">
        <v>0</v>
      </c>
      <c r="J82" s="21">
        <v>0</v>
      </c>
      <c r="K82" s="67"/>
      <c r="L82" s="98"/>
      <c r="M82" s="21">
        <v>0</v>
      </c>
      <c r="N82" s="55"/>
    </row>
    <row r="83" spans="1:14" ht="18.75" x14ac:dyDescent="0.25">
      <c r="A83" s="56"/>
      <c r="B83" s="21">
        <v>0</v>
      </c>
      <c r="C83" s="21">
        <v>0</v>
      </c>
      <c r="D83" s="67"/>
      <c r="E83" s="98"/>
      <c r="F83" s="21">
        <v>0</v>
      </c>
      <c r="G83" s="55"/>
      <c r="H83" s="63"/>
      <c r="I83" s="21">
        <v>0</v>
      </c>
      <c r="J83" s="21">
        <v>0</v>
      </c>
      <c r="K83" s="67"/>
      <c r="L83" s="98"/>
      <c r="M83" s="21">
        <v>0</v>
      </c>
      <c r="N83" s="55"/>
    </row>
    <row r="84" spans="1:14" ht="18.75" x14ac:dyDescent="0.25">
      <c r="A84" s="56"/>
      <c r="B84" s="21">
        <v>0</v>
      </c>
      <c r="C84" s="21">
        <v>0</v>
      </c>
      <c r="D84" s="67"/>
      <c r="E84" s="98"/>
      <c r="F84" s="21">
        <v>0</v>
      </c>
      <c r="G84" s="55"/>
      <c r="H84" s="63"/>
      <c r="I84" s="21">
        <v>0</v>
      </c>
      <c r="J84" s="21">
        <v>0</v>
      </c>
      <c r="K84" s="67"/>
      <c r="L84" s="98"/>
      <c r="M84" s="21">
        <v>0</v>
      </c>
      <c r="N84" s="55"/>
    </row>
    <row r="85" spans="1:14" ht="18.75" x14ac:dyDescent="0.25">
      <c r="A85" s="56"/>
      <c r="B85" s="21">
        <v>0</v>
      </c>
      <c r="C85" s="21">
        <v>0</v>
      </c>
      <c r="D85" s="67"/>
      <c r="E85" s="98"/>
      <c r="F85" s="21">
        <v>0</v>
      </c>
      <c r="G85" s="55"/>
      <c r="H85" s="63"/>
      <c r="I85" s="21">
        <v>0</v>
      </c>
      <c r="J85" s="21">
        <v>0</v>
      </c>
      <c r="K85" s="67"/>
      <c r="L85" s="98"/>
      <c r="M85" s="21">
        <v>0</v>
      </c>
      <c r="N85" s="55"/>
    </row>
    <row r="86" spans="1:14" ht="18.75" x14ac:dyDescent="0.25">
      <c r="A86" s="56"/>
      <c r="B86" s="21">
        <v>0</v>
      </c>
      <c r="C86" s="21">
        <v>0</v>
      </c>
      <c r="D86" s="67"/>
      <c r="E86" s="98"/>
      <c r="F86" s="21">
        <v>0</v>
      </c>
      <c r="G86" s="55"/>
      <c r="H86" s="63"/>
      <c r="I86" s="21">
        <v>0</v>
      </c>
      <c r="J86" s="21">
        <v>0</v>
      </c>
      <c r="K86" s="67"/>
      <c r="L86" s="98"/>
      <c r="M86" s="21">
        <v>0</v>
      </c>
      <c r="N86" s="55"/>
    </row>
    <row r="87" spans="1:14" ht="18.75" x14ac:dyDescent="0.25">
      <c r="A87" s="56"/>
      <c r="B87" s="21">
        <v>0</v>
      </c>
      <c r="C87" s="21">
        <v>0</v>
      </c>
      <c r="D87" s="67"/>
      <c r="E87" s="98"/>
      <c r="F87" s="21">
        <v>0</v>
      </c>
      <c r="G87" s="55"/>
      <c r="H87" s="63"/>
      <c r="I87" s="21">
        <v>0</v>
      </c>
      <c r="J87" s="21">
        <v>0</v>
      </c>
      <c r="K87" s="67"/>
      <c r="L87" s="98"/>
      <c r="M87" s="21">
        <v>0</v>
      </c>
      <c r="N87" s="55"/>
    </row>
    <row r="88" spans="1:14" ht="18.75" x14ac:dyDescent="0.25">
      <c r="A88" s="56"/>
      <c r="B88" s="21">
        <v>0</v>
      </c>
      <c r="C88" s="21">
        <v>0</v>
      </c>
      <c r="D88" s="67"/>
      <c r="E88" s="98"/>
      <c r="F88" s="21">
        <v>0</v>
      </c>
      <c r="G88" s="55"/>
      <c r="H88" s="63"/>
      <c r="I88" s="21">
        <v>0</v>
      </c>
      <c r="J88" s="21">
        <v>0</v>
      </c>
      <c r="K88" s="67"/>
      <c r="L88" s="98"/>
      <c r="M88" s="21">
        <v>0</v>
      </c>
      <c r="N88" s="55"/>
    </row>
    <row r="89" spans="1:14" ht="18.75" x14ac:dyDescent="0.25">
      <c r="A89" s="56"/>
      <c r="B89" s="21">
        <v>0</v>
      </c>
      <c r="C89" s="21">
        <v>0</v>
      </c>
      <c r="D89" s="67"/>
      <c r="E89" s="98"/>
      <c r="F89" s="21">
        <v>0</v>
      </c>
      <c r="G89" s="55"/>
      <c r="H89" s="63"/>
      <c r="I89" s="21">
        <v>0</v>
      </c>
      <c r="J89" s="21">
        <v>0</v>
      </c>
      <c r="K89" s="67"/>
      <c r="L89" s="98"/>
      <c r="M89" s="21">
        <v>0</v>
      </c>
      <c r="N89" s="55"/>
    </row>
    <row r="90" spans="1:14" ht="18.75" x14ac:dyDescent="0.25">
      <c r="A90" s="56"/>
      <c r="B90" s="21">
        <v>0</v>
      </c>
      <c r="C90" s="21">
        <v>0</v>
      </c>
      <c r="D90" s="67"/>
      <c r="E90" s="98"/>
      <c r="F90" s="21">
        <v>0</v>
      </c>
      <c r="G90" s="55"/>
      <c r="H90" s="63"/>
      <c r="I90" s="21">
        <v>0</v>
      </c>
      <c r="J90" s="21">
        <v>0</v>
      </c>
      <c r="K90" s="67"/>
      <c r="L90" s="98"/>
      <c r="M90" s="21">
        <v>0</v>
      </c>
      <c r="N90" s="55"/>
    </row>
    <row r="91" spans="1:14" ht="18.75" x14ac:dyDescent="0.25">
      <c r="A91" s="56"/>
      <c r="B91" s="21">
        <v>0</v>
      </c>
      <c r="C91" s="21">
        <v>0</v>
      </c>
      <c r="D91" s="67"/>
      <c r="E91" s="98"/>
      <c r="F91" s="21">
        <v>0</v>
      </c>
      <c r="G91" s="55"/>
      <c r="H91" s="63"/>
      <c r="I91" s="21">
        <v>0</v>
      </c>
      <c r="J91" s="21">
        <v>0</v>
      </c>
      <c r="K91" s="67"/>
      <c r="L91" s="98"/>
      <c r="M91" s="21">
        <v>0</v>
      </c>
      <c r="N91" s="55"/>
    </row>
    <row r="92" spans="1:14" ht="18.75" x14ac:dyDescent="0.25">
      <c r="A92" s="56"/>
      <c r="B92" s="21">
        <v>0</v>
      </c>
      <c r="C92" s="21">
        <v>0</v>
      </c>
      <c r="D92" s="67"/>
      <c r="E92" s="98"/>
      <c r="F92" s="21">
        <v>0</v>
      </c>
      <c r="G92" s="55"/>
      <c r="H92" s="63"/>
      <c r="I92" s="21">
        <v>0</v>
      </c>
      <c r="J92" s="21">
        <v>0</v>
      </c>
      <c r="K92" s="67"/>
      <c r="L92" s="98"/>
      <c r="M92" s="21">
        <v>0</v>
      </c>
      <c r="N92" s="55"/>
    </row>
    <row r="93" spans="1:14" ht="18.75" x14ac:dyDescent="0.25">
      <c r="A93" s="56"/>
      <c r="B93" s="21">
        <v>0</v>
      </c>
      <c r="C93" s="21">
        <v>0</v>
      </c>
      <c r="D93" s="67"/>
      <c r="E93" s="98"/>
      <c r="F93" s="21">
        <v>0</v>
      </c>
      <c r="G93" s="55"/>
      <c r="H93" s="63"/>
      <c r="I93" s="21">
        <v>0</v>
      </c>
      <c r="J93" s="21">
        <v>0</v>
      </c>
      <c r="K93" s="67"/>
      <c r="L93" s="98"/>
      <c r="M93" s="21">
        <v>0</v>
      </c>
      <c r="N93" s="55"/>
    </row>
    <row r="94" spans="1:14" ht="18.75" x14ac:dyDescent="0.25">
      <c r="A94" s="56"/>
      <c r="B94" s="21">
        <v>0</v>
      </c>
      <c r="C94" s="21">
        <v>0</v>
      </c>
      <c r="D94" s="67"/>
      <c r="E94" s="98"/>
      <c r="F94" s="21">
        <v>0</v>
      </c>
      <c r="G94" s="55"/>
      <c r="H94" s="63"/>
      <c r="I94" s="21">
        <v>0</v>
      </c>
      <c r="J94" s="21">
        <v>0</v>
      </c>
      <c r="K94" s="67"/>
      <c r="L94" s="98"/>
      <c r="M94" s="21">
        <v>0</v>
      </c>
      <c r="N94" s="55"/>
    </row>
    <row r="95" spans="1:14" ht="18.75" x14ac:dyDescent="0.25">
      <c r="A95" s="56"/>
      <c r="B95" s="21">
        <v>0</v>
      </c>
      <c r="C95" s="21">
        <v>0</v>
      </c>
      <c r="D95" s="67"/>
      <c r="E95" s="98"/>
      <c r="F95" s="21">
        <v>0</v>
      </c>
      <c r="G95" s="55"/>
      <c r="H95" s="63"/>
      <c r="I95" s="21">
        <v>0</v>
      </c>
      <c r="J95" s="21">
        <v>0</v>
      </c>
      <c r="K95" s="67"/>
      <c r="L95" s="98"/>
      <c r="M95" s="21">
        <v>0</v>
      </c>
      <c r="N95" s="55"/>
    </row>
    <row r="96" spans="1:14" ht="18.75" x14ac:dyDescent="0.25">
      <c r="A96" s="56"/>
      <c r="B96" s="21">
        <v>0</v>
      </c>
      <c r="C96" s="21">
        <v>0</v>
      </c>
      <c r="D96" s="67"/>
      <c r="E96" s="98"/>
      <c r="F96" s="21">
        <v>0</v>
      </c>
      <c r="G96" s="55"/>
      <c r="H96" s="63"/>
      <c r="I96" s="21">
        <v>0</v>
      </c>
      <c r="J96" s="21">
        <v>0</v>
      </c>
      <c r="K96" s="67"/>
      <c r="L96" s="98"/>
      <c r="M96" s="21">
        <v>0</v>
      </c>
      <c r="N96" s="55"/>
    </row>
    <row r="97" spans="1:14" ht="18.75" x14ac:dyDescent="0.25">
      <c r="A97" s="56"/>
      <c r="B97" s="21">
        <v>0</v>
      </c>
      <c r="C97" s="21">
        <v>0</v>
      </c>
      <c r="D97" s="67"/>
      <c r="E97" s="98"/>
      <c r="F97" s="21">
        <v>0</v>
      </c>
      <c r="G97" s="55"/>
      <c r="H97" s="63"/>
      <c r="I97" s="21">
        <v>0</v>
      </c>
      <c r="J97" s="21">
        <v>0</v>
      </c>
      <c r="K97" s="67"/>
      <c r="L97" s="98"/>
      <c r="M97" s="21">
        <v>0</v>
      </c>
      <c r="N97" s="55"/>
    </row>
    <row r="98" spans="1:14" ht="18.75" x14ac:dyDescent="0.25">
      <c r="A98" s="56"/>
      <c r="B98" s="21">
        <v>0</v>
      </c>
      <c r="C98" s="21">
        <v>0</v>
      </c>
      <c r="D98" s="67"/>
      <c r="E98" s="98"/>
      <c r="F98" s="21">
        <v>0</v>
      </c>
      <c r="G98" s="55"/>
      <c r="H98" s="63"/>
      <c r="I98" s="21">
        <v>0</v>
      </c>
      <c r="J98" s="21">
        <v>0</v>
      </c>
      <c r="K98" s="67"/>
      <c r="L98" s="98"/>
      <c r="M98" s="21">
        <v>0</v>
      </c>
      <c r="N98" s="55"/>
    </row>
    <row r="99" spans="1:14" ht="18.75" x14ac:dyDescent="0.25">
      <c r="A99" s="56"/>
      <c r="B99" s="21">
        <v>0</v>
      </c>
      <c r="C99" s="21">
        <v>0</v>
      </c>
      <c r="D99" s="67"/>
      <c r="E99" s="98"/>
      <c r="F99" s="21">
        <v>0</v>
      </c>
      <c r="G99" s="55"/>
      <c r="H99" s="63"/>
      <c r="I99" s="21">
        <v>0</v>
      </c>
      <c r="J99" s="21">
        <v>0</v>
      </c>
      <c r="K99" s="67"/>
      <c r="L99" s="98"/>
      <c r="M99" s="21">
        <v>0</v>
      </c>
      <c r="N99" s="55"/>
    </row>
    <row r="100" spans="1:14" ht="18.75" x14ac:dyDescent="0.25">
      <c r="A100" s="56"/>
      <c r="B100" s="21">
        <v>0</v>
      </c>
      <c r="C100" s="21">
        <v>0</v>
      </c>
      <c r="D100" s="67"/>
      <c r="E100" s="98"/>
      <c r="F100" s="21">
        <v>0</v>
      </c>
      <c r="G100" s="55"/>
      <c r="H100" s="63"/>
      <c r="I100" s="21">
        <v>0</v>
      </c>
      <c r="J100" s="21">
        <v>0</v>
      </c>
      <c r="K100" s="67"/>
      <c r="L100" s="98"/>
      <c r="M100" s="21">
        <v>0</v>
      </c>
      <c r="N100" s="55"/>
    </row>
    <row r="101" spans="1:14" ht="18.75" x14ac:dyDescent="0.25">
      <c r="A101" s="56"/>
      <c r="B101" s="21">
        <v>0</v>
      </c>
      <c r="C101" s="21">
        <v>0</v>
      </c>
      <c r="D101" s="67"/>
      <c r="E101" s="98"/>
      <c r="F101" s="21">
        <v>0</v>
      </c>
      <c r="G101" s="55"/>
      <c r="H101" s="63"/>
      <c r="I101" s="21">
        <v>0</v>
      </c>
      <c r="J101" s="21">
        <v>0</v>
      </c>
      <c r="K101" s="67"/>
      <c r="L101" s="98"/>
      <c r="M101" s="21">
        <v>0</v>
      </c>
      <c r="N101" s="55"/>
    </row>
    <row r="102" spans="1:14" ht="18.75" x14ac:dyDescent="0.25">
      <c r="A102" s="56"/>
      <c r="B102" s="21">
        <v>0</v>
      </c>
      <c r="C102" s="21">
        <v>0</v>
      </c>
      <c r="D102" s="67"/>
      <c r="E102" s="98"/>
      <c r="F102" s="21">
        <v>0</v>
      </c>
      <c r="G102" s="55"/>
      <c r="H102" s="63"/>
      <c r="I102" s="21">
        <v>0</v>
      </c>
      <c r="J102" s="21">
        <v>0</v>
      </c>
      <c r="K102" s="67"/>
      <c r="L102" s="98"/>
      <c r="M102" s="21">
        <v>0</v>
      </c>
      <c r="N102" s="55"/>
    </row>
    <row r="103" spans="1:14" ht="18.75" x14ac:dyDescent="0.25">
      <c r="A103" s="56"/>
      <c r="B103" s="21">
        <v>0</v>
      </c>
      <c r="C103" s="21">
        <v>0</v>
      </c>
      <c r="D103" s="67"/>
      <c r="E103" s="98"/>
      <c r="F103" s="21">
        <v>0</v>
      </c>
      <c r="G103" s="55"/>
      <c r="H103" s="63"/>
      <c r="I103" s="21">
        <v>0</v>
      </c>
      <c r="J103" s="21">
        <v>0</v>
      </c>
      <c r="K103" s="67"/>
      <c r="L103" s="98"/>
      <c r="M103" s="21">
        <v>0</v>
      </c>
      <c r="N103" s="55"/>
    </row>
    <row r="104" spans="1:14" ht="18.75" x14ac:dyDescent="0.25">
      <c r="A104" s="56"/>
      <c r="B104" s="21">
        <v>0</v>
      </c>
      <c r="C104" s="21">
        <v>0</v>
      </c>
      <c r="D104" s="67"/>
      <c r="E104" s="98"/>
      <c r="F104" s="21">
        <v>0</v>
      </c>
      <c r="G104" s="55"/>
      <c r="H104" s="63"/>
      <c r="I104" s="21">
        <v>0</v>
      </c>
      <c r="J104" s="21">
        <v>0</v>
      </c>
      <c r="K104" s="67"/>
      <c r="L104" s="98"/>
      <c r="M104" s="21">
        <v>0</v>
      </c>
      <c r="N104" s="55"/>
    </row>
    <row r="105" spans="1:14" ht="18.75" x14ac:dyDescent="0.25">
      <c r="A105" s="56"/>
      <c r="B105" s="21">
        <v>0</v>
      </c>
      <c r="C105" s="21">
        <v>0</v>
      </c>
      <c r="D105" s="67"/>
      <c r="E105" s="98"/>
      <c r="F105" s="21">
        <v>0</v>
      </c>
      <c r="G105" s="55"/>
      <c r="H105" s="63"/>
      <c r="I105" s="21">
        <v>0</v>
      </c>
      <c r="J105" s="21">
        <v>0</v>
      </c>
      <c r="K105" s="67"/>
      <c r="L105" s="98"/>
      <c r="M105" s="21">
        <v>0</v>
      </c>
      <c r="N105" s="55"/>
    </row>
    <row r="106" spans="1:14" ht="18.75" x14ac:dyDescent="0.25">
      <c r="A106" s="56"/>
      <c r="B106" s="21">
        <v>0</v>
      </c>
      <c r="C106" s="21">
        <v>0</v>
      </c>
      <c r="D106" s="67"/>
      <c r="E106" s="98"/>
      <c r="F106" s="21">
        <v>0</v>
      </c>
      <c r="G106" s="55"/>
      <c r="H106" s="63"/>
      <c r="I106" s="21">
        <v>0</v>
      </c>
      <c r="J106" s="21">
        <v>0</v>
      </c>
      <c r="K106" s="67"/>
      <c r="L106" s="98"/>
      <c r="M106" s="21">
        <v>0</v>
      </c>
      <c r="N106" s="55"/>
    </row>
    <row r="107" spans="1:14" ht="18.75" x14ac:dyDescent="0.25">
      <c r="A107" s="56"/>
      <c r="B107" s="21">
        <v>0</v>
      </c>
      <c r="C107" s="21">
        <v>0</v>
      </c>
      <c r="D107" s="67"/>
      <c r="E107" s="98"/>
      <c r="F107" s="21">
        <v>0</v>
      </c>
      <c r="G107" s="55"/>
      <c r="H107" s="63"/>
      <c r="I107" s="21">
        <v>0</v>
      </c>
      <c r="J107" s="21">
        <v>0</v>
      </c>
      <c r="K107" s="67"/>
      <c r="L107" s="98"/>
      <c r="M107" s="21">
        <v>0</v>
      </c>
      <c r="N107" s="55"/>
    </row>
    <row r="108" spans="1:14" ht="18.75" x14ac:dyDescent="0.25">
      <c r="A108" s="56"/>
      <c r="B108" s="21">
        <v>0</v>
      </c>
      <c r="C108" s="21">
        <v>0</v>
      </c>
      <c r="D108" s="67"/>
      <c r="E108" s="98"/>
      <c r="F108" s="21">
        <v>0</v>
      </c>
      <c r="G108" s="55"/>
      <c r="H108" s="63"/>
      <c r="I108" s="21">
        <v>0</v>
      </c>
      <c r="J108" s="21">
        <v>0</v>
      </c>
      <c r="K108" s="67"/>
      <c r="L108" s="98"/>
      <c r="M108" s="21">
        <v>0</v>
      </c>
      <c r="N108" s="55"/>
    </row>
    <row r="109" spans="1:14" ht="18.75" x14ac:dyDescent="0.25">
      <c r="A109" s="56"/>
      <c r="B109" s="21">
        <v>0</v>
      </c>
      <c r="C109" s="21">
        <v>0</v>
      </c>
      <c r="D109" s="67"/>
      <c r="E109" s="98"/>
      <c r="F109" s="21">
        <v>0</v>
      </c>
      <c r="G109" s="55"/>
      <c r="H109" s="63"/>
      <c r="I109" s="21">
        <v>0</v>
      </c>
      <c r="J109" s="21">
        <v>0</v>
      </c>
      <c r="K109" s="67"/>
      <c r="L109" s="98"/>
      <c r="M109" s="21">
        <v>0</v>
      </c>
      <c r="N109" s="55"/>
    </row>
    <row r="110" spans="1:14" ht="18.75" x14ac:dyDescent="0.25">
      <c r="A110" s="56"/>
      <c r="B110" s="21">
        <v>0</v>
      </c>
      <c r="C110" s="21">
        <v>0</v>
      </c>
      <c r="D110" s="67"/>
      <c r="E110" s="98"/>
      <c r="F110" s="21">
        <v>0</v>
      </c>
      <c r="G110" s="55"/>
      <c r="H110" s="63"/>
      <c r="I110" s="21">
        <v>0</v>
      </c>
      <c r="J110" s="21">
        <v>0</v>
      </c>
      <c r="K110" s="67"/>
      <c r="L110" s="98"/>
      <c r="M110" s="21">
        <v>0</v>
      </c>
      <c r="N110" s="55"/>
    </row>
    <row r="111" spans="1:14" ht="18.75" x14ac:dyDescent="0.25">
      <c r="A111" s="56"/>
      <c r="B111" s="21">
        <v>0</v>
      </c>
      <c r="C111" s="21">
        <v>0</v>
      </c>
      <c r="D111" s="67"/>
      <c r="E111" s="98"/>
      <c r="F111" s="21">
        <v>0</v>
      </c>
      <c r="G111" s="55"/>
      <c r="H111" s="63"/>
      <c r="I111" s="21">
        <v>0</v>
      </c>
      <c r="J111" s="21">
        <v>0</v>
      </c>
      <c r="K111" s="67"/>
      <c r="L111" s="98"/>
      <c r="M111" s="21">
        <v>0</v>
      </c>
      <c r="N111" s="55"/>
    </row>
    <row r="112" spans="1:14" ht="18.75" x14ac:dyDescent="0.25">
      <c r="A112" s="56"/>
      <c r="B112" s="21">
        <v>0</v>
      </c>
      <c r="C112" s="21">
        <v>0</v>
      </c>
      <c r="D112" s="67"/>
      <c r="E112" s="98"/>
      <c r="F112" s="21">
        <v>0</v>
      </c>
      <c r="G112" s="55"/>
      <c r="H112" s="63"/>
      <c r="I112" s="21">
        <v>0</v>
      </c>
      <c r="J112" s="21">
        <v>0</v>
      </c>
      <c r="K112" s="67"/>
      <c r="L112" s="98"/>
      <c r="M112" s="21">
        <v>0</v>
      </c>
      <c r="N112" s="55"/>
    </row>
    <row r="113" spans="1:14" ht="18.75" x14ac:dyDescent="0.25">
      <c r="A113" s="56"/>
      <c r="B113" s="21">
        <v>0</v>
      </c>
      <c r="C113" s="21">
        <v>0</v>
      </c>
      <c r="D113" s="67"/>
      <c r="E113" s="98"/>
      <c r="F113" s="21">
        <v>0</v>
      </c>
      <c r="G113" s="55"/>
      <c r="H113" s="63"/>
      <c r="I113" s="21">
        <v>0</v>
      </c>
      <c r="J113" s="21">
        <v>0</v>
      </c>
      <c r="K113" s="67"/>
      <c r="L113" s="98"/>
      <c r="M113" s="21">
        <v>0</v>
      </c>
      <c r="N113" s="55"/>
    </row>
    <row r="114" spans="1:14" ht="18.75" x14ac:dyDescent="0.25">
      <c r="A114" s="56"/>
      <c r="B114" s="21">
        <v>0</v>
      </c>
      <c r="C114" s="21">
        <v>0</v>
      </c>
      <c r="D114" s="67"/>
      <c r="E114" s="98"/>
      <c r="F114" s="21">
        <v>0</v>
      </c>
      <c r="G114" s="55"/>
      <c r="H114" s="63"/>
      <c r="I114" s="21">
        <v>0</v>
      </c>
      <c r="J114" s="21">
        <v>0</v>
      </c>
      <c r="K114" s="67"/>
      <c r="L114" s="98"/>
      <c r="M114" s="21">
        <v>0</v>
      </c>
      <c r="N114" s="55"/>
    </row>
    <row r="115" spans="1:14" ht="18.75" x14ac:dyDescent="0.25">
      <c r="A115" s="56"/>
      <c r="B115" s="21">
        <v>0</v>
      </c>
      <c r="C115" s="21">
        <v>0</v>
      </c>
      <c r="D115" s="67"/>
      <c r="E115" s="98"/>
      <c r="F115" s="21">
        <v>0</v>
      </c>
      <c r="G115" s="55"/>
      <c r="H115" s="63"/>
      <c r="I115" s="21">
        <v>0</v>
      </c>
      <c r="J115" s="21">
        <v>0</v>
      </c>
      <c r="K115" s="67"/>
      <c r="L115" s="98"/>
      <c r="M115" s="21">
        <v>0</v>
      </c>
      <c r="N115" s="55"/>
    </row>
    <row r="116" spans="1:14" ht="18.75" x14ac:dyDescent="0.25">
      <c r="A116" s="56"/>
      <c r="B116" s="21">
        <v>0</v>
      </c>
      <c r="C116" s="21">
        <v>0</v>
      </c>
      <c r="D116" s="67"/>
      <c r="E116" s="98"/>
      <c r="F116" s="21">
        <v>0</v>
      </c>
      <c r="G116" s="55"/>
      <c r="H116" s="63"/>
      <c r="I116" s="21">
        <v>0</v>
      </c>
      <c r="J116" s="21">
        <v>0</v>
      </c>
      <c r="K116" s="67"/>
      <c r="L116" s="98"/>
      <c r="M116" s="21">
        <v>0</v>
      </c>
      <c r="N116" s="55"/>
    </row>
    <row r="117" spans="1:14" ht="18.75" x14ac:dyDescent="0.25">
      <c r="A117" s="56"/>
      <c r="B117" s="21">
        <v>0</v>
      </c>
      <c r="C117" s="21">
        <v>0</v>
      </c>
      <c r="D117" s="67"/>
      <c r="E117" s="98"/>
      <c r="F117" s="21">
        <v>0</v>
      </c>
      <c r="G117" s="55"/>
      <c r="H117" s="63"/>
      <c r="I117" s="21">
        <v>0</v>
      </c>
      <c r="J117" s="21">
        <v>0</v>
      </c>
      <c r="K117" s="67"/>
      <c r="L117" s="98"/>
      <c r="M117" s="21">
        <v>0</v>
      </c>
      <c r="N117" s="55"/>
    </row>
    <row r="118" spans="1:14" ht="18.75" x14ac:dyDescent="0.25">
      <c r="A118" s="56"/>
      <c r="B118" s="21">
        <v>0</v>
      </c>
      <c r="C118" s="21">
        <v>0</v>
      </c>
      <c r="D118" s="67"/>
      <c r="E118" s="98"/>
      <c r="F118" s="21">
        <v>0</v>
      </c>
      <c r="G118" s="55"/>
      <c r="H118" s="63"/>
      <c r="I118" s="21">
        <v>0</v>
      </c>
      <c r="J118" s="21">
        <v>0</v>
      </c>
      <c r="K118" s="67"/>
      <c r="L118" s="98"/>
      <c r="M118" s="21">
        <v>0</v>
      </c>
      <c r="N118" s="55"/>
    </row>
    <row r="119" spans="1:14" ht="18.75" x14ac:dyDescent="0.25">
      <c r="A119" s="56"/>
      <c r="B119" s="21">
        <v>0</v>
      </c>
      <c r="C119" s="21">
        <v>0</v>
      </c>
      <c r="D119" s="67"/>
      <c r="E119" s="98"/>
      <c r="F119" s="21">
        <v>0</v>
      </c>
      <c r="G119" s="55"/>
      <c r="H119" s="63"/>
      <c r="I119" s="21">
        <v>0</v>
      </c>
      <c r="J119" s="21">
        <v>0</v>
      </c>
      <c r="K119" s="67"/>
      <c r="L119" s="98"/>
      <c r="M119" s="21">
        <v>0</v>
      </c>
      <c r="N119" s="55"/>
    </row>
    <row r="120" spans="1:14" ht="18.75" x14ac:dyDescent="0.25">
      <c r="A120" s="56"/>
      <c r="B120" s="21">
        <v>0</v>
      </c>
      <c r="C120" s="21">
        <v>0</v>
      </c>
      <c r="D120" s="67"/>
      <c r="E120" s="98"/>
      <c r="F120" s="21">
        <v>0</v>
      </c>
      <c r="G120" s="55"/>
      <c r="H120" s="63"/>
      <c r="I120" s="21">
        <v>0</v>
      </c>
      <c r="J120" s="21">
        <v>0</v>
      </c>
      <c r="K120" s="67"/>
      <c r="L120" s="98"/>
      <c r="M120" s="21">
        <v>0</v>
      </c>
      <c r="N120" s="55"/>
    </row>
    <row r="121" spans="1:14" ht="18.75" x14ac:dyDescent="0.25">
      <c r="B121" s="21">
        <v>0</v>
      </c>
      <c r="C121" s="21">
        <v>0</v>
      </c>
      <c r="D121" s="67"/>
      <c r="E121" s="98"/>
      <c r="F121" s="21">
        <v>0</v>
      </c>
      <c r="G121" s="55"/>
      <c r="H121" s="63"/>
      <c r="I121" s="21">
        <v>0</v>
      </c>
      <c r="J121" s="21">
        <v>0</v>
      </c>
      <c r="K121" s="67"/>
      <c r="L121" s="98"/>
      <c r="M121" s="21">
        <v>0</v>
      </c>
      <c r="N121" s="55"/>
    </row>
    <row r="122" spans="1:14" ht="18.75" x14ac:dyDescent="0.25">
      <c r="A122" s="56"/>
      <c r="B122" s="21">
        <v>0</v>
      </c>
      <c r="C122" s="21">
        <v>0</v>
      </c>
      <c r="D122" s="67"/>
      <c r="E122" s="98"/>
      <c r="F122" s="21">
        <v>0</v>
      </c>
      <c r="G122" s="55"/>
      <c r="H122" s="63"/>
      <c r="I122" s="21">
        <v>0</v>
      </c>
      <c r="J122" s="21">
        <v>0</v>
      </c>
      <c r="K122" s="67"/>
      <c r="L122" s="98"/>
      <c r="M122" s="21">
        <v>0</v>
      </c>
      <c r="N122" s="55"/>
    </row>
    <row r="123" spans="1:14" ht="18.75" x14ac:dyDescent="0.25">
      <c r="A123" s="56"/>
      <c r="B123" s="21">
        <v>0</v>
      </c>
      <c r="C123" s="21">
        <v>0</v>
      </c>
      <c r="D123" s="67"/>
      <c r="E123" s="98"/>
      <c r="F123" s="21">
        <v>0</v>
      </c>
      <c r="G123" s="55"/>
      <c r="H123" s="63"/>
      <c r="I123" s="21">
        <v>0</v>
      </c>
      <c r="J123" s="21">
        <v>0</v>
      </c>
      <c r="K123" s="67"/>
      <c r="L123" s="98"/>
      <c r="M123" s="21">
        <v>0</v>
      </c>
      <c r="N123" s="55"/>
    </row>
    <row r="124" spans="1:14" ht="18.75" x14ac:dyDescent="0.25">
      <c r="A124" s="56"/>
      <c r="B124" s="21">
        <v>0</v>
      </c>
      <c r="C124" s="21">
        <v>0</v>
      </c>
      <c r="D124" s="67"/>
      <c r="E124" s="98"/>
      <c r="F124" s="21">
        <v>0</v>
      </c>
      <c r="G124" s="55"/>
      <c r="H124" s="63"/>
      <c r="I124" s="21">
        <v>0</v>
      </c>
      <c r="J124" s="21">
        <v>0</v>
      </c>
      <c r="K124" s="67"/>
      <c r="L124" s="98"/>
      <c r="M124" s="21">
        <v>0</v>
      </c>
      <c r="N124" s="55"/>
    </row>
    <row r="125" spans="1:14" ht="18.75" x14ac:dyDescent="0.25">
      <c r="A125" s="56"/>
      <c r="B125" s="21">
        <v>0</v>
      </c>
      <c r="C125" s="21">
        <v>0</v>
      </c>
      <c r="D125" s="67"/>
      <c r="E125" s="98"/>
      <c r="F125" s="21">
        <v>0</v>
      </c>
      <c r="G125" s="55"/>
      <c r="H125" s="63"/>
      <c r="I125" s="21">
        <v>0</v>
      </c>
      <c r="J125" s="21">
        <v>0</v>
      </c>
      <c r="K125" s="67"/>
      <c r="L125" s="98"/>
      <c r="M125" s="21">
        <v>0</v>
      </c>
      <c r="N125" s="55"/>
    </row>
    <row r="126" spans="1:14" ht="18.75" x14ac:dyDescent="0.25">
      <c r="A126" s="56"/>
      <c r="B126" s="21">
        <v>0</v>
      </c>
      <c r="C126" s="21">
        <v>0</v>
      </c>
      <c r="D126" s="67"/>
      <c r="E126" s="98"/>
      <c r="F126" s="21">
        <v>0</v>
      </c>
      <c r="G126" s="55"/>
      <c r="H126" s="63"/>
      <c r="I126" s="21">
        <v>0</v>
      </c>
      <c r="J126" s="21">
        <v>0</v>
      </c>
      <c r="K126" s="67"/>
      <c r="L126" s="98"/>
      <c r="M126" s="21">
        <v>0</v>
      </c>
      <c r="N126" s="55"/>
    </row>
    <row r="127" spans="1:14" ht="18.75" x14ac:dyDescent="0.25">
      <c r="A127" s="56"/>
      <c r="B127" s="21">
        <v>0</v>
      </c>
      <c r="C127" s="21">
        <v>0</v>
      </c>
      <c r="D127" s="67"/>
      <c r="E127" s="98"/>
      <c r="F127" s="21">
        <v>0</v>
      </c>
      <c r="G127" s="55"/>
      <c r="H127" s="63"/>
      <c r="I127" s="21">
        <v>0</v>
      </c>
      <c r="J127" s="21">
        <v>0</v>
      </c>
      <c r="K127" s="67"/>
      <c r="L127" s="98"/>
      <c r="M127" s="21">
        <v>0</v>
      </c>
      <c r="N127" s="55"/>
    </row>
    <row r="128" spans="1:14" ht="18.75" x14ac:dyDescent="0.25">
      <c r="A128" s="56"/>
      <c r="B128" s="21">
        <v>0</v>
      </c>
      <c r="C128" s="21">
        <v>0</v>
      </c>
      <c r="D128" s="67"/>
      <c r="E128" s="98"/>
      <c r="F128" s="21">
        <v>0</v>
      </c>
      <c r="G128" s="55"/>
      <c r="H128" s="63"/>
      <c r="I128" s="21">
        <v>0</v>
      </c>
      <c r="J128" s="21">
        <v>0</v>
      </c>
      <c r="K128" s="67"/>
      <c r="L128" s="98"/>
      <c r="M128" s="21">
        <v>0</v>
      </c>
      <c r="N128" s="55"/>
    </row>
    <row r="129" spans="1:14" ht="18.75" x14ac:dyDescent="0.25">
      <c r="A129" s="56"/>
      <c r="B129" s="21">
        <v>0</v>
      </c>
      <c r="C129" s="21">
        <v>0</v>
      </c>
      <c r="D129" s="67"/>
      <c r="E129" s="98"/>
      <c r="F129" s="21">
        <v>0</v>
      </c>
      <c r="G129" s="55"/>
      <c r="H129" s="63"/>
      <c r="I129" s="21">
        <v>0</v>
      </c>
      <c r="J129" s="21">
        <v>0</v>
      </c>
      <c r="K129" s="67"/>
      <c r="L129" s="98"/>
      <c r="M129" s="21">
        <v>0</v>
      </c>
      <c r="N129" s="55"/>
    </row>
    <row r="130" spans="1:14" ht="18.75" x14ac:dyDescent="0.25">
      <c r="A130" s="56"/>
      <c r="B130" s="21">
        <v>0</v>
      </c>
      <c r="C130" s="21">
        <v>0</v>
      </c>
      <c r="D130" s="67"/>
      <c r="E130" s="98"/>
      <c r="F130" s="21">
        <v>0</v>
      </c>
      <c r="G130" s="55"/>
      <c r="H130" s="63"/>
      <c r="I130" s="21">
        <v>0</v>
      </c>
      <c r="J130" s="21">
        <v>0</v>
      </c>
      <c r="K130" s="67"/>
      <c r="L130" s="98"/>
      <c r="M130" s="21">
        <v>0</v>
      </c>
      <c r="N130" s="55"/>
    </row>
    <row r="131" spans="1:14" ht="18.75" x14ac:dyDescent="0.25">
      <c r="A131" s="56"/>
      <c r="B131" s="21">
        <v>0</v>
      </c>
      <c r="C131" s="21">
        <v>0</v>
      </c>
      <c r="D131" s="67"/>
      <c r="E131" s="98"/>
      <c r="F131" s="21">
        <v>0</v>
      </c>
      <c r="G131" s="55"/>
      <c r="H131" s="63"/>
      <c r="I131" s="21">
        <v>0</v>
      </c>
      <c r="J131" s="21">
        <v>0</v>
      </c>
      <c r="K131" s="67"/>
      <c r="L131" s="98"/>
      <c r="M131" s="21">
        <v>0</v>
      </c>
      <c r="N131" s="55"/>
    </row>
    <row r="132" spans="1:14" ht="18.75" x14ac:dyDescent="0.25">
      <c r="A132" s="56"/>
      <c r="B132" s="21">
        <v>0</v>
      </c>
      <c r="C132" s="21">
        <v>0</v>
      </c>
      <c r="D132" s="67"/>
      <c r="E132" s="98"/>
      <c r="F132" s="21">
        <v>0</v>
      </c>
      <c r="G132" s="55"/>
      <c r="H132" s="63"/>
      <c r="I132" s="21">
        <v>0</v>
      </c>
      <c r="J132" s="21">
        <v>0</v>
      </c>
      <c r="K132" s="67"/>
      <c r="L132" s="98"/>
      <c r="M132" s="21">
        <v>0</v>
      </c>
      <c r="N132" s="55"/>
    </row>
    <row r="133" spans="1:14" ht="18.75" x14ac:dyDescent="0.25">
      <c r="A133" s="56"/>
      <c r="B133" s="21">
        <v>0</v>
      </c>
      <c r="C133" s="21">
        <v>0</v>
      </c>
      <c r="D133" s="67"/>
      <c r="E133" s="98"/>
      <c r="F133" s="21">
        <v>0</v>
      </c>
      <c r="G133" s="55"/>
      <c r="H133" s="63"/>
      <c r="I133" s="21">
        <v>0</v>
      </c>
      <c r="J133" s="21">
        <v>0</v>
      </c>
      <c r="K133" s="67"/>
      <c r="L133" s="98"/>
      <c r="M133" s="21">
        <v>0</v>
      </c>
      <c r="N133" s="55"/>
    </row>
    <row r="134" spans="1:14" ht="18.75" x14ac:dyDescent="0.25">
      <c r="A134" s="56"/>
      <c r="B134" s="21">
        <v>0</v>
      </c>
      <c r="C134" s="21">
        <v>0</v>
      </c>
      <c r="D134" s="67"/>
      <c r="E134" s="98"/>
      <c r="F134" s="21">
        <v>0</v>
      </c>
      <c r="G134" s="55"/>
      <c r="H134" s="63"/>
      <c r="I134" s="21">
        <v>0</v>
      </c>
      <c r="J134" s="21">
        <v>0</v>
      </c>
      <c r="K134" s="67"/>
      <c r="L134" s="98"/>
      <c r="M134" s="21">
        <v>0</v>
      </c>
      <c r="N134" s="55"/>
    </row>
    <row r="135" spans="1:14" ht="18.75" x14ac:dyDescent="0.25">
      <c r="A135" s="56"/>
      <c r="B135" s="21">
        <v>0</v>
      </c>
      <c r="C135" s="21">
        <v>0</v>
      </c>
      <c r="D135" s="67"/>
      <c r="E135" s="98"/>
      <c r="F135" s="21">
        <v>0</v>
      </c>
      <c r="G135" s="55"/>
      <c r="H135" s="63"/>
      <c r="I135" s="21">
        <v>0</v>
      </c>
      <c r="J135" s="21">
        <v>0</v>
      </c>
      <c r="K135" s="67"/>
      <c r="L135" s="98"/>
      <c r="M135" s="21">
        <v>0</v>
      </c>
      <c r="N135" s="55"/>
    </row>
    <row r="136" spans="1:14" ht="18.75" x14ac:dyDescent="0.25">
      <c r="A136" s="56"/>
      <c r="B136" s="21">
        <v>0</v>
      </c>
      <c r="C136" s="21">
        <v>0</v>
      </c>
      <c r="D136" s="67"/>
      <c r="E136" s="98"/>
      <c r="F136" s="21">
        <v>0</v>
      </c>
      <c r="G136" s="55"/>
      <c r="H136" s="63"/>
      <c r="I136" s="21">
        <v>0</v>
      </c>
      <c r="J136" s="21">
        <v>0</v>
      </c>
      <c r="K136" s="67"/>
      <c r="L136" s="98"/>
      <c r="M136" s="21">
        <v>0</v>
      </c>
      <c r="N136" s="55"/>
    </row>
    <row r="137" spans="1:14" ht="18.75" x14ac:dyDescent="0.25">
      <c r="A137" s="56"/>
      <c r="B137" s="21">
        <v>0</v>
      </c>
      <c r="C137" s="21">
        <v>0</v>
      </c>
      <c r="D137" s="67"/>
      <c r="E137" s="98"/>
      <c r="F137" s="21">
        <v>0</v>
      </c>
      <c r="G137" s="55"/>
      <c r="H137" s="63"/>
      <c r="I137" s="21">
        <v>0</v>
      </c>
      <c r="J137" s="21">
        <v>0</v>
      </c>
      <c r="K137" s="67"/>
      <c r="L137" s="98"/>
      <c r="M137" s="21">
        <v>0</v>
      </c>
      <c r="N137" s="55"/>
    </row>
    <row r="138" spans="1:14" ht="18.75" x14ac:dyDescent="0.25">
      <c r="A138" s="56"/>
      <c r="B138" s="21">
        <v>0</v>
      </c>
      <c r="C138" s="21">
        <v>0</v>
      </c>
      <c r="D138" s="67"/>
      <c r="E138" s="98"/>
      <c r="F138" s="21">
        <v>0</v>
      </c>
      <c r="G138" s="55"/>
      <c r="H138" s="63"/>
      <c r="I138" s="21">
        <v>0</v>
      </c>
      <c r="J138" s="21">
        <v>0</v>
      </c>
      <c r="K138" s="67"/>
      <c r="L138" s="98"/>
      <c r="M138" s="21">
        <v>0</v>
      </c>
      <c r="N138" s="55"/>
    </row>
    <row r="139" spans="1:14" ht="18.75" x14ac:dyDescent="0.25">
      <c r="A139" s="56"/>
      <c r="B139" s="21">
        <v>0</v>
      </c>
      <c r="C139" s="21">
        <v>0</v>
      </c>
      <c r="D139" s="67"/>
      <c r="E139" s="98"/>
      <c r="F139" s="21">
        <v>0</v>
      </c>
      <c r="G139" s="55"/>
      <c r="H139" s="63"/>
      <c r="I139" s="21">
        <v>0</v>
      </c>
      <c r="J139" s="21">
        <v>0</v>
      </c>
      <c r="K139" s="67"/>
      <c r="L139" s="98"/>
      <c r="M139" s="21">
        <v>0</v>
      </c>
      <c r="N139" s="55"/>
    </row>
    <row r="140" spans="1:14" ht="18.75" x14ac:dyDescent="0.25">
      <c r="A140" s="56"/>
      <c r="B140" s="21">
        <v>0</v>
      </c>
      <c r="C140" s="21">
        <v>0</v>
      </c>
      <c r="D140" s="67"/>
      <c r="E140" s="98"/>
      <c r="F140" s="21">
        <v>0</v>
      </c>
      <c r="G140" s="55"/>
      <c r="H140" s="63"/>
      <c r="I140" s="21">
        <v>0</v>
      </c>
      <c r="J140" s="21">
        <v>0</v>
      </c>
      <c r="K140" s="67"/>
      <c r="L140" s="98"/>
      <c r="M140" s="21">
        <v>0</v>
      </c>
      <c r="N140" s="55"/>
    </row>
    <row r="141" spans="1:14" ht="18.75" x14ac:dyDescent="0.25">
      <c r="A141" s="56"/>
      <c r="B141" s="21">
        <v>0</v>
      </c>
      <c r="C141" s="21">
        <v>0</v>
      </c>
      <c r="D141" s="67"/>
      <c r="E141" s="98"/>
      <c r="F141" s="21">
        <v>0</v>
      </c>
      <c r="G141" s="55"/>
      <c r="H141" s="63"/>
      <c r="I141" s="21">
        <v>0</v>
      </c>
      <c r="J141" s="21">
        <v>0</v>
      </c>
      <c r="K141" s="67"/>
      <c r="L141" s="98"/>
      <c r="M141" s="21">
        <v>0</v>
      </c>
      <c r="N141" s="55"/>
    </row>
    <row r="142" spans="1:14" ht="18.75" x14ac:dyDescent="0.25">
      <c r="A142" s="56"/>
      <c r="B142" s="21">
        <v>0</v>
      </c>
      <c r="C142" s="21">
        <v>0</v>
      </c>
      <c r="D142" s="67"/>
      <c r="E142" s="98"/>
      <c r="F142" s="21">
        <v>0</v>
      </c>
      <c r="G142" s="55"/>
      <c r="H142" s="63"/>
      <c r="I142" s="21">
        <v>0</v>
      </c>
      <c r="J142" s="21">
        <v>0</v>
      </c>
      <c r="K142" s="67"/>
      <c r="L142" s="98"/>
      <c r="M142" s="21">
        <v>0</v>
      </c>
      <c r="N142" s="55"/>
    </row>
    <row r="143" spans="1:14" ht="18.75" x14ac:dyDescent="0.25">
      <c r="A143" s="56"/>
      <c r="B143" s="21">
        <v>0</v>
      </c>
      <c r="C143" s="21">
        <v>0</v>
      </c>
      <c r="D143" s="67"/>
      <c r="E143" s="98"/>
      <c r="F143" s="21">
        <v>0</v>
      </c>
      <c r="G143" s="55"/>
      <c r="H143" s="63"/>
      <c r="I143" s="21">
        <v>0</v>
      </c>
      <c r="J143" s="21">
        <v>0</v>
      </c>
      <c r="K143" s="67"/>
      <c r="L143" s="98"/>
      <c r="M143" s="21">
        <v>0</v>
      </c>
      <c r="N143" s="55"/>
    </row>
    <row r="144" spans="1:14" ht="18.75" x14ac:dyDescent="0.25">
      <c r="A144" s="56"/>
      <c r="B144" s="21">
        <v>0</v>
      </c>
      <c r="C144" s="21">
        <v>0</v>
      </c>
      <c r="D144" s="67"/>
      <c r="E144" s="98"/>
      <c r="F144" s="21">
        <v>0</v>
      </c>
      <c r="G144" s="55"/>
      <c r="H144" s="63"/>
      <c r="I144" s="21">
        <v>0</v>
      </c>
      <c r="J144" s="21">
        <v>0</v>
      </c>
      <c r="K144" s="67"/>
      <c r="L144" s="98"/>
      <c r="M144" s="21">
        <v>0</v>
      </c>
      <c r="N144" s="55"/>
    </row>
    <row r="145" spans="1:14" ht="18.75" x14ac:dyDescent="0.25">
      <c r="A145" s="56"/>
      <c r="B145" s="21">
        <v>0</v>
      </c>
      <c r="C145" s="21">
        <v>0</v>
      </c>
      <c r="D145" s="67"/>
      <c r="E145" s="98"/>
      <c r="F145" s="21">
        <v>0</v>
      </c>
      <c r="G145" s="55"/>
      <c r="H145" s="63"/>
      <c r="I145" s="21">
        <v>0</v>
      </c>
      <c r="J145" s="21">
        <v>0</v>
      </c>
      <c r="K145" s="67"/>
      <c r="L145" s="98"/>
      <c r="M145" s="21">
        <v>0</v>
      </c>
      <c r="N145" s="55"/>
    </row>
    <row r="146" spans="1:14" ht="18.75" x14ac:dyDescent="0.25">
      <c r="A146" s="56"/>
      <c r="B146" s="21">
        <v>0</v>
      </c>
      <c r="C146" s="21">
        <v>0</v>
      </c>
      <c r="D146" s="67"/>
      <c r="E146" s="98"/>
      <c r="F146" s="21">
        <v>0</v>
      </c>
      <c r="G146" s="55"/>
      <c r="H146" s="63"/>
      <c r="I146" s="21">
        <v>0</v>
      </c>
      <c r="J146" s="21">
        <v>0</v>
      </c>
      <c r="K146" s="67"/>
      <c r="L146" s="98"/>
      <c r="M146" s="21">
        <v>0</v>
      </c>
      <c r="N146" s="98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43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43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N3:N4"/>
    <mergeCell ref="H3:H4"/>
    <mergeCell ref="I3:J3"/>
    <mergeCell ref="K3:K4"/>
    <mergeCell ref="M3:M4"/>
    <mergeCell ref="L3:L4"/>
    <mergeCell ref="G3:G4"/>
    <mergeCell ref="A2:G2"/>
    <mergeCell ref="A3:A4"/>
    <mergeCell ref="B3:C3"/>
    <mergeCell ref="D3:D4"/>
    <mergeCell ref="F3:F4"/>
    <mergeCell ref="E3:E4"/>
  </mergeCells>
  <pageMargins left="0.7" right="0.7" top="0.75" bottom="0.75" header="0.3" footer="0.3"/>
  <pageSetup paperSize="9" scale="96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D9"/>
  <sheetViews>
    <sheetView view="pageBreakPreview" zoomScale="90" zoomScaleNormal="100" zoomScaleSheetLayoutView="90" workbookViewId="0">
      <selection activeCell="B3" sqref="B3:D8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23" t="s">
        <v>246</v>
      </c>
      <c r="B1" s="270">
        <v>133</v>
      </c>
      <c r="C1" s="123"/>
      <c r="D1" s="123"/>
    </row>
    <row r="2" spans="1:4" ht="94.5" customHeight="1" x14ac:dyDescent="0.25">
      <c r="A2" s="100" t="s">
        <v>244</v>
      </c>
      <c r="B2" s="121" t="s">
        <v>214</v>
      </c>
      <c r="C2" s="121" t="s">
        <v>215</v>
      </c>
      <c r="D2" s="121" t="s">
        <v>187</v>
      </c>
    </row>
    <row r="3" spans="1:4" ht="37.5" customHeight="1" x14ac:dyDescent="0.25">
      <c r="A3" s="95" t="s">
        <v>57</v>
      </c>
      <c r="B3" s="143">
        <v>0</v>
      </c>
      <c r="C3" s="101">
        <v>64</v>
      </c>
      <c r="D3" s="101">
        <v>5598</v>
      </c>
    </row>
    <row r="4" spans="1:4" ht="37.5" customHeight="1" x14ac:dyDescent="0.25">
      <c r="A4" s="95" t="s">
        <v>58</v>
      </c>
      <c r="B4" s="143">
        <v>0</v>
      </c>
      <c r="C4" s="101">
        <v>30</v>
      </c>
      <c r="D4" s="101">
        <v>3408</v>
      </c>
    </row>
    <row r="5" spans="1:4" ht="37.5" customHeight="1" x14ac:dyDescent="0.25">
      <c r="A5" s="95" t="s">
        <v>66</v>
      </c>
      <c r="B5" s="143">
        <v>0</v>
      </c>
      <c r="C5" s="101">
        <v>2</v>
      </c>
      <c r="D5" s="101">
        <v>60</v>
      </c>
    </row>
    <row r="6" spans="1:4" ht="37.5" customHeight="1" x14ac:dyDescent="0.25">
      <c r="A6" s="95" t="s">
        <v>67</v>
      </c>
      <c r="B6" s="143">
        <v>0</v>
      </c>
      <c r="C6" s="101">
        <v>5</v>
      </c>
      <c r="D6" s="101">
        <v>816</v>
      </c>
    </row>
    <row r="7" spans="1:4" ht="37.5" customHeight="1" x14ac:dyDescent="0.25">
      <c r="A7" s="95" t="s">
        <v>68</v>
      </c>
      <c r="B7" s="143">
        <v>0</v>
      </c>
      <c r="C7" s="101">
        <v>17</v>
      </c>
      <c r="D7" s="101">
        <v>1054</v>
      </c>
    </row>
    <row r="8" spans="1:4" ht="37.5" customHeight="1" x14ac:dyDescent="0.25">
      <c r="A8" s="95" t="s">
        <v>69</v>
      </c>
      <c r="B8" s="143">
        <v>0</v>
      </c>
      <c r="C8" s="101">
        <v>15</v>
      </c>
      <c r="D8" s="101">
        <v>653</v>
      </c>
    </row>
    <row r="9" spans="1:4" ht="37.5" customHeight="1" x14ac:dyDescent="0.25">
      <c r="A9" s="122" t="s">
        <v>87</v>
      </c>
      <c r="B9" s="35">
        <f>SUM(B3:B8)</f>
        <v>0</v>
      </c>
      <c r="C9" s="35">
        <f>SUM(C3:C8)</f>
        <v>133</v>
      </c>
      <c r="D9" s="35">
        <f>SUM(D3:D8)</f>
        <v>11589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</vt:i4>
      </vt:variant>
    </vt:vector>
  </HeadingPairs>
  <TitlesOfParts>
    <vt:vector size="23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2020-05-29T04:59:01Z</cp:lastPrinted>
  <dcterms:created xsi:type="dcterms:W3CDTF">2013-11-25T08:04:18Z</dcterms:created>
  <dcterms:modified xsi:type="dcterms:W3CDTF">2021-11-18T08:17:34Z</dcterms:modified>
</cp:coreProperties>
</file>