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УМП 2021\Статистика 2021\"/>
    </mc:Choice>
  </mc:AlternateContent>
  <bookViews>
    <workbookView xWindow="0" yWindow="0" windowWidth="10920" windowHeight="7470" tabRatio="715" firstSheet="12" activeTab="12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52511"/>
</workbook>
</file>

<file path=xl/calcChain.xml><?xml version="1.0" encoding="utf-8"?>
<calcChain xmlns="http://schemas.openxmlformats.org/spreadsheetml/2006/main">
  <c r="C22" i="37" l="1"/>
  <c r="C23" i="37"/>
  <c r="C24" i="37"/>
  <c r="C25" i="37"/>
  <c r="B26" i="37"/>
  <c r="C26" i="37" s="1"/>
  <c r="C12" i="32" l="1"/>
  <c r="C13" i="32"/>
  <c r="C14" i="32"/>
  <c r="C15" i="32"/>
  <c r="C16" i="32"/>
  <c r="C11" i="32"/>
  <c r="C5" i="32"/>
  <c r="C6" i="32"/>
  <c r="C7" i="32"/>
  <c r="C8" i="32"/>
  <c r="C9" i="32"/>
  <c r="C4" i="32"/>
  <c r="D9" i="16"/>
  <c r="C9" i="16"/>
  <c r="B9" i="16"/>
  <c r="E19" i="30" l="1"/>
  <c r="D19" i="30"/>
  <c r="C19" i="30"/>
  <c r="B19" i="30"/>
  <c r="B10" i="35" l="1"/>
  <c r="C5" i="9"/>
  <c r="L108" i="33"/>
  <c r="D96" i="33"/>
  <c r="C96" i="33"/>
  <c r="D5" i="33" l="1"/>
  <c r="E3" i="29" l="1"/>
  <c r="B3" i="29"/>
  <c r="I5" i="9" l="1"/>
  <c r="B5" i="9" l="1"/>
  <c r="B3" i="32" l="1"/>
  <c r="B10" i="32" s="1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1" i="37"/>
  <c r="B15" i="37"/>
  <c r="C37" i="37"/>
  <c r="C3" i="37"/>
  <c r="A12" i="36"/>
  <c r="A10" i="36"/>
  <c r="A6" i="36" s="1"/>
  <c r="L8" i="36" s="1"/>
  <c r="C21" i="37" l="1"/>
  <c r="C15" i="37"/>
  <c r="C31" i="37"/>
  <c r="C36" i="37"/>
  <c r="C7" i="37"/>
  <c r="C9" i="37"/>
  <c r="C11" i="37"/>
  <c r="C13" i="37"/>
  <c r="C16" i="37"/>
  <c r="C18" i="37"/>
  <c r="C20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I107" i="33" s="1"/>
  <c r="H112" i="33"/>
  <c r="G112" i="33"/>
  <c r="D112" i="33"/>
  <c r="D107" i="33" s="1"/>
  <c r="C112" i="33"/>
  <c r="K108" i="33"/>
  <c r="J108" i="33"/>
  <c r="I108" i="33"/>
  <c r="H108" i="33"/>
  <c r="H107" i="33" s="1"/>
  <c r="G108" i="33"/>
  <c r="D108" i="33"/>
  <c r="C108" i="33"/>
  <c r="J107" i="33"/>
  <c r="G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H75" i="33" s="1"/>
  <c r="G76" i="33"/>
  <c r="G75" i="33" s="1"/>
  <c r="D76" i="33"/>
  <c r="C76" i="33"/>
  <c r="C75" i="33" s="1"/>
  <c r="L75" i="33"/>
  <c r="K75" i="33"/>
  <c r="J75" i="33"/>
  <c r="I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H62" i="33"/>
  <c r="H61" i="33" s="1"/>
  <c r="G62" i="33"/>
  <c r="G61" i="33" s="1"/>
  <c r="D62" i="33"/>
  <c r="C62" i="33"/>
  <c r="I61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J48" i="33"/>
  <c r="J47" i="33" s="1"/>
  <c r="I48" i="33"/>
  <c r="I47" i="33" s="1"/>
  <c r="H48" i="33"/>
  <c r="H47" i="33" s="1"/>
  <c r="G48" i="33"/>
  <c r="D48" i="33"/>
  <c r="C48" i="33"/>
  <c r="K47" i="33"/>
  <c r="G47" i="33"/>
  <c r="C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G29" i="33" s="1"/>
  <c r="D30" i="33"/>
  <c r="D29" i="33" s="1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D4" i="33" s="1"/>
  <c r="C12" i="33"/>
  <c r="L5" i="33"/>
  <c r="K5" i="33"/>
  <c r="J5" i="33"/>
  <c r="J4" i="33" s="1"/>
  <c r="I5" i="33"/>
  <c r="H5" i="33"/>
  <c r="G5" i="33"/>
  <c r="G4" i="33" s="1"/>
  <c r="C5" i="33"/>
  <c r="I4" i="33"/>
  <c r="G91" i="33" l="1"/>
  <c r="H91" i="33"/>
  <c r="D91" i="33"/>
  <c r="D75" i="33"/>
  <c r="K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H59" i="8" l="1"/>
  <c r="G59" i="8"/>
  <c r="M5" i="9" l="1"/>
  <c r="F5" i="9"/>
  <c r="J5" i="9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<sst xmlns="http://schemas.openxmlformats.org/spreadsheetml/2006/main" count="687" uniqueCount="522">
  <si>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</si>
  <si>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</si>
  <si>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</si>
  <si>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</si>
  <si>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</si>
  <si>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</si>
  <si>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</si>
  <si>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</si>
  <si>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</si>
  <si>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</si>
  <si>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</si>
  <si>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</si>
  <si>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</si>
  <si>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</si>
  <si>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</si>
  <si>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</si>
  <si>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</si>
  <si>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</si>
  <si>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</si>
  <si>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</si>
  <si>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</si>
  <si>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</si>
  <si>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</si>
  <si>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</si>
  <si>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</si>
  <si>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</si>
  <si>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</si>
  <si>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</si>
  <si>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</si>
  <si>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</si>
  <si>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</si>
  <si>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</si>
  <si>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</si>
  <si>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</si>
  <si>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</si>
  <si>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</si>
  <si>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</si>
  <si>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</si>
  <si>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</si>
  <si>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</si>
  <si>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</si>
  <si>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</si>
  <si>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</si>
  <si>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</si>
  <si>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</si>
  <si>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</si>
  <si>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</si>
  <si>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</si>
  <si>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</si>
  <si>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</si>
  <si>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</si>
  <si>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</si>
  <si>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</si>
  <si>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</si>
  <si>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</si>
  <si>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</si>
  <si>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</si>
  <si>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</si>
  <si>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</si>
  <si>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</si>
  <si>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</si>
  <si>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</si>
  <si>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</si>
  <si>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</si>
  <si>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</si>
  <si>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</si>
  <si>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</si>
  <si>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</si>
  <si>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</si>
  <si>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</si>
  <si>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</si>
  <si>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</si>
  <si>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</si>
  <si>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</si>
  <si>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</si>
  <si>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</si>
  <si>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</si>
  <si>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</si>
  <si>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</si>
  <si>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</si>
  <si>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</si>
  <si>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</si>
  <si>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</si>
  <si>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</si>
  <si>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</si>
  <si>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</si>
  <si>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</si>
  <si>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</si>
  <si>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</si>
  <si>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</si>
  <si>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</si>
  <si>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</si>
  <si>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</si>
  <si>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</si>
  <si>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</si>
  <si>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</si>
  <si>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</si>
  <si>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</si>
  <si>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</si>
  <si>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</si>
  <si>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</si>
  <si>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</si>
  <si>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</si>
  <si>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</si>
  <si>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</si>
  <si>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</si>
  <si>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</si>
  <si>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</si>
  <si>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</si>
  <si>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</si>
  <si>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</si>
  <si>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</si>
  <si>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</si>
  <si>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</si>
  <si>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</si>
  <si>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</si>
  <si>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</si>
  <si>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</si>
  <si>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</si>
  <si>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</si>
  <si>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</si>
  <si>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</si>
  <si>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</si>
  <si>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</si>
  <si>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</si>
  <si>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</si>
  <si>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</si>
  <si>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</si>
  <si>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</si>
  <si>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</si>
  <si>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</si>
  <si>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</si>
  <si>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</si>
  <si>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</si>
  <si>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</si>
  <si>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</si>
  <si>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</si>
  <si>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</si>
  <si>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</si>
  <si>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</si>
  <si>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</si>
  <si>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</si>
  <si>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</si>
  <si>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</si>
  <si>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</si>
  <si>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</si>
  <si>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</si>
  <si>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</si>
  <si>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</si>
  <si>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</si>
  <si>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</si>
  <si>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</si>
  <si>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</si>
  <si>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</si>
  <si>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</si>
  <si>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</si>
  <si>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</si>
  <si>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</si>
  <si>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</si>
  <si>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</si>
  <si>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</si>
  <si>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</si>
  <si>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</si>
  <si>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</si>
  <si>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</si>
  <si>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</si>
  <si>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</si>
  <si>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</si>
  <si>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</si>
  <si>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</si>
  <si>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</si>
  <si>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</si>
  <si>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</si>
  <si>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</si>
  <si>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</si>
  <si>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</si>
  <si>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</si>
  <si>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</si>
  <si>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</si>
  <si>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</si>
  <si>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</si>
  <si>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</si>
  <si>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</si>
  <si>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</si>
  <si>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</si>
  <si>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</si>
  <si>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</si>
  <si>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</si>
  <si>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</si>
  <si>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</si>
  <si>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</si>
  <si>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</si>
  <si>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</si>
  <si>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</si>
  <si>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</si>
  <si>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</si>
  <si>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</si>
  <si>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</si>
  <si>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</si>
  <si>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</si>
  <si>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</si>
  <si>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</si>
  <si>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</si>
  <si>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</si>
  <si>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</si>
  <si>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</si>
  <si>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</si>
  <si>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</si>
  <si>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</si>
  <si>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</si>
  <si>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</si>
  <si>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</si>
  <si>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</si>
  <si>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</si>
  <si>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</si>
  <si>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</si>
  <si>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</si>
  <si>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</si>
  <si>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</si>
  <si>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</si>
  <si>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</si>
  <si>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</si>
  <si>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</si>
  <si>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</si>
  <si>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</si>
  <si>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</si>
  <si>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</si>
  <si>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</si>
  <si>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</si>
  <si>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</si>
  <si>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</si>
  <si>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</si>
  <si>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</si>
  <si>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</si>
  <si>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</si>
  <si>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</si>
  <si>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</si>
  <si>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</si>
  <si>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</si>
  <si>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</si>
  <si>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</si>
  <si>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</si>
  <si>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</si>
  <si>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</si>
  <si>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</si>
  <si>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</si>
  <si>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</si>
  <si>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</si>
  <si>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</si>
  <si>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</si>
  <si>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</si>
  <si>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</si>
  <si>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</si>
  <si>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</si>
  <si>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</si>
  <si>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</si>
  <si>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(видеохостинге) TikTok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</si>
  <si>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</si>
  <si>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</si>
  <si>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</si>
  <si>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</si>
  <si>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</si>
  <si>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</si>
  <si>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</si>
  <si>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</si>
  <si>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</si>
  <si>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</si>
  <si>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</si>
  <si>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</si>
  <si>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</si>
  <si>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</si>
  <si>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</si>
  <si>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</si>
  <si>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</si>
  <si>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</si>
  <si>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</si>
  <si>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</si>
  <si>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МБУ ЦГПВ "Пост №1" ул. Костычева, 4</t>
  </si>
  <si>
    <t>организаторы</t>
  </si>
  <si>
    <t>Международная видеоконференция</t>
  </si>
  <si>
    <t>Открытые городские соревнования по военно-прикладным и техническим видам спорта на Кубок ЦГПВ "Пост №1"</t>
  </si>
  <si>
    <t>25.09.2021, 26.09.2021</t>
  </si>
  <si>
    <t>МБУ ЦГПВ "Пост №1" ул. Костычева, 4 Монумент славы</t>
  </si>
  <si>
    <t xml:space="preserve">https://vk.com/post_1_nsk?w=wall-2064414_4807%2Fall  https://vk.com/post_1_nsk?w=wall-2064414_4808%2Fall  https://vk.com/post_1_nsk?w=wall-2064414_4810%2Fall https://vk.com/post_1_nsk?w=wall-2064414_4811%2Fall  </t>
  </si>
  <si>
    <t>1 место - строевая подготовка, 1 место стрельба на лазерном тренажёре, 1 место разборка-сборка АК</t>
  </si>
  <si>
    <t>Открытый городской конкурс на лучшую районную Вахту Памяти</t>
  </si>
  <si>
    <t>08.10.2021; 22.10.2021</t>
  </si>
  <si>
    <t>Монумент славы, Кудряшовская заимка</t>
  </si>
  <si>
    <t xml:space="preserve">https://vk.com/post_1_nsk?w=wall-2064414_4844%2Fall </t>
  </si>
  <si>
    <t>1 место - заступление на Пост № 1, 1 место - квест, 1 место военно-спортивная эстафета, 1 общекомандное место.</t>
  </si>
  <si>
    <t>Всероссийский слёт часовых Постов № 1 г. Тверь</t>
  </si>
  <si>
    <t>11.09 - 14.09.2021</t>
  </si>
  <si>
    <t>г. Тверь</t>
  </si>
  <si>
    <t xml:space="preserve">https://vk.com/post_1_nsk?w=wall-2064414_4813%2Fall </t>
  </si>
  <si>
    <t>1 место - визитка, 2 место - строевой смотр, 2 место - разборка-сборка АК, 2 общекомандное место.</t>
  </si>
  <si>
    <t xml:space="preserve">Открытое первенство Новосибирской области по авиамодельному спорту в классе моделей воздушного боя </t>
  </si>
  <si>
    <t>Пос. Кольцово</t>
  </si>
  <si>
    <t>https://vk.com/shtt_aviaclub?z=photo-33520431_457241965%2Fwall-33520431_989</t>
  </si>
  <si>
    <t>3 место</t>
  </si>
  <si>
    <t>Открытые областные соревнования по авиамодельному спорту в классе схематичесих моделей посвященных 100-летию конструкторского бюро "Туполев"</t>
  </si>
  <si>
    <t>Аэродром ДОСААФ Бердск</t>
  </si>
  <si>
    <t>https://vk.com/shtt_aviaclub?w=wall-33520431_1003%2Fall&amp;z=video-33520431_456239584%2Fbcbe9d62f399262154%2Fpl_post_-33520431_1003</t>
  </si>
  <si>
    <t>1 и 3 место</t>
  </si>
  <si>
    <t>Открытые областные соревнования по авиамодельному спорту в классе кордовых электролетов</t>
  </si>
  <si>
    <t>Аэрокосмический лицей им. Ю.В. Кондратюка</t>
  </si>
  <si>
    <t>https://vk.com/shtt_aviaclub?z=photo-33520431_457241947%2Fwall-33520431_975</t>
  </si>
  <si>
    <t>Открытое первенство Сибирского Федерального округа пол авиамодельному спорту в классе моделей F5J(электропланера)</t>
  </si>
  <si>
    <t>https://vk.com/shtt_aviaclub?z=photo-33520431_457242043%2Fwall-33520431_1013</t>
  </si>
  <si>
    <t>1,2,3 место</t>
  </si>
  <si>
    <t>Открытые областные соревнования по авиамодельному спорту в классе схематичесих моделей посвященных первой годовщине присвоения городу Новосибирску почетного звания "Город труджовой доблести"№</t>
  </si>
  <si>
    <t>https://vk.com/shtt_aviaclub?z=photo-33520431_457242150%2Fwall-33520431_1069</t>
  </si>
  <si>
    <t>Открытое певенство Новосибирской области по авиамодельному спорту в классе моделей воздушного боя  2 этап</t>
  </si>
  <si>
    <t>https://vk.com/shtt_aviaclub?z=photo-33520431_457242134%2Fwall-33520431_1064</t>
  </si>
  <si>
    <t>http://xn--n1aemg.xn--p1ai/381-vystavka-dekorativno-prikladnogo-tvorchestva-paskha-krasnaya</t>
  </si>
  <si>
    <t>районный конкурс декаративо-прикладного искусства "Пасха красная"</t>
  </si>
  <si>
    <t>март 2021 г.</t>
  </si>
  <si>
    <t>ДК им. Станиславского</t>
  </si>
  <si>
    <t>победитель</t>
  </si>
  <si>
    <t>https://novo-sibirsk.ru/news/269611/</t>
  </si>
  <si>
    <t>https://nklpis.ru/</t>
  </si>
  <si>
    <t>Областная онлайн-викторина "Дальневосточная Победа", посвящённая окончанию Второй мировой войны</t>
  </si>
  <si>
    <t>23.08-17.09.2021 г.</t>
  </si>
  <si>
    <t>Google-форма</t>
  </si>
  <si>
    <t>https://minobr.49gov.ru/common/upload/22/editor/file/Instruktsiya_po_ispolzovaniu_AIS__Molodezh_Rossii.pdf.</t>
  </si>
  <si>
    <t>участник</t>
  </si>
  <si>
    <t xml:space="preserve">Участие  в круглом столе, посвященном вопросам культурного туризма, музейной и экскурсионной деятельности в нашем регионе НГПУ </t>
  </si>
  <si>
    <t>НГПУ</t>
  </si>
  <si>
    <t>https://www.nstu.ru/announcements/news_more?idnews=130624</t>
  </si>
  <si>
    <t>Викторина "День флага"</t>
  </si>
  <si>
    <t>Он-лайн Центр патриотического воспитания НСО</t>
  </si>
  <si>
    <t>https://docs.google.com/forms/d/e/1FAIpQLSeqW5HNwb4drLctJO5s1MXC-KCrO3XnKPcVZIf3AKt-Ac1msA/closedform</t>
  </si>
  <si>
    <t>Диплом</t>
  </si>
  <si>
    <t>Областная онлайн- викторина «День памяти о россиянах, исполнявших служебный долг за пределами отечества»</t>
  </si>
  <si>
    <t>23.02.2021.</t>
  </si>
  <si>
    <t>Региональная выставка- конкурс «Авация» НКЛПИС</t>
  </si>
  <si>
    <t>05.2021г.</t>
  </si>
  <si>
    <t>Новосибирский колледж лёгкой промышленности и сервиса ул.Зорге 12</t>
  </si>
  <si>
    <t>победитель 1 место</t>
  </si>
  <si>
    <t>Региональная выставка- конкурс «Арт-мобиле» НКЛПИС</t>
  </si>
  <si>
    <t>победитель 2 место</t>
  </si>
  <si>
    <t>Городской обучающий семинар «Оказание первой помощи, пострадавшив в ЧС»</t>
  </si>
  <si>
    <t>18.03.2021.</t>
  </si>
  <si>
    <t>Новосибирск Туристко- спортивный центр "Панда" ул.Котовского д.10</t>
  </si>
  <si>
    <t>Викторина, посвящённая Международному дню защиты детей и Всемирному дню родителей "Что вы знаете о правах детей?"</t>
  </si>
  <si>
    <t>Он-лайн викторина НГОНБ</t>
  </si>
  <si>
    <t>https://onlinetestpad.com/ru/test/950345-chto-vy-znaete-o-pravakh-detej</t>
  </si>
  <si>
    <t>Сертификат</t>
  </si>
  <si>
    <t>Городской конкурс в форме интернет-викторины, посвященного Дням молодого избирателя-2021"Знатоки выборов"</t>
  </si>
  <si>
    <t>14.05.2021 г. 10:00-12:00</t>
  </si>
  <si>
    <t>интернет - портал Избирательной комиссии НСО</t>
  </si>
  <si>
    <t>http://www.novosibirsk.izbirkom.ru/</t>
  </si>
  <si>
    <t>Городской межнациональный центр Акция «Читаю Пушкина на разных языках»</t>
  </si>
  <si>
    <t>06.2021г.</t>
  </si>
  <si>
    <t>г.Новосибирск Городской межнациональный центр</t>
  </si>
  <si>
    <t>Городской фотоконкурс «Сибирские мотивы»</t>
  </si>
  <si>
    <t>Муниципальное бюджетное учреждение молодежный центр «ПАТРИОТ»</t>
  </si>
  <si>
    <t>Победитель</t>
  </si>
  <si>
    <t>Городская выставка- конкурс «Текстильные истории» НКЛПИС</t>
  </si>
  <si>
    <t>05.202г.1</t>
  </si>
  <si>
    <t xml:space="preserve">Городской конкурс творческих работ проекта « Дизайн вещей» </t>
  </si>
  <si>
    <t>Обучающий семинар "Профилактика экстремизма в молодёжной среде"</t>
  </si>
  <si>
    <t>05.03.2021 г.</t>
  </si>
  <si>
    <t>МБУ Центр "Родник"</t>
  </si>
  <si>
    <t>Обучающий проект "Практическая мастерская социально-значимых проектов "От идеи к реализации"".</t>
  </si>
  <si>
    <t>04.02 - 05.04.2021 г.</t>
  </si>
  <si>
    <t>ЦМ "Альтаир"</t>
  </si>
  <si>
    <t>https://vk.com/ot_idei_k_realizacii?from=quick_search</t>
  </si>
  <si>
    <t>Городская викторина "Правовые основы противодействия экстремизму" </t>
  </si>
  <si>
    <t>23.09.2021 г.</t>
  </si>
  <si>
    <t>интернет-сайт Новосибирской государственной областной научной библиотеки</t>
  </si>
  <si>
    <t>www.ngonb.ru</t>
  </si>
  <si>
    <t>Городской иммерсивный квиз "Путешествие в Зазеркалье"</t>
  </si>
  <si>
    <t>МЦ "Современник"</t>
  </si>
  <si>
    <t>https://vk.com/lennskhistory?w=wall-2064414_4768</t>
  </si>
  <si>
    <t xml:space="preserve">Участие в церемонии открытии музея им. Д.А. Бакурова </t>
  </si>
  <si>
    <t>МАОУ СОШ № 215 </t>
  </si>
  <si>
    <t>https://novo-sibirsk.ru/news/240550/</t>
  </si>
  <si>
    <t xml:space="preserve">Участие в выставке «#КонструктивизмЗдесь» </t>
  </si>
  <si>
    <t>Клуб революция</t>
  </si>
  <si>
    <t>http://bsk.nios.ru/content/vystavka-konstruktivizm-zdes</t>
  </si>
  <si>
    <t>Благодарность</t>
  </si>
  <si>
    <t xml:space="preserve">Участие в семинаре "Критерии здоровой личности" </t>
  </si>
  <si>
    <t>МБУ «Родник»</t>
  </si>
  <si>
    <t>http://www.amouksimp.ru/kalendar-sobytiy/molodezh27</t>
  </si>
  <si>
    <t>Вебинар «Системно- деятельный подход, как механизм реализации требований ФГОС общего образования и формирования метапредметных образовательных результатов учащихся»</t>
  </si>
  <si>
    <t>https://roskonkursy.ru/2373/vebinaryi/sistemno-deyatelnostnyij-podxod,-kak-mexanizm-realizaczii-trebovanij-fgos-obshhego-obrazovaniya-i-formirovaniya-metapredmetnyix-obrazovatelnyix-rezultatov-uchashhixsya.html</t>
  </si>
  <si>
    <t>Победитель 1 степени</t>
  </si>
  <si>
    <t>Тест «Организация проектной деятельности в школе как способ достижения метапредметных образовательных результатов учащихся»</t>
  </si>
  <si>
    <t>Он- лайн</t>
  </si>
  <si>
    <t>https://roskonkursy.ru/vserossijskoe-testirovanie/organizacziya-proektnoj-deyatelnosti-v-shkole-kak-sposob-dostizheniya-metapredmetnyix-obrazovatelnyix-rezultatov-uchashhixsya.html</t>
  </si>
  <si>
    <t xml:space="preserve">IX Всероссийский конкурс «FASHION STYLE 2021» </t>
  </si>
  <si>
    <t>04.2021г.</t>
  </si>
  <si>
    <t>г. Тула</t>
  </si>
  <si>
    <t>г.Тула https://vk.com/fs.show?w=wall-86728076_884</t>
  </si>
  <si>
    <t>Специальный приз "Пиар моды"</t>
  </si>
  <si>
    <t xml:space="preserve">Всероссийский конкурс «Солнечный круг» в рамках  Ufa Fashion Week. Орг комитет Ufa Fashion Week </t>
  </si>
  <si>
    <t>г.Уфа</t>
  </si>
  <si>
    <t>г.Уфа https://ufamodel.com/fashion-projects/%D1%81%D0%BE%D0%BB%D0%BD%D0%B5%D1%87%D0%BD%D1%8B%D0%B9-%D0%BA%D1%80%D1%83%D0%B3/</t>
  </si>
  <si>
    <t>Победитель 2 место</t>
  </si>
  <si>
    <t>Всероссийский конкурс Красоты и таланта. Продюссерский центр Ирины Кирсановой. Г. Москва</t>
  </si>
  <si>
    <t>02.2021г</t>
  </si>
  <si>
    <t>г.Москва</t>
  </si>
  <si>
    <t>Г.Москва https://www.instagram.com/miss_world_russia/</t>
  </si>
  <si>
    <t>Победитель 3 степени</t>
  </si>
  <si>
    <t>Всероссийский конкурс "Русский силуэт" полуфинал</t>
  </si>
  <si>
    <t>25.09.2021г</t>
  </si>
  <si>
    <t>Г.Новосибирск</t>
  </si>
  <si>
    <t>Полуфиналист</t>
  </si>
  <si>
    <t>Всероссийский конкурс Красоты и таланта «Siberian_crown» г. Москва</t>
  </si>
  <si>
    <t>Г.Москва</t>
  </si>
  <si>
    <t>Всероссийская открытая акция-конкурс "Tolles Diktat 2021"</t>
  </si>
  <si>
    <t>19-24.02.2021 г.</t>
  </si>
  <si>
    <t>интернет сайт "Всероссийская акция "Tolles Diktat 2021"</t>
  </si>
  <si>
    <t>https://tollesdiktat.rusdeutsch.ru/</t>
  </si>
  <si>
    <t>3 Международный фестиваль- конкурс профессионального мастерства «Достигая совершенства»</t>
  </si>
  <si>
    <t>Март 2021г</t>
  </si>
  <si>
    <t>он-лайн</t>
  </si>
  <si>
    <t>https://zolotopobed.ru/</t>
  </si>
  <si>
    <t>Лауреат 3 степени</t>
  </si>
  <si>
    <t>II Международный многожанровый фестиваль-конкурс "Дар созидания"</t>
  </si>
  <si>
    <t>он- лайн</t>
  </si>
  <si>
    <t>https://www.facebook.com/zolotopobedKonkurs/photos/a.125102309330024/327381482435438/?type=3&amp;eid=ARDvCz4bLtm4xpawtLZTZdZc1f4NcVZUD-dZqp7RCoSIG3Y4mDKwEnufSgxsCpd32jL-N51fXlU3HaDH</t>
  </si>
  <si>
    <t>Лауреат 2 степени</t>
  </si>
  <si>
    <t>Международный IV конкурс дизайнеров "Matryoshka 2021" в рамках конкурса "FASHION WEEK"</t>
  </si>
  <si>
    <t>08.2021г</t>
  </si>
  <si>
    <t>Он-лайн</t>
  </si>
  <si>
    <t>https://matryoshka-fashion-week.com/</t>
  </si>
  <si>
    <t>Международный исторический диктант на тему событий Великой Отечественной войны "Диктант Победы 2021"</t>
  </si>
  <si>
    <t>29.04.2021 г.</t>
  </si>
  <si>
    <t>интернет-сайт "Диктант Победы 2021"</t>
  </si>
  <si>
    <t>https://xn--80achcepozjj4ac6j.xn--p1ai/</t>
  </si>
  <si>
    <t>Международная открытая акция - викторина "Большой этнографический диктант 2021 г."</t>
  </si>
  <si>
    <t>3-7.11.2021 г.</t>
  </si>
  <si>
    <t>интернет-сайт "Большой этнографический диктант 2021 г.</t>
  </si>
  <si>
    <t>https://2021.miretno.ru/</t>
  </si>
  <si>
    <t>https://www.timolod.ru/organization/molodezhnye-tsentry/post_1/</t>
  </si>
  <si>
    <t>https://vk.com/lennskhistory; https://vk.com/post_1_nsk; https://vk.com/shtt_aviaclub</t>
  </si>
  <si>
    <t>1259 ; 3193; 1089</t>
  </si>
  <si>
    <t>33; 93; 7</t>
  </si>
  <si>
    <t>12019; 33837; 2550</t>
  </si>
  <si>
    <t>2862; 10476; 1191</t>
  </si>
  <si>
    <t>https://www.instagram.com/history_center_leninsky/?hl=ru ; https://www.instagram.com/post1nsk/?hl=ru</t>
  </si>
  <si>
    <t>255; 248</t>
  </si>
  <si>
    <t>3; 3</t>
  </si>
  <si>
    <t>973 ;1245</t>
  </si>
  <si>
    <t>1171; 1179</t>
  </si>
  <si>
    <t>30 (+40 публикаций в городских пабликах VK)</t>
  </si>
  <si>
    <t>"Ретро-Ленинка"; по проекту "Передвижные выставки. Вдохновение"</t>
  </si>
  <si>
    <t>плакаты по проекту "Точка истории"</t>
  </si>
  <si>
    <t>Программа дополнительного профессионального образования "Развитие креативного мышления"</t>
  </si>
  <si>
    <t>Муниципальное автономное учреждение города Новосибирска "Городской центр проектного творчества"</t>
  </si>
  <si>
    <t>МБУ ЦГПВ "Пост №1" (Ленинский район)</t>
  </si>
  <si>
    <t xml:space="preserve">МБУ ЦГПВ </t>
  </si>
  <si>
    <t>"Пост №1"</t>
  </si>
  <si>
    <t>Е.Л.Котельников</t>
  </si>
  <si>
    <r>
      <t xml:space="preserve">Муниципальное бюджетное учреждение  "Центр героико-патриотического воспитания "Пост №1" города Новосибирска </t>
    </r>
    <r>
      <rPr>
        <sz val="14"/>
        <rFont val="Times New Roman"/>
        <family val="1"/>
        <charset val="204"/>
      </rPr>
      <t>04.09.2001</t>
    </r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</si>
  <si>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</si>
  <si>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630054, г. Новосибирск, ул.Костычева, 4                                                                                                    e-mail: post1.novosibirsk@yandex.ru  тел. 351-29-67                                                                                                                                                                     страница на портале тымолод.рф: http://timolod.ru/centers/youth_centers/opisanie/post1.php</t>
  </si>
  <si>
    <t>Котельников Евгений Леонидович</t>
  </si>
  <si>
    <t>Головное учреждение:  "Пост №1" ул. Костычева, 4 - 1-й этаж многоквартирного дома, ул. Римского-Корсакого, 4 - цокольный этаж многоквартирного дома.                                                          Структурные подразделения учреждения:                                                                                                                                                                                       "Центр истории развития Ленинского района",  ул. Пархоменко, 8 - 1-й этаж многоквартирного дома                                                                                                                                                                        "Школа технического творчества", ул. Костычева, 4 - помещение на 1-м этаже  многоквартирного дома</t>
  </si>
  <si>
    <t>Площадь по структурным подразделениям:                                                                                          Головное учреждение "Пост № 1" - 564,1 кв.м.                                                                                                                                                                                                    "Центр истории развития Ленинского района" -  387,6кв.м.                                                                                                                  "Школа технического творчества" - 131,8 кв.м.                                                                                                                                Итого: 1083,5 кв.м.</t>
  </si>
  <si>
    <t>Головное учреждение "Пост № 1" - 12 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- 5                                                                                                                  "Школа технического творчества" - 5                                                                                                                            Итого: 22</t>
  </si>
  <si>
    <t>Головное учреждение "Пост № 1" - 25 чел.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- 9 чел.                                                                                                                 "Школа технического творчества" - 5 чел.                                                                                                                           Итого: 39 чел.</t>
  </si>
  <si>
    <t>"Пост №1" ежедневно 8.30 - 19.00                                                                                                         "Центр истории развития Ленинского района понедельник-суббота 10.00 - 19.00 (выходной воскресенье),                                                                                                                                     "Школа технического творчества" ежедневно с 9.00 до 19.00 - выходной воскресенье.</t>
  </si>
  <si>
    <t>"Передвижные выставки"</t>
  </si>
  <si>
    <t>2020-2021г.</t>
  </si>
  <si>
    <t>14-35</t>
  </si>
  <si>
    <t>"Точка истории"</t>
  </si>
  <si>
    <t>"Мир коллекционирования"</t>
  </si>
  <si>
    <t>Не женское лицо войны</t>
  </si>
  <si>
    <t>январь-май</t>
  </si>
  <si>
    <t>от 14</t>
  </si>
  <si>
    <t>МБУ ЦГПВ "Пост №1"</t>
  </si>
  <si>
    <t>СРМ, экскурсовод</t>
  </si>
  <si>
    <t>бессрочно</t>
  </si>
  <si>
    <t>Полеты радиоуправляемых моделей</t>
  </si>
  <si>
    <t>в течение года</t>
  </si>
  <si>
    <t>пос. Кольцово, м/р Чистая Слобода, аэродром ДОСАФ Бердск</t>
  </si>
  <si>
    <t>Региональный профильный сбор</t>
  </si>
  <si>
    <t>24.06-29.06.21</t>
  </si>
  <si>
    <t>ДОЛ "Красная горка"</t>
  </si>
  <si>
    <t>от 14 лет</t>
  </si>
  <si>
    <t>Вахта Памяти</t>
  </si>
  <si>
    <t>11.01-31.12.21</t>
  </si>
  <si>
    <t xml:space="preserve">МБУ ЦГПВ "Пост №1" ул. Костычева, Монумент Славы </t>
  </si>
  <si>
    <t>Учебно-тренировочные сборы</t>
  </si>
  <si>
    <t>20.02.2021 06.03.2021 26.03.2021 09.04.2021 декабрь 2021</t>
  </si>
  <si>
    <t>Учебно-тренировочные сборы по горной подготовке на базе МБУ ГГПЦ (2 сбора).                Учебно-тренировочные сборы по горной подготовке на базе ДОЛ "Красная горка".                Учебно-тренировочные сборы на базе ОМОН на транспорте (Кудряшовская заимка) Учебно-тренировочные сборы по лыжной подготовке (Бугринская роща).</t>
  </si>
  <si>
    <t>Профильные сборы по подготовке к Вахте Памяти</t>
  </si>
  <si>
    <t>24.04.2021 27.04.2021 28.04.2021 29.04.2021 02.05.2021 05.05.2021 23.10.2021 24.10.2021 30.10.2021</t>
  </si>
  <si>
    <t>мемориальный ансамбль "Монумент славы воинов-сибиряков"</t>
  </si>
  <si>
    <t xml:space="preserve">День вывода войск из ДРА </t>
  </si>
  <si>
    <t>гражданское и патриотическое воспитание молодёжи</t>
  </si>
  <si>
    <t>Открытие районной легкоатлетической эстафеты памяти воинов-сибиряков</t>
  </si>
  <si>
    <t>День защитника Отечества</t>
  </si>
  <si>
    <t>Мероприятия посвящённые Дню Победы</t>
  </si>
  <si>
    <t>Акция "Мы память вечно сохраним!"</t>
  </si>
  <si>
    <t>День государственного флага</t>
  </si>
  <si>
    <t xml:space="preserve">Свеча Памяти </t>
  </si>
  <si>
    <t>День белых журавлей</t>
  </si>
  <si>
    <t xml:space="preserve">День Победы </t>
  </si>
  <si>
    <t> Торжественное открытие выставки «Прогулки по России» (р)</t>
  </si>
  <si>
    <t>День Памяти и Скорби</t>
  </si>
  <si>
    <t>Выставка в краеведческой библиотеке «Блокадный хлеб»</t>
  </si>
  <si>
    <t>Конкурс районных Вахт Памяти</t>
  </si>
  <si>
    <t>Торжественное открытие выставки «Дело мастера»</t>
  </si>
  <si>
    <t>День Неизвестного солдата</t>
  </si>
  <si>
    <t>Торжественное открытие мемориальной выставки посвященной 100-летию А.С. Егорова (р)</t>
  </si>
  <si>
    <t>Битва за Москву - 80 лет</t>
  </si>
  <si>
    <t>Торжественное открытие выставки-променада с фотозоной  к юбилею полёта Ю.А. Гагарина в космос</t>
  </si>
  <si>
    <t>Открытие выставки к 100-летию академика Д.С. Сахарова «Новая Россия»</t>
  </si>
  <si>
    <t>Кубок Поста</t>
  </si>
  <si>
    <t xml:space="preserve">Выставка "Мы верим твердо в героев спорта!" </t>
  </si>
  <si>
    <t>Открытие выставки «Великие полководцы» приуроченной к 800-летнему юбилею А. Невского и 76-ой годовщине Победы в ВОВ"</t>
  </si>
  <si>
    <t>Торжественное открытие выставки ко Дню города «128 историй про монеты и не только»</t>
  </si>
  <si>
    <t>Открытие выставки «От бактерий до мамонтов»</t>
  </si>
  <si>
    <t>Открытие выставки «Затопленный Бердск»</t>
  </si>
  <si>
    <t>Выставка в краеведческой библиотеке Центра «Курская битва – сибиряки в огне войны»</t>
  </si>
  <si>
    <t>Торжественное открытие выставки «Что для чего» для любознательных взрослых и детей</t>
  </si>
  <si>
    <t>Торжественное открытие медиа-зоны "История-онлайн"</t>
  </si>
  <si>
    <t>Выставка «100 лет в обед»</t>
  </si>
  <si>
    <t>Торжественное открытие новогодней выставки «Кировский десант»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</si>
</sst>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rgb="FF000000"/>
      <name val="Cambria"/>
      <family val="1"/>
      <charset val="204"/>
      <scheme val="major"/>
    </font>
    <font>
      <sz val="12"/>
      <color rgb="FF2C2D2E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top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/>
    <xf numFmtId="0" fontId="2" fillId="0" borderId="25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9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6" xfId="0" applyBorder="1" applyProtection="1">
      <protection hidden="1"/>
    </xf>
    <xf numFmtId="0" fontId="0" fillId="0" borderId="27" xfId="0" applyBorder="1" applyProtection="1">
      <protection hidden="1"/>
    </xf>
    <xf numFmtId="0" fontId="10" fillId="0" borderId="26" xfId="0" applyFont="1" applyBorder="1" applyAlignment="1" applyProtection="1">
      <alignment vertical="center"/>
      <protection hidden="1"/>
    </xf>
    <xf numFmtId="0" fontId="26" fillId="0" borderId="26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30" fillId="0" borderId="1" xfId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8" borderId="2" xfId="0" applyFont="1" applyFill="1" applyBorder="1" applyAlignment="1" applyProtection="1">
      <alignment horizontal="left" vertical="top" wrapText="1"/>
      <protection locked="0"/>
    </xf>
    <xf numFmtId="14" fontId="2" fillId="8" borderId="2" xfId="0" applyNumberFormat="1" applyFont="1" applyFill="1" applyBorder="1" applyAlignment="1" applyProtection="1">
      <alignment horizontal="center" vertical="top" wrapText="1"/>
      <protection locked="0"/>
    </xf>
    <xf numFmtId="0" fontId="2" fillId="8" borderId="2" xfId="0" applyFont="1" applyFill="1" applyBorder="1" applyAlignment="1" applyProtection="1">
      <alignment horizontal="center" vertical="top" wrapText="1"/>
      <protection locked="0"/>
    </xf>
    <xf numFmtId="0" fontId="33" fillId="0" borderId="1" xfId="1" applyFont="1" applyBorder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left" vertical="top" wrapText="1"/>
    </xf>
    <xf numFmtId="0" fontId="33" fillId="0" borderId="1" xfId="1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30" fillId="0" borderId="2" xfId="1" applyBorder="1" applyAlignment="1" applyProtection="1">
      <alignment horizontal="left" vertical="top" wrapText="1"/>
      <protection locked="0"/>
    </xf>
    <xf numFmtId="14" fontId="11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3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0" fillId="0" borderId="1" xfId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0" fillId="0" borderId="0" xfId="1" applyAlignment="1">
      <alignment horizontal="center" vertical="center" wrapText="1"/>
    </xf>
    <xf numFmtId="0" fontId="30" fillId="0" borderId="1" xfId="1" applyBorder="1" applyAlignment="1">
      <alignment wrapText="1"/>
    </xf>
    <xf numFmtId="0" fontId="10" fillId="0" borderId="0" xfId="0" applyFont="1" applyBorder="1" applyAlignment="1" applyProtection="1">
      <alignment vertical="center"/>
      <protection hidden="1"/>
    </xf>
    <xf numFmtId="0" fontId="2" fillId="0" borderId="3" xfId="0" applyFont="1" applyBorder="1" applyAlignment="1">
      <alignment vertical="top" wrapText="1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2" fillId="0" borderId="26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7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7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6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FF99"/>
      <color rgb="FFB7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&#1076;&#1080;&#1082;&#1090;&#1072;&#1085;&#1090;&#1087;&#1086;&#1073;&#1077;&#1076;&#1099;.&#1088;&#1092;/" TargetMode="External"/><Relationship Id="rId3" Type="http://schemas.openxmlformats.org/officeDocument/2006/relationships/hyperlink" Target="https://minobr.49gov.ru/common/upload/22/editor/file/Instruktsiya_po_ispolzovaniu_AIS__Molodezh_Rossii.pdf." TargetMode="External"/><Relationship Id="rId7" Type="http://schemas.openxmlformats.org/officeDocument/2006/relationships/hyperlink" Target="https://tollesdiktat.rusdeutsch.ru/" TargetMode="External"/><Relationship Id="rId2" Type="http://schemas.openxmlformats.org/officeDocument/2006/relationships/hyperlink" Target="https://vk.com/post_1_nsk?w=wall-2064414_4813%2Fall" TargetMode="External"/><Relationship Id="rId1" Type="http://schemas.openxmlformats.org/officeDocument/2006/relationships/hyperlink" Target="https://vk.com/post_1_nsk?w=wall-2064414_4844%2Fall" TargetMode="External"/><Relationship Id="rId6" Type="http://schemas.openxmlformats.org/officeDocument/2006/relationships/hyperlink" Target="http://www.ngonb.ru/" TargetMode="External"/><Relationship Id="rId5" Type="http://schemas.openxmlformats.org/officeDocument/2006/relationships/hyperlink" Target="https://vk.com/ot_idei_k_realizacii?from=quick_search" TargetMode="External"/><Relationship Id="rId4" Type="http://schemas.openxmlformats.org/officeDocument/2006/relationships/hyperlink" Target="https://docs.google.com/forms/d/e/1FAIpQLSeqW5HNwb4drLctJO5s1MXC-KCrO3XnKPcVZIf3AKt-Ac1msA/closedform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Normal="100" zoomScaleSheetLayoutView="100" workbookViewId="0">
      <selection activeCell="L9" sqref="L9"/>
    </sheetView>
  </sheetViews>
  <sheetFormatPr defaultColWidth="9.140625" defaultRowHeight="15" x14ac:dyDescent="0.25"/>
  <cols>
    <col min="1" max="1" width="10.140625" style="38" customWidth="1"/>
    <col min="2" max="2" width="9.140625" style="38"/>
    <col min="3" max="3" width="2.140625" style="38" customWidth="1"/>
    <col min="4" max="7" width="9.140625" style="38"/>
    <col min="8" max="8" width="8.5703125" style="38" customWidth="1"/>
    <col min="9" max="9" width="9.140625" style="38"/>
    <col min="10" max="10" width="9.140625" style="38" customWidth="1"/>
    <col min="11" max="11" width="5.42578125" style="38" customWidth="1"/>
    <col min="12" max="12" width="15.7109375" style="38" customWidth="1"/>
    <col min="13" max="13" width="9.140625" style="38"/>
    <col min="14" max="14" width="15.7109375" style="38" customWidth="1"/>
    <col min="15" max="16384" width="9.140625" style="38"/>
  </cols>
  <sheetData>
    <row r="1" spans="1:14" ht="20.25" x14ac:dyDescent="0.25">
      <c r="A1" s="286" t="s">
        <v>271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14" ht="38.25" customHeight="1" x14ac:dyDescent="0.25">
      <c r="A2" s="234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235"/>
    </row>
    <row r="3" spans="1:14" ht="19.5" customHeight="1" x14ac:dyDescent="0.25">
      <c r="A3" s="303" t="s">
        <v>206</v>
      </c>
      <c r="B3" s="304"/>
      <c r="C3" s="304"/>
      <c r="D3" s="304"/>
      <c r="E3" s="304"/>
      <c r="F3" s="91"/>
      <c r="G3" s="91"/>
      <c r="H3" s="91"/>
      <c r="I3" s="91"/>
      <c r="J3" s="91"/>
      <c r="K3" s="91"/>
      <c r="L3" s="289"/>
      <c r="M3" s="289"/>
      <c r="N3" s="290"/>
    </row>
    <row r="4" spans="1:14" ht="15.75" x14ac:dyDescent="0.25">
      <c r="A4" s="236" t="s">
        <v>75</v>
      </c>
      <c r="B4" s="302" t="s">
        <v>452</v>
      </c>
      <c r="C4" s="302"/>
      <c r="D4" s="302"/>
      <c r="E4" s="302"/>
      <c r="F4" s="91"/>
      <c r="G4" s="91"/>
      <c r="H4" s="91"/>
      <c r="I4" s="91"/>
      <c r="J4" s="91"/>
      <c r="K4" s="91"/>
      <c r="L4" s="91"/>
      <c r="M4" s="91"/>
      <c r="N4" s="235"/>
    </row>
    <row r="5" spans="1:14" ht="21.75" customHeight="1" x14ac:dyDescent="0.25">
      <c r="A5" s="307" t="s">
        <v>453</v>
      </c>
      <c r="B5" s="308"/>
      <c r="C5" s="308"/>
      <c r="D5" s="308"/>
      <c r="E5" s="308"/>
      <c r="F5" s="91"/>
      <c r="G5" s="91"/>
      <c r="H5" s="91"/>
      <c r="I5" s="91"/>
      <c r="J5" s="91"/>
      <c r="K5" s="91"/>
      <c r="L5" s="91"/>
      <c r="M5" s="91"/>
      <c r="N5" s="235"/>
    </row>
    <row r="6" spans="1:14" ht="30.75" customHeight="1" x14ac:dyDescent="0.25">
      <c r="A6" s="305" t="s">
        <v>454</v>
      </c>
      <c r="B6" s="306"/>
      <c r="C6" s="277"/>
      <c r="D6" s="309"/>
      <c r="E6" s="309"/>
      <c r="F6" s="91"/>
      <c r="G6" s="91"/>
      <c r="H6" s="91"/>
      <c r="I6" s="91"/>
      <c r="J6" s="91"/>
      <c r="K6" s="91"/>
      <c r="L6" s="91"/>
      <c r="M6" s="91"/>
      <c r="N6" s="235"/>
    </row>
    <row r="7" spans="1:14" ht="12.75" customHeight="1" x14ac:dyDescent="0.25">
      <c r="A7" s="310" t="s">
        <v>207</v>
      </c>
      <c r="B7" s="311"/>
      <c r="C7" s="91"/>
      <c r="D7" s="284" t="s">
        <v>208</v>
      </c>
      <c r="E7" s="284"/>
      <c r="F7" s="91"/>
      <c r="G7" s="91"/>
      <c r="H7" s="91"/>
      <c r="I7" s="91"/>
      <c r="J7" s="91"/>
      <c r="K7" s="91"/>
      <c r="L7" s="91"/>
      <c r="M7" s="91"/>
      <c r="N7" s="235"/>
    </row>
    <row r="8" spans="1:14" ht="12.75" customHeight="1" x14ac:dyDescent="0.25">
      <c r="A8" s="237"/>
      <c r="B8" s="285" t="s">
        <v>209</v>
      </c>
      <c r="C8" s="285"/>
      <c r="D8" s="285"/>
      <c r="E8" s="109"/>
      <c r="F8" s="91"/>
      <c r="G8" s="91"/>
      <c r="H8" s="91"/>
      <c r="I8" s="91"/>
      <c r="J8" s="91"/>
      <c r="K8" s="91"/>
      <c r="L8" s="91"/>
      <c r="M8" s="91"/>
      <c r="N8" s="235"/>
    </row>
    <row r="9" spans="1:14" ht="101.25" customHeight="1" x14ac:dyDescent="0.25">
      <c r="A9" s="234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235"/>
    </row>
    <row r="10" spans="1:14" ht="18.75" x14ac:dyDescent="0.3">
      <c r="A10" s="292" t="s">
        <v>96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</row>
    <row r="11" spans="1:14" ht="18.75" customHeight="1" x14ac:dyDescent="0.3">
      <c r="A11" s="295" t="s">
        <v>451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7"/>
    </row>
    <row r="12" spans="1:14" x14ac:dyDescent="0.25">
      <c r="A12" s="298" t="s">
        <v>97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300"/>
    </row>
    <row r="13" spans="1:14" ht="18.75" x14ac:dyDescent="0.3">
      <c r="A13" s="234"/>
      <c r="B13" s="91"/>
      <c r="C13" s="91"/>
      <c r="D13" s="91"/>
      <c r="E13" s="238" t="s">
        <v>98</v>
      </c>
      <c r="F13" s="291">
        <v>2021</v>
      </c>
      <c r="G13" s="291"/>
      <c r="H13" s="301" t="s">
        <v>99</v>
      </c>
      <c r="I13" s="301"/>
      <c r="J13" s="301"/>
      <c r="K13" s="91"/>
      <c r="L13" s="91"/>
      <c r="M13" s="91"/>
      <c r="N13" s="235"/>
    </row>
    <row r="14" spans="1:14" x14ac:dyDescent="0.25">
      <c r="A14" s="234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235"/>
    </row>
    <row r="15" spans="1:14" x14ac:dyDescent="0.25">
      <c r="A15" s="234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235"/>
    </row>
    <row r="16" spans="1:14" x14ac:dyDescent="0.25">
      <c r="A16" s="234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235"/>
    </row>
    <row r="17" spans="1:14" x14ac:dyDescent="0.25">
      <c r="A17" s="234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35"/>
    </row>
    <row r="18" spans="1:14" x14ac:dyDescent="0.25">
      <c r="A18" s="234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235"/>
    </row>
    <row r="19" spans="1:14" x14ac:dyDescent="0.25">
      <c r="A19" s="234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235"/>
    </row>
    <row r="20" spans="1:14" x14ac:dyDescent="0.25">
      <c r="A20" s="234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235"/>
    </row>
    <row r="21" spans="1:14" x14ac:dyDescent="0.25">
      <c r="A21" s="234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235"/>
    </row>
    <row r="22" spans="1:14" x14ac:dyDescent="0.25">
      <c r="A22" s="23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235"/>
    </row>
    <row r="23" spans="1:14" ht="18.75" x14ac:dyDescent="0.25">
      <c r="A23" s="281" t="s">
        <v>195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3"/>
    </row>
    <row r="24" spans="1:14" x14ac:dyDescent="0.25">
      <c r="A24" s="234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235"/>
    </row>
    <row r="25" spans="1:14" x14ac:dyDescent="0.25">
      <c r="A25" s="234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235"/>
    </row>
    <row r="26" spans="1:14" x14ac:dyDescent="0.25">
      <c r="A26" s="234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235"/>
    </row>
    <row r="27" spans="1:14" x14ac:dyDescent="0.25">
      <c r="A27" s="234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235"/>
    </row>
    <row r="28" spans="1:14" x14ac:dyDescent="0.25">
      <c r="A28" s="234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235"/>
    </row>
    <row r="29" spans="1:14" x14ac:dyDescent="0.25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1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topLeftCell="A88" zoomScale="86" zoomScaleNormal="100" zoomScaleSheetLayoutView="86" workbookViewId="0">
      <selection activeCell="B101" sqref="B101:F101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355" t="s">
        <v>247</v>
      </c>
      <c r="B1" s="355"/>
      <c r="C1" s="355"/>
      <c r="D1" s="355"/>
      <c r="E1" s="355"/>
      <c r="F1" s="355"/>
    </row>
    <row r="2" spans="1:6" ht="86.25" customHeight="1" x14ac:dyDescent="0.25">
      <c r="A2" s="27" t="s">
        <v>59</v>
      </c>
      <c r="B2" s="27" t="s">
        <v>120</v>
      </c>
      <c r="C2" s="27" t="s">
        <v>255</v>
      </c>
      <c r="D2" s="250" t="s">
        <v>267</v>
      </c>
      <c r="E2" s="151" t="s">
        <v>253</v>
      </c>
      <c r="F2" s="150" t="s">
        <v>268</v>
      </c>
    </row>
    <row r="3" spans="1:6" ht="18.75" x14ac:dyDescent="0.25">
      <c r="A3" s="138"/>
      <c r="B3" s="139" t="s">
        <v>225</v>
      </c>
      <c r="C3" s="138"/>
      <c r="D3" s="162"/>
      <c r="E3" s="162"/>
      <c r="F3" s="138"/>
    </row>
    <row r="4" spans="1:6" ht="18.75" x14ac:dyDescent="0.3">
      <c r="A4" s="140"/>
      <c r="B4" s="136" t="s">
        <v>58</v>
      </c>
      <c r="C4" s="137"/>
      <c r="D4" s="137"/>
      <c r="E4" s="137"/>
      <c r="F4" s="137"/>
    </row>
    <row r="5" spans="1:6" ht="18.75" x14ac:dyDescent="0.25">
      <c r="A5" s="98">
        <v>1</v>
      </c>
      <c r="B5" s="56"/>
      <c r="C5" s="56"/>
      <c r="D5" s="56"/>
      <c r="E5" s="56"/>
      <c r="F5" s="56"/>
    </row>
    <row r="6" spans="1:6" ht="18.75" x14ac:dyDescent="0.25">
      <c r="A6" s="97">
        <v>2</v>
      </c>
      <c r="B6" s="67"/>
      <c r="C6" s="67"/>
      <c r="D6" s="67"/>
      <c r="E6" s="67"/>
      <c r="F6" s="67"/>
    </row>
    <row r="7" spans="1:6" ht="18.75" x14ac:dyDescent="0.25">
      <c r="A7" s="97">
        <v>3</v>
      </c>
      <c r="B7" s="67"/>
      <c r="C7" s="67"/>
      <c r="D7" s="67"/>
      <c r="E7" s="67"/>
      <c r="F7" s="67"/>
    </row>
    <row r="8" spans="1:6" ht="18.75" x14ac:dyDescent="0.25">
      <c r="A8" s="97">
        <v>4</v>
      </c>
      <c r="B8" s="67"/>
      <c r="C8" s="67"/>
      <c r="D8" s="67"/>
      <c r="E8" s="67"/>
      <c r="F8" s="67"/>
    </row>
    <row r="9" spans="1:6" ht="18.75" x14ac:dyDescent="0.25">
      <c r="A9" s="97">
        <v>5</v>
      </c>
      <c r="B9" s="67"/>
      <c r="C9" s="67"/>
      <c r="D9" s="67"/>
      <c r="E9" s="67"/>
      <c r="F9" s="67"/>
    </row>
    <row r="10" spans="1:6" ht="23.25" customHeight="1" x14ac:dyDescent="0.3">
      <c r="A10" s="140"/>
      <c r="B10" s="136" t="s">
        <v>227</v>
      </c>
      <c r="C10" s="137"/>
      <c r="D10" s="137"/>
      <c r="E10" s="137"/>
      <c r="F10" s="137"/>
    </row>
    <row r="11" spans="1:6" ht="18.75" x14ac:dyDescent="0.25">
      <c r="A11" s="97">
        <v>1</v>
      </c>
      <c r="B11" s="56"/>
      <c r="C11" s="56"/>
      <c r="D11" s="56"/>
      <c r="E11" s="56"/>
      <c r="F11" s="56"/>
    </row>
    <row r="12" spans="1:6" ht="18.75" x14ac:dyDescent="0.25">
      <c r="A12" s="97">
        <v>2</v>
      </c>
      <c r="B12" s="56"/>
      <c r="C12" s="56"/>
      <c r="D12" s="56"/>
      <c r="E12" s="56"/>
      <c r="F12" s="56"/>
    </row>
    <row r="13" spans="1:6" ht="18.75" x14ac:dyDescent="0.25">
      <c r="A13" s="97">
        <v>3</v>
      </c>
      <c r="B13" s="56"/>
      <c r="C13" s="56"/>
      <c r="D13" s="56"/>
      <c r="E13" s="56"/>
      <c r="F13" s="56"/>
    </row>
    <row r="14" spans="1:6" ht="18.75" x14ac:dyDescent="0.25">
      <c r="A14" s="97">
        <v>4</v>
      </c>
      <c r="B14" s="56"/>
      <c r="C14" s="56"/>
      <c r="D14" s="56"/>
      <c r="E14" s="56"/>
      <c r="F14" s="56"/>
    </row>
    <row r="15" spans="1:6" ht="18.75" x14ac:dyDescent="0.25">
      <c r="A15" s="97">
        <v>5</v>
      </c>
      <c r="B15" s="56"/>
      <c r="C15" s="56"/>
      <c r="D15" s="56"/>
      <c r="E15" s="56"/>
      <c r="F15" s="56"/>
    </row>
    <row r="16" spans="1:6" ht="18.75" x14ac:dyDescent="0.3">
      <c r="A16" s="140"/>
      <c r="B16" s="136" t="s">
        <v>68</v>
      </c>
      <c r="C16" s="137"/>
      <c r="D16" s="137"/>
      <c r="E16" s="137"/>
      <c r="F16" s="137"/>
    </row>
    <row r="17" spans="1:6" ht="18.75" x14ac:dyDescent="0.25">
      <c r="A17" s="97">
        <v>1</v>
      </c>
      <c r="B17" s="56"/>
      <c r="C17" s="56"/>
      <c r="D17" s="56"/>
      <c r="E17" s="56"/>
      <c r="F17" s="56"/>
    </row>
    <row r="18" spans="1:6" ht="18.75" x14ac:dyDescent="0.25">
      <c r="A18" s="97">
        <v>2</v>
      </c>
      <c r="B18" s="56"/>
      <c r="C18" s="56"/>
      <c r="D18" s="56"/>
      <c r="E18" s="56"/>
      <c r="F18" s="56"/>
    </row>
    <row r="19" spans="1:6" ht="18.75" x14ac:dyDescent="0.25">
      <c r="A19" s="97">
        <v>3</v>
      </c>
      <c r="B19" s="56"/>
      <c r="C19" s="56"/>
      <c r="D19" s="56"/>
      <c r="E19" s="56"/>
      <c r="F19" s="56"/>
    </row>
    <row r="20" spans="1:6" ht="18.75" x14ac:dyDescent="0.25">
      <c r="A20" s="97">
        <v>4</v>
      </c>
      <c r="B20" s="56"/>
      <c r="C20" s="56"/>
      <c r="D20" s="56"/>
      <c r="E20" s="56"/>
      <c r="F20" s="56"/>
    </row>
    <row r="21" spans="1:6" ht="18.75" x14ac:dyDescent="0.25">
      <c r="A21" s="97">
        <v>5</v>
      </c>
      <c r="B21" s="67"/>
      <c r="C21" s="67"/>
      <c r="D21" s="67"/>
      <c r="E21" s="67"/>
      <c r="F21" s="67"/>
    </row>
    <row r="22" spans="1:6" ht="37.5" x14ac:dyDescent="0.3">
      <c r="A22" s="140"/>
      <c r="B22" s="142" t="s">
        <v>186</v>
      </c>
      <c r="C22" s="137"/>
      <c r="D22" s="137"/>
      <c r="E22" s="137"/>
      <c r="F22" s="137"/>
    </row>
    <row r="23" spans="1:6" ht="18.75" x14ac:dyDescent="0.3">
      <c r="A23" s="158">
        <v>1</v>
      </c>
      <c r="B23" s="143"/>
      <c r="C23" s="141"/>
      <c r="D23" s="141"/>
      <c r="E23" s="141"/>
      <c r="F23" s="141"/>
    </row>
    <row r="24" spans="1:6" ht="18.75" x14ac:dyDescent="0.3">
      <c r="A24" s="158">
        <v>2</v>
      </c>
      <c r="B24" s="143"/>
      <c r="C24" s="141"/>
      <c r="D24" s="141"/>
      <c r="E24" s="141"/>
      <c r="F24" s="141"/>
    </row>
    <row r="25" spans="1:6" ht="18.75" x14ac:dyDescent="0.3">
      <c r="A25" s="158">
        <v>3</v>
      </c>
      <c r="B25" s="143"/>
      <c r="C25" s="141"/>
      <c r="D25" s="141"/>
      <c r="E25" s="141"/>
      <c r="F25" s="141"/>
    </row>
    <row r="26" spans="1:6" ht="18.75" x14ac:dyDescent="0.3">
      <c r="A26" s="158">
        <v>4</v>
      </c>
      <c r="B26" s="143"/>
      <c r="C26" s="141"/>
      <c r="D26" s="141"/>
      <c r="E26" s="141"/>
      <c r="F26" s="141"/>
    </row>
    <row r="27" spans="1:6" ht="18.75" x14ac:dyDescent="0.3">
      <c r="A27" s="158">
        <v>5</v>
      </c>
      <c r="B27" s="143"/>
      <c r="C27" s="141"/>
      <c r="D27" s="141"/>
      <c r="E27" s="141"/>
      <c r="F27" s="141"/>
    </row>
    <row r="28" spans="1:6" ht="18.75" x14ac:dyDescent="0.25">
      <c r="A28" s="162"/>
      <c r="B28" s="139" t="s">
        <v>224</v>
      </c>
      <c r="C28" s="209"/>
      <c r="D28" s="209"/>
      <c r="E28" s="209"/>
      <c r="F28" s="209"/>
    </row>
    <row r="29" spans="1:6" ht="18.75" x14ac:dyDescent="0.3">
      <c r="A29" s="140"/>
      <c r="B29" s="136" t="s">
        <v>228</v>
      </c>
      <c r="C29" s="208"/>
      <c r="D29" s="137"/>
      <c r="E29" s="137"/>
      <c r="F29" s="137"/>
    </row>
    <row r="30" spans="1:6" ht="18.75" x14ac:dyDescent="0.25">
      <c r="A30" s="97">
        <v>1</v>
      </c>
      <c r="B30" s="56"/>
      <c r="C30" s="56"/>
      <c r="D30" s="56"/>
      <c r="E30" s="56"/>
      <c r="F30" s="56"/>
    </row>
    <row r="31" spans="1:6" ht="18.75" x14ac:dyDescent="0.25">
      <c r="A31" s="97">
        <v>2</v>
      </c>
      <c r="B31" s="56"/>
      <c r="C31" s="56"/>
      <c r="D31" s="56"/>
      <c r="E31" s="56"/>
      <c r="F31" s="56"/>
    </row>
    <row r="32" spans="1:6" ht="18.75" x14ac:dyDescent="0.25">
      <c r="A32" s="97">
        <v>3</v>
      </c>
      <c r="B32" s="56"/>
      <c r="C32" s="56"/>
      <c r="D32" s="56"/>
      <c r="E32" s="56"/>
      <c r="F32" s="56"/>
    </row>
    <row r="33" spans="1:6" ht="18.75" x14ac:dyDescent="0.25">
      <c r="A33" s="97">
        <v>4</v>
      </c>
      <c r="B33" s="56"/>
      <c r="C33" s="56"/>
      <c r="D33" s="56"/>
      <c r="E33" s="56"/>
      <c r="F33" s="56"/>
    </row>
    <row r="34" spans="1:6" ht="18.75" x14ac:dyDescent="0.25">
      <c r="A34" s="97">
        <v>5</v>
      </c>
      <c r="B34" s="67"/>
      <c r="C34" s="154"/>
      <c r="D34" s="155"/>
      <c r="E34" s="155"/>
      <c r="F34" s="155"/>
    </row>
    <row r="35" spans="1:6" ht="18.75" x14ac:dyDescent="0.3">
      <c r="A35" s="163"/>
      <c r="B35" s="136" t="s">
        <v>227</v>
      </c>
      <c r="C35" s="137"/>
      <c r="D35" s="137"/>
      <c r="E35" s="137"/>
      <c r="F35" s="137"/>
    </row>
    <row r="36" spans="1:6" ht="18.75" customHeight="1" x14ac:dyDescent="0.25">
      <c r="A36" s="97">
        <v>1</v>
      </c>
      <c r="B36" s="56"/>
      <c r="C36" s="56"/>
      <c r="D36" s="56"/>
      <c r="E36" s="56"/>
      <c r="F36" s="56"/>
    </row>
    <row r="37" spans="1:6" ht="24" customHeight="1" x14ac:dyDescent="0.25">
      <c r="A37" s="97">
        <v>2</v>
      </c>
      <c r="B37" s="56"/>
      <c r="C37" s="56"/>
      <c r="D37" s="56"/>
      <c r="E37" s="56"/>
      <c r="F37" s="56"/>
    </row>
    <row r="38" spans="1:6" ht="21" customHeight="1" x14ac:dyDescent="0.25">
      <c r="A38" s="97">
        <v>3</v>
      </c>
      <c r="B38" s="56"/>
      <c r="C38" s="56"/>
      <c r="D38" s="56"/>
      <c r="E38" s="56"/>
      <c r="F38" s="56"/>
    </row>
    <row r="39" spans="1:6" ht="18.75" customHeight="1" x14ac:dyDescent="0.25">
      <c r="A39" s="97">
        <v>4</v>
      </c>
      <c r="B39" s="56"/>
      <c r="C39" s="56"/>
      <c r="D39" s="56"/>
      <c r="E39" s="56"/>
      <c r="F39" s="56"/>
    </row>
    <row r="40" spans="1:6" ht="19.5" customHeight="1" x14ac:dyDescent="0.25">
      <c r="A40" s="97">
        <v>5</v>
      </c>
      <c r="B40" s="56"/>
      <c r="C40" s="56"/>
      <c r="D40" s="56"/>
      <c r="E40" s="56"/>
      <c r="F40" s="56"/>
    </row>
    <row r="41" spans="1:6" ht="18.75" x14ac:dyDescent="0.25">
      <c r="A41" s="97">
        <v>6</v>
      </c>
      <c r="B41" s="56"/>
      <c r="C41" s="56"/>
      <c r="D41" s="56"/>
      <c r="E41" s="56"/>
      <c r="F41" s="56"/>
    </row>
    <row r="42" spans="1:6" ht="18" customHeight="1" x14ac:dyDescent="0.25">
      <c r="A42" s="97">
        <v>7</v>
      </c>
      <c r="B42" s="56"/>
      <c r="C42" s="56"/>
      <c r="D42" s="56"/>
      <c r="E42" s="56"/>
      <c r="F42" s="56"/>
    </row>
    <row r="43" spans="1:6" ht="20.25" customHeight="1" x14ac:dyDescent="0.25">
      <c r="A43" s="164">
        <v>8</v>
      </c>
      <c r="B43" s="56"/>
      <c r="C43" s="56"/>
      <c r="D43" s="56"/>
      <c r="E43" s="56"/>
      <c r="F43" s="56"/>
    </row>
    <row r="44" spans="1:6" ht="20.25" customHeight="1" x14ac:dyDescent="0.25">
      <c r="A44" s="164">
        <v>9</v>
      </c>
      <c r="B44" s="56"/>
      <c r="C44" s="56"/>
      <c r="D44" s="56"/>
      <c r="E44" s="56"/>
      <c r="F44" s="56"/>
    </row>
    <row r="45" spans="1:6" ht="21" customHeight="1" x14ac:dyDescent="0.25">
      <c r="A45" s="164">
        <v>10</v>
      </c>
      <c r="B45" s="56"/>
      <c r="C45" s="56"/>
      <c r="D45" s="56"/>
      <c r="E45" s="56"/>
      <c r="F45" s="56"/>
    </row>
    <row r="46" spans="1:6" ht="18.75" x14ac:dyDescent="0.3">
      <c r="A46" s="165"/>
      <c r="B46" s="136" t="s">
        <v>68</v>
      </c>
      <c r="C46" s="137"/>
      <c r="D46" s="137"/>
      <c r="E46" s="137"/>
      <c r="F46" s="137"/>
    </row>
    <row r="47" spans="1:6" ht="18.75" x14ac:dyDescent="0.25">
      <c r="A47" s="97">
        <v>1</v>
      </c>
      <c r="B47" s="56"/>
      <c r="C47" s="56"/>
      <c r="D47" s="56"/>
      <c r="E47" s="56"/>
      <c r="F47" s="56"/>
    </row>
    <row r="48" spans="1:6" ht="22.5" customHeight="1" x14ac:dyDescent="0.25">
      <c r="A48" s="97">
        <v>2</v>
      </c>
      <c r="B48" s="56"/>
      <c r="C48" s="56"/>
      <c r="D48" s="56"/>
      <c r="E48" s="56"/>
      <c r="F48" s="56"/>
    </row>
    <row r="49" spans="1:6" ht="17.25" customHeight="1" x14ac:dyDescent="0.25">
      <c r="A49" s="97">
        <v>3</v>
      </c>
      <c r="B49" s="56"/>
      <c r="C49" s="56"/>
      <c r="D49" s="56"/>
      <c r="E49" s="56"/>
      <c r="F49" s="56"/>
    </row>
    <row r="50" spans="1:6" ht="18.75" x14ac:dyDescent="0.25">
      <c r="A50" s="97">
        <v>4</v>
      </c>
      <c r="B50" s="56"/>
      <c r="C50" s="56"/>
      <c r="D50" s="56"/>
      <c r="E50" s="56"/>
      <c r="F50" s="56"/>
    </row>
    <row r="51" spans="1:6" ht="18.75" x14ac:dyDescent="0.25">
      <c r="A51" s="97">
        <v>5</v>
      </c>
      <c r="B51" s="56"/>
      <c r="C51" s="56"/>
      <c r="D51" s="56"/>
      <c r="E51" s="56"/>
      <c r="F51" s="56"/>
    </row>
    <row r="52" spans="1:6" ht="18.75" x14ac:dyDescent="0.25">
      <c r="A52" s="97">
        <v>6</v>
      </c>
      <c r="B52" s="56"/>
      <c r="C52" s="56"/>
      <c r="D52" s="56"/>
      <c r="E52" s="56"/>
      <c r="F52" s="56"/>
    </row>
    <row r="53" spans="1:6" ht="18.75" x14ac:dyDescent="0.25">
      <c r="A53" s="97">
        <v>7</v>
      </c>
      <c r="B53" s="56"/>
      <c r="C53" s="56"/>
      <c r="D53" s="56"/>
      <c r="E53" s="56"/>
      <c r="F53" s="56"/>
    </row>
    <row r="54" spans="1:6" ht="18.75" x14ac:dyDescent="0.25">
      <c r="A54" s="97">
        <v>8</v>
      </c>
      <c r="B54" s="56"/>
      <c r="C54" s="56"/>
      <c r="D54" s="56"/>
      <c r="E54" s="56"/>
      <c r="F54" s="56"/>
    </row>
    <row r="55" spans="1:6" ht="18.75" x14ac:dyDescent="0.25">
      <c r="A55" s="97">
        <v>9</v>
      </c>
      <c r="B55" s="56"/>
      <c r="C55" s="56"/>
      <c r="D55" s="56"/>
      <c r="E55" s="56"/>
      <c r="F55" s="56"/>
    </row>
    <row r="56" spans="1:6" ht="18.75" x14ac:dyDescent="0.25">
      <c r="A56" s="97">
        <v>10</v>
      </c>
      <c r="B56" s="56"/>
      <c r="C56" s="56"/>
      <c r="D56" s="56"/>
      <c r="E56" s="56"/>
      <c r="F56" s="56"/>
    </row>
    <row r="57" spans="1:6" ht="37.5" x14ac:dyDescent="0.3">
      <c r="A57" s="140"/>
      <c r="B57" s="142" t="s">
        <v>186</v>
      </c>
      <c r="C57" s="137"/>
      <c r="D57" s="137"/>
      <c r="E57" s="137"/>
      <c r="F57" s="137"/>
    </row>
    <row r="58" spans="1:6" ht="18.75" x14ac:dyDescent="0.25">
      <c r="A58" s="97">
        <v>1</v>
      </c>
      <c r="B58" s="67"/>
      <c r="C58" s="67"/>
      <c r="D58" s="67"/>
      <c r="E58" s="67"/>
      <c r="F58" s="67"/>
    </row>
    <row r="59" spans="1:6" ht="18.75" x14ac:dyDescent="0.25">
      <c r="A59" s="97">
        <v>2</v>
      </c>
      <c r="B59" s="67"/>
      <c r="C59" s="67"/>
      <c r="D59" s="67"/>
      <c r="E59" s="67"/>
      <c r="F59" s="67"/>
    </row>
    <row r="60" spans="1:6" ht="18.75" x14ac:dyDescent="0.25">
      <c r="A60" s="97">
        <v>3</v>
      </c>
      <c r="B60" s="67"/>
      <c r="C60" s="67"/>
      <c r="D60" s="67"/>
      <c r="E60" s="67"/>
      <c r="F60" s="67"/>
    </row>
    <row r="61" spans="1:6" ht="18.75" x14ac:dyDescent="0.25">
      <c r="A61" s="97">
        <v>4</v>
      </c>
      <c r="B61" s="67"/>
      <c r="C61" s="67"/>
      <c r="D61" s="67"/>
      <c r="E61" s="67"/>
      <c r="F61" s="67"/>
    </row>
    <row r="62" spans="1:6" ht="18.75" x14ac:dyDescent="0.25">
      <c r="A62" s="97">
        <v>5</v>
      </c>
      <c r="B62" s="67"/>
      <c r="C62" s="67"/>
      <c r="D62" s="67"/>
      <c r="E62" s="67"/>
      <c r="F62" s="67"/>
    </row>
    <row r="63" spans="1:6" ht="18.75" x14ac:dyDescent="0.25">
      <c r="A63" s="162"/>
      <c r="B63" s="139" t="s">
        <v>226</v>
      </c>
      <c r="C63" s="209"/>
      <c r="D63" s="209"/>
      <c r="E63" s="209"/>
      <c r="F63" s="209"/>
    </row>
    <row r="64" spans="1:6" ht="18.75" x14ac:dyDescent="0.3">
      <c r="A64" s="140"/>
      <c r="B64" s="136" t="s">
        <v>228</v>
      </c>
      <c r="C64" s="137"/>
      <c r="D64" s="137"/>
      <c r="E64" s="137"/>
      <c r="F64" s="137"/>
    </row>
    <row r="65" spans="1:6" ht="20.25" customHeight="1" x14ac:dyDescent="0.25">
      <c r="A65" s="97">
        <v>1</v>
      </c>
      <c r="B65" s="56"/>
      <c r="C65" s="56"/>
      <c r="D65" s="56"/>
      <c r="E65" s="56"/>
      <c r="F65" s="56"/>
    </row>
    <row r="66" spans="1:6" ht="20.25" customHeight="1" x14ac:dyDescent="0.25">
      <c r="A66" s="97">
        <v>2</v>
      </c>
      <c r="B66" s="56"/>
      <c r="C66" s="56"/>
      <c r="D66" s="56"/>
      <c r="E66" s="56"/>
      <c r="F66" s="56"/>
    </row>
    <row r="67" spans="1:6" ht="20.25" customHeight="1" x14ac:dyDescent="0.25">
      <c r="A67" s="97">
        <v>3</v>
      </c>
      <c r="B67" s="56"/>
      <c r="C67" s="56"/>
      <c r="D67" s="56"/>
      <c r="E67" s="56"/>
      <c r="F67" s="56"/>
    </row>
    <row r="68" spans="1:6" ht="18.75" x14ac:dyDescent="0.25">
      <c r="A68" s="97">
        <v>4</v>
      </c>
      <c r="B68" s="56"/>
      <c r="C68" s="56"/>
      <c r="D68" s="56"/>
      <c r="E68" s="56"/>
      <c r="F68" s="56"/>
    </row>
    <row r="69" spans="1:6" ht="18.75" x14ac:dyDescent="0.25">
      <c r="A69" s="97">
        <v>5</v>
      </c>
      <c r="B69" s="67"/>
      <c r="C69" s="67"/>
      <c r="D69" s="67"/>
      <c r="E69" s="67"/>
      <c r="F69" s="67"/>
    </row>
    <row r="70" spans="1:6" ht="18.75" x14ac:dyDescent="0.3">
      <c r="A70" s="140"/>
      <c r="B70" s="136" t="s">
        <v>227</v>
      </c>
      <c r="C70" s="137"/>
      <c r="D70" s="137"/>
      <c r="E70" s="137"/>
      <c r="F70" s="137"/>
    </row>
    <row r="71" spans="1:6" ht="18.75" x14ac:dyDescent="0.25">
      <c r="A71" s="97">
        <v>1</v>
      </c>
      <c r="B71" s="56"/>
      <c r="C71" s="56"/>
      <c r="D71" s="56"/>
      <c r="E71" s="56"/>
      <c r="F71" s="56"/>
    </row>
    <row r="72" spans="1:6" ht="18.75" x14ac:dyDescent="0.25">
      <c r="A72" s="97">
        <v>2</v>
      </c>
      <c r="B72" s="56"/>
      <c r="C72" s="56"/>
      <c r="D72" s="56"/>
      <c r="E72" s="56"/>
      <c r="F72" s="56"/>
    </row>
    <row r="73" spans="1:6" ht="18.75" x14ac:dyDescent="0.25">
      <c r="A73" s="97">
        <v>3</v>
      </c>
      <c r="B73" s="56"/>
      <c r="C73" s="56"/>
      <c r="D73" s="56"/>
      <c r="E73" s="56"/>
      <c r="F73" s="56"/>
    </row>
    <row r="74" spans="1:6" ht="18.75" x14ac:dyDescent="0.25">
      <c r="A74" s="97">
        <v>4</v>
      </c>
      <c r="B74" s="56"/>
      <c r="C74" s="56"/>
      <c r="D74" s="56"/>
      <c r="E74" s="56"/>
      <c r="F74" s="56"/>
    </row>
    <row r="75" spans="1:6" ht="18.75" x14ac:dyDescent="0.25">
      <c r="A75" s="97">
        <v>5</v>
      </c>
      <c r="B75" s="56"/>
      <c r="C75" s="56"/>
      <c r="D75" s="56"/>
      <c r="E75" s="56"/>
      <c r="F75" s="56"/>
    </row>
    <row r="76" spans="1:6" ht="18.75" x14ac:dyDescent="0.25">
      <c r="A76" s="97">
        <v>6</v>
      </c>
      <c r="B76" s="56"/>
      <c r="C76" s="56"/>
      <c r="D76" s="56"/>
      <c r="E76" s="56"/>
      <c r="F76" s="56"/>
    </row>
    <row r="77" spans="1:6" ht="19.5" customHeight="1" x14ac:dyDescent="0.25">
      <c r="A77" s="97">
        <v>7</v>
      </c>
      <c r="B77" s="56"/>
      <c r="C77" s="56"/>
      <c r="D77" s="56"/>
      <c r="E77" s="56"/>
      <c r="F77" s="56"/>
    </row>
    <row r="78" spans="1:6" ht="21.75" customHeight="1" x14ac:dyDescent="0.25">
      <c r="A78" s="97">
        <v>8</v>
      </c>
      <c r="B78" s="56"/>
      <c r="C78" s="56"/>
      <c r="D78" s="56"/>
      <c r="E78" s="56"/>
      <c r="F78" s="56"/>
    </row>
    <row r="79" spans="1:6" ht="21" customHeight="1" x14ac:dyDescent="0.25">
      <c r="A79" s="97">
        <v>9</v>
      </c>
      <c r="B79" s="56"/>
      <c r="C79" s="56"/>
      <c r="D79" s="56"/>
      <c r="E79" s="56"/>
      <c r="F79" s="56"/>
    </row>
    <row r="80" spans="1:6" ht="21.75" customHeight="1" x14ac:dyDescent="0.25">
      <c r="A80" s="97">
        <v>10</v>
      </c>
      <c r="B80" s="56"/>
      <c r="C80" s="56"/>
      <c r="D80" s="56"/>
      <c r="E80" s="56"/>
      <c r="F80" s="56"/>
    </row>
    <row r="81" spans="1:6" ht="22.5" customHeight="1" x14ac:dyDescent="0.25">
      <c r="A81" s="97">
        <v>11</v>
      </c>
      <c r="B81" s="56"/>
      <c r="C81" s="56"/>
      <c r="D81" s="56"/>
      <c r="E81" s="56"/>
      <c r="F81" s="56"/>
    </row>
    <row r="82" spans="1:6" ht="20.25" customHeight="1" x14ac:dyDescent="0.25">
      <c r="A82" s="97">
        <v>12</v>
      </c>
      <c r="B82" s="56"/>
      <c r="C82" s="56"/>
      <c r="D82" s="56"/>
      <c r="E82" s="56"/>
      <c r="F82" s="56"/>
    </row>
    <row r="83" spans="1:6" ht="18.75" x14ac:dyDescent="0.3">
      <c r="A83" s="140"/>
      <c r="B83" s="136" t="s">
        <v>68</v>
      </c>
      <c r="C83" s="137"/>
      <c r="D83" s="210"/>
      <c r="E83" s="210"/>
      <c r="F83" s="137"/>
    </row>
    <row r="84" spans="1:6" ht="18.75" x14ac:dyDescent="0.25">
      <c r="A84" s="158">
        <v>1</v>
      </c>
      <c r="B84" s="56"/>
      <c r="C84" s="56"/>
      <c r="D84" s="56"/>
      <c r="E84" s="56"/>
      <c r="F84" s="56"/>
    </row>
    <row r="85" spans="1:6" ht="18.75" customHeight="1" x14ac:dyDescent="0.25">
      <c r="A85" s="158">
        <v>2</v>
      </c>
      <c r="B85" s="56"/>
      <c r="C85" s="56"/>
      <c r="D85" s="56"/>
      <c r="E85" s="56"/>
      <c r="F85" s="56"/>
    </row>
    <row r="86" spans="1:6" ht="18.75" x14ac:dyDescent="0.25">
      <c r="A86" s="158">
        <v>3</v>
      </c>
      <c r="B86" s="56"/>
      <c r="C86" s="56"/>
      <c r="D86" s="56"/>
      <c r="E86" s="56"/>
      <c r="F86" s="56"/>
    </row>
    <row r="87" spans="1:6" ht="18.75" customHeight="1" x14ac:dyDescent="0.25">
      <c r="A87" s="158">
        <v>4</v>
      </c>
      <c r="B87" s="56"/>
      <c r="C87" s="56"/>
      <c r="D87" s="56"/>
      <c r="E87" s="56"/>
      <c r="F87" s="56"/>
    </row>
    <row r="88" spans="1:6" ht="18" customHeight="1" x14ac:dyDescent="0.25">
      <c r="A88" s="158">
        <v>5</v>
      </c>
      <c r="B88" s="56"/>
      <c r="C88" s="56"/>
      <c r="D88" s="56"/>
      <c r="E88" s="56"/>
      <c r="F88" s="56"/>
    </row>
    <row r="89" spans="1:6" ht="23.25" customHeight="1" x14ac:dyDescent="0.25">
      <c r="A89" s="158">
        <v>6</v>
      </c>
      <c r="B89" s="56"/>
      <c r="C89" s="56"/>
      <c r="D89" s="56"/>
      <c r="E89" s="56"/>
      <c r="F89" s="56"/>
    </row>
    <row r="90" spans="1:6" ht="19.5" customHeight="1" x14ac:dyDescent="0.25">
      <c r="A90" s="158">
        <v>7</v>
      </c>
      <c r="B90" s="56"/>
      <c r="C90" s="56"/>
      <c r="D90" s="56"/>
      <c r="E90" s="56"/>
      <c r="F90" s="56"/>
    </row>
    <row r="91" spans="1:6" ht="24.75" customHeight="1" x14ac:dyDescent="0.25">
      <c r="A91" s="207">
        <v>8</v>
      </c>
      <c r="B91" s="56"/>
      <c r="C91" s="56"/>
      <c r="D91" s="56"/>
      <c r="E91" s="56"/>
      <c r="F91" s="56"/>
    </row>
    <row r="92" spans="1:6" ht="21" customHeight="1" x14ac:dyDescent="0.25">
      <c r="A92" s="207">
        <v>9</v>
      </c>
      <c r="B92" s="56"/>
      <c r="C92" s="56"/>
      <c r="D92" s="56"/>
      <c r="E92" s="56"/>
      <c r="F92" s="56"/>
    </row>
    <row r="93" spans="1:6" ht="37.5" x14ac:dyDescent="0.3">
      <c r="A93" s="165"/>
      <c r="B93" s="142" t="s">
        <v>186</v>
      </c>
      <c r="C93" s="137"/>
      <c r="D93" s="137"/>
      <c r="E93" s="137"/>
      <c r="F93" s="137"/>
    </row>
    <row r="94" spans="1:6" ht="18.75" x14ac:dyDescent="0.3">
      <c r="A94" s="158">
        <v>1</v>
      </c>
      <c r="B94" s="57"/>
      <c r="C94" s="141"/>
      <c r="D94" s="141"/>
      <c r="E94" s="141"/>
      <c r="F94" s="141"/>
    </row>
    <row r="95" spans="1:6" ht="18.75" x14ac:dyDescent="0.3">
      <c r="A95" s="158">
        <v>2</v>
      </c>
      <c r="B95" s="57"/>
      <c r="C95" s="141"/>
      <c r="D95" s="141"/>
      <c r="E95" s="141"/>
      <c r="F95" s="141"/>
    </row>
    <row r="96" spans="1:6" ht="18.75" x14ac:dyDescent="0.3">
      <c r="A96" s="158">
        <v>3</v>
      </c>
      <c r="B96" s="57"/>
      <c r="C96" s="141"/>
      <c r="D96" s="141"/>
      <c r="E96" s="141"/>
      <c r="F96" s="141"/>
    </row>
    <row r="97" spans="1:6" ht="18.75" x14ac:dyDescent="0.3">
      <c r="A97" s="158">
        <v>4</v>
      </c>
      <c r="B97" s="57"/>
      <c r="C97" s="141"/>
      <c r="D97" s="141"/>
      <c r="E97" s="141"/>
      <c r="F97" s="141"/>
    </row>
    <row r="98" spans="1:6" ht="18.75" x14ac:dyDescent="0.3">
      <c r="A98" s="158">
        <v>5</v>
      </c>
      <c r="B98" s="57"/>
      <c r="C98" s="141"/>
      <c r="D98" s="141"/>
      <c r="E98" s="141"/>
      <c r="F98" s="141"/>
    </row>
    <row r="99" spans="1:6" ht="18.75" x14ac:dyDescent="0.25">
      <c r="A99" s="162"/>
      <c r="B99" s="139" t="s">
        <v>222</v>
      </c>
      <c r="C99" s="139"/>
      <c r="D99" s="139"/>
      <c r="E99" s="139"/>
      <c r="F99" s="139"/>
    </row>
    <row r="100" spans="1:6" ht="18.75" x14ac:dyDescent="0.3">
      <c r="A100" s="140"/>
      <c r="B100" s="136" t="s">
        <v>228</v>
      </c>
      <c r="C100" s="137"/>
      <c r="D100" s="137"/>
      <c r="E100" s="137"/>
      <c r="F100" s="137"/>
    </row>
    <row r="101" spans="1:6" ht="56.25" x14ac:dyDescent="0.25">
      <c r="A101" s="97">
        <v>1</v>
      </c>
      <c r="B101" s="67" t="s">
        <v>279</v>
      </c>
      <c r="C101" s="254">
        <v>44525</v>
      </c>
      <c r="D101" s="67" t="s">
        <v>277</v>
      </c>
      <c r="E101" s="67"/>
      <c r="F101" s="67" t="s">
        <v>278</v>
      </c>
    </row>
    <row r="102" spans="1:6" ht="18.75" x14ac:dyDescent="0.25">
      <c r="A102" s="97">
        <v>2</v>
      </c>
      <c r="B102" s="67"/>
      <c r="C102" s="67"/>
      <c r="D102" s="67"/>
      <c r="E102" s="67"/>
      <c r="F102" s="67"/>
    </row>
    <row r="103" spans="1:6" ht="18.75" x14ac:dyDescent="0.25">
      <c r="A103" s="97">
        <v>3</v>
      </c>
      <c r="B103" s="67"/>
      <c r="C103" s="67"/>
      <c r="D103" s="67"/>
      <c r="E103" s="67"/>
      <c r="F103" s="67"/>
    </row>
    <row r="104" spans="1:6" ht="18.75" x14ac:dyDescent="0.25">
      <c r="A104" s="97">
        <v>4</v>
      </c>
      <c r="B104" s="67"/>
      <c r="C104" s="67"/>
      <c r="D104" s="67"/>
      <c r="E104" s="67"/>
      <c r="F104" s="67"/>
    </row>
    <row r="105" spans="1:6" ht="18.75" x14ac:dyDescent="0.25">
      <c r="A105" s="97">
        <v>5</v>
      </c>
      <c r="B105" s="67"/>
      <c r="C105" s="67"/>
      <c r="D105" s="67"/>
      <c r="E105" s="67"/>
      <c r="F105" s="67"/>
    </row>
    <row r="106" spans="1:6" ht="18.75" x14ac:dyDescent="0.3">
      <c r="A106" s="140"/>
      <c r="B106" s="136" t="s">
        <v>227</v>
      </c>
      <c r="C106" s="137"/>
      <c r="D106" s="137"/>
      <c r="E106" s="137"/>
      <c r="F106" s="137"/>
    </row>
    <row r="107" spans="1:6" ht="18.75" x14ac:dyDescent="0.25">
      <c r="A107" s="97">
        <v>1</v>
      </c>
      <c r="B107" s="56"/>
      <c r="C107" s="56"/>
      <c r="D107" s="56"/>
      <c r="E107" s="56"/>
      <c r="F107" s="56"/>
    </row>
    <row r="108" spans="1:6" ht="18.75" x14ac:dyDescent="0.25">
      <c r="A108" s="97">
        <v>2</v>
      </c>
      <c r="B108" s="56"/>
      <c r="C108" s="56"/>
      <c r="D108" s="56"/>
      <c r="E108" s="56"/>
      <c r="F108" s="56"/>
    </row>
    <row r="109" spans="1:6" ht="18.75" x14ac:dyDescent="0.25">
      <c r="A109" s="97">
        <v>3</v>
      </c>
      <c r="B109" s="56"/>
      <c r="C109" s="56"/>
      <c r="D109" s="56"/>
      <c r="E109" s="56"/>
      <c r="F109" s="56"/>
    </row>
    <row r="110" spans="1:6" ht="21.75" customHeight="1" x14ac:dyDescent="0.25">
      <c r="A110" s="97">
        <v>4</v>
      </c>
      <c r="B110" s="56"/>
      <c r="C110" s="56"/>
      <c r="D110" s="56"/>
      <c r="E110" s="56"/>
      <c r="F110" s="56"/>
    </row>
    <row r="111" spans="1:6" ht="18.75" x14ac:dyDescent="0.25">
      <c r="A111" s="97">
        <v>5</v>
      </c>
      <c r="B111" s="56"/>
      <c r="C111" s="56"/>
      <c r="D111" s="56"/>
      <c r="E111" s="56"/>
      <c r="F111" s="56"/>
    </row>
    <row r="112" spans="1:6" ht="18.75" x14ac:dyDescent="0.25">
      <c r="A112" s="97">
        <v>6</v>
      </c>
      <c r="B112" s="56"/>
      <c r="C112" s="56"/>
      <c r="D112" s="56"/>
      <c r="E112" s="56"/>
      <c r="F112" s="56"/>
    </row>
    <row r="113" spans="1:6" ht="18.75" x14ac:dyDescent="0.25">
      <c r="A113" s="97">
        <v>7</v>
      </c>
      <c r="B113" s="56"/>
      <c r="C113" s="56"/>
      <c r="D113" s="56"/>
      <c r="E113" s="56"/>
      <c r="F113" s="56"/>
    </row>
    <row r="114" spans="1:6" ht="22.5" customHeight="1" x14ac:dyDescent="0.25">
      <c r="A114" s="97">
        <v>8</v>
      </c>
      <c r="B114" s="56"/>
      <c r="C114" s="56"/>
      <c r="D114" s="56"/>
      <c r="E114" s="56"/>
      <c r="F114" s="56"/>
    </row>
    <row r="115" spans="1:6" ht="21.75" customHeight="1" x14ac:dyDescent="0.25">
      <c r="A115" s="97">
        <v>9</v>
      </c>
      <c r="B115" s="56"/>
      <c r="C115" s="56"/>
      <c r="D115" s="56"/>
      <c r="E115" s="56"/>
      <c r="F115" s="56"/>
    </row>
    <row r="116" spans="1:6" ht="20.25" customHeight="1" x14ac:dyDescent="0.25">
      <c r="A116" s="97">
        <v>10</v>
      </c>
      <c r="B116" s="56"/>
      <c r="C116" s="56"/>
      <c r="D116" s="56"/>
      <c r="E116" s="56"/>
      <c r="F116" s="56"/>
    </row>
    <row r="117" spans="1:6" ht="19.5" customHeight="1" x14ac:dyDescent="0.25">
      <c r="A117" s="97">
        <v>11</v>
      </c>
      <c r="B117" s="56"/>
      <c r="C117" s="56"/>
      <c r="D117" s="56"/>
      <c r="E117" s="56"/>
      <c r="F117" s="56"/>
    </row>
    <row r="118" spans="1:6" ht="24" customHeight="1" x14ac:dyDescent="0.25">
      <c r="A118" s="97">
        <v>12</v>
      </c>
      <c r="B118" s="56"/>
      <c r="C118" s="56"/>
      <c r="D118" s="56"/>
      <c r="E118" s="56"/>
      <c r="F118" s="56"/>
    </row>
    <row r="119" spans="1:6" ht="26.25" customHeight="1" x14ac:dyDescent="0.25">
      <c r="A119" s="97">
        <v>13</v>
      </c>
      <c r="B119" s="56"/>
      <c r="C119" s="56"/>
      <c r="D119" s="56"/>
      <c r="E119" s="56"/>
      <c r="F119" s="56"/>
    </row>
    <row r="120" spans="1:6" ht="19.5" customHeight="1" x14ac:dyDescent="0.25">
      <c r="A120" s="97">
        <v>14</v>
      </c>
      <c r="B120" s="56"/>
      <c r="C120" s="56"/>
      <c r="D120" s="56"/>
      <c r="E120" s="56"/>
      <c r="F120" s="56"/>
    </row>
    <row r="121" spans="1:6" ht="18.75" x14ac:dyDescent="0.25">
      <c r="A121" s="140"/>
      <c r="B121" s="135" t="s">
        <v>68</v>
      </c>
      <c r="C121" s="211"/>
      <c r="D121" s="211"/>
      <c r="E121" s="211"/>
      <c r="F121" s="211"/>
    </row>
    <row r="122" spans="1:6" ht="18.75" x14ac:dyDescent="0.25">
      <c r="A122" s="158">
        <v>1</v>
      </c>
      <c r="B122" s="56"/>
      <c r="C122" s="56"/>
      <c r="D122" s="56"/>
      <c r="E122" s="56"/>
      <c r="F122" s="56"/>
    </row>
    <row r="123" spans="1:6" ht="18.75" x14ac:dyDescent="0.25">
      <c r="A123" s="158">
        <v>2</v>
      </c>
      <c r="B123" s="56"/>
      <c r="C123" s="56"/>
      <c r="D123" s="56"/>
      <c r="E123" s="56"/>
      <c r="F123" s="56"/>
    </row>
    <row r="124" spans="1:6" ht="18.75" x14ac:dyDescent="0.25">
      <c r="A124" s="158">
        <v>3</v>
      </c>
      <c r="B124" s="56"/>
      <c r="C124" s="56"/>
      <c r="D124" s="56"/>
      <c r="E124" s="56"/>
      <c r="F124" s="56"/>
    </row>
    <row r="125" spans="1:6" ht="18.75" x14ac:dyDescent="0.25">
      <c r="A125" s="158">
        <v>4</v>
      </c>
      <c r="B125" s="56"/>
      <c r="C125" s="56"/>
      <c r="D125" s="56"/>
      <c r="E125" s="56"/>
      <c r="F125" s="56"/>
    </row>
    <row r="126" spans="1:6" ht="18.75" x14ac:dyDescent="0.3">
      <c r="A126" s="158">
        <v>5</v>
      </c>
      <c r="B126" s="57"/>
      <c r="C126" s="141"/>
      <c r="D126" s="141"/>
      <c r="E126" s="141"/>
      <c r="F126" s="141"/>
    </row>
    <row r="127" spans="1:6" ht="37.5" x14ac:dyDescent="0.3">
      <c r="A127" s="140"/>
      <c r="B127" s="142" t="s">
        <v>186</v>
      </c>
      <c r="C127" s="137"/>
      <c r="D127" s="137"/>
      <c r="E127" s="137"/>
      <c r="F127" s="137"/>
    </row>
    <row r="128" spans="1:6" ht="18.75" x14ac:dyDescent="0.3">
      <c r="A128" s="158">
        <v>1</v>
      </c>
      <c r="B128" s="57"/>
      <c r="C128" s="141"/>
      <c r="D128" s="141"/>
      <c r="E128" s="141"/>
      <c r="F128" s="141"/>
    </row>
    <row r="129" spans="1:6" ht="18.75" x14ac:dyDescent="0.3">
      <c r="A129" s="158">
        <v>2</v>
      </c>
      <c r="B129" s="57"/>
      <c r="C129" s="141"/>
      <c r="D129" s="141"/>
      <c r="E129" s="141"/>
      <c r="F129" s="141"/>
    </row>
    <row r="130" spans="1:6" ht="18.75" x14ac:dyDescent="0.3">
      <c r="A130" s="158">
        <v>3</v>
      </c>
      <c r="B130" s="57"/>
      <c r="C130" s="141"/>
      <c r="D130" s="141"/>
      <c r="E130" s="141"/>
      <c r="F130" s="141"/>
    </row>
    <row r="131" spans="1:6" ht="18.75" x14ac:dyDescent="0.3">
      <c r="A131" s="158">
        <v>4</v>
      </c>
      <c r="B131" s="57"/>
      <c r="C131" s="141"/>
      <c r="D131" s="141"/>
      <c r="E131" s="141"/>
      <c r="F131" s="141"/>
    </row>
    <row r="132" spans="1:6" ht="18.75" x14ac:dyDescent="0.3">
      <c r="A132" s="158">
        <v>5</v>
      </c>
      <c r="B132" s="57"/>
      <c r="C132" s="141"/>
      <c r="D132" s="141"/>
      <c r="E132" s="141"/>
      <c r="F132" s="141"/>
    </row>
    <row r="133" spans="1:6" ht="18.75" x14ac:dyDescent="0.25">
      <c r="A133" s="60"/>
      <c r="B133" s="60"/>
      <c r="C133" s="60"/>
      <c r="D133" s="60"/>
      <c r="E133" s="60"/>
      <c r="F133" s="60"/>
    </row>
    <row r="134" spans="1:6" ht="18.75" x14ac:dyDescent="0.25">
      <c r="A134" s="60"/>
      <c r="B134" s="60"/>
      <c r="C134" s="60"/>
      <c r="D134" s="60"/>
      <c r="E134" s="60"/>
      <c r="F134" s="60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topLeftCell="A4" zoomScale="90" zoomScaleNormal="100" zoomScaleSheetLayoutView="90" workbookViewId="0">
      <selection activeCell="B3" sqref="B3:E10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356" t="s">
        <v>132</v>
      </c>
      <c r="B1" s="356"/>
      <c r="C1" s="356"/>
      <c r="D1" s="356"/>
      <c r="E1" s="356"/>
    </row>
    <row r="2" spans="1:5" ht="94.5" customHeight="1" x14ac:dyDescent="0.25">
      <c r="A2" s="184" t="s">
        <v>133</v>
      </c>
      <c r="B2" s="184" t="s">
        <v>134</v>
      </c>
      <c r="C2" s="184" t="s">
        <v>135</v>
      </c>
      <c r="D2" s="184" t="s">
        <v>136</v>
      </c>
      <c r="E2" s="184" t="s">
        <v>137</v>
      </c>
    </row>
    <row r="3" spans="1:5" ht="56.25" x14ac:dyDescent="0.3">
      <c r="A3" s="64" t="s">
        <v>138</v>
      </c>
      <c r="B3" s="54">
        <v>3</v>
      </c>
      <c r="C3" s="101">
        <v>0</v>
      </c>
      <c r="D3" s="101">
        <v>0</v>
      </c>
      <c r="E3" s="101">
        <v>3</v>
      </c>
    </row>
    <row r="4" spans="1:5" ht="75" x14ac:dyDescent="0.3">
      <c r="A4" s="64" t="s">
        <v>139</v>
      </c>
      <c r="B4" s="54">
        <v>2</v>
      </c>
      <c r="C4" s="101">
        <v>0</v>
      </c>
      <c r="D4" s="101">
        <v>2</v>
      </c>
      <c r="E4" s="101">
        <v>2</v>
      </c>
    </row>
    <row r="5" spans="1:5" ht="112.5" x14ac:dyDescent="0.3">
      <c r="A5" s="64" t="s">
        <v>210</v>
      </c>
      <c r="B5" s="110">
        <v>0</v>
      </c>
      <c r="C5" s="110">
        <f>C6+C7+C8+C9</f>
        <v>0</v>
      </c>
      <c r="D5" s="110">
        <f>D6+D7+D8+D9</f>
        <v>0</v>
      </c>
      <c r="E5" s="110">
        <f>E6+E7+E8+E9</f>
        <v>0</v>
      </c>
    </row>
    <row r="6" spans="1:5" ht="24" customHeight="1" x14ac:dyDescent="0.3">
      <c r="A6" s="64" t="s">
        <v>248</v>
      </c>
      <c r="B6" s="54">
        <v>0</v>
      </c>
      <c r="C6" s="101">
        <v>0</v>
      </c>
      <c r="D6" s="101">
        <v>0</v>
      </c>
      <c r="E6" s="101">
        <v>0</v>
      </c>
    </row>
    <row r="7" spans="1:5" ht="37.5" x14ac:dyDescent="0.3">
      <c r="A7" s="64" t="s">
        <v>140</v>
      </c>
      <c r="B7" s="54">
        <v>0</v>
      </c>
      <c r="C7" s="101">
        <v>0</v>
      </c>
      <c r="D7" s="101">
        <v>0</v>
      </c>
      <c r="E7" s="101">
        <v>0</v>
      </c>
    </row>
    <row r="8" spans="1:5" ht="56.25" x14ac:dyDescent="0.3">
      <c r="A8" s="64" t="s">
        <v>141</v>
      </c>
      <c r="B8" s="54">
        <v>0</v>
      </c>
      <c r="C8" s="101">
        <v>0</v>
      </c>
      <c r="D8" s="101">
        <v>0</v>
      </c>
      <c r="E8" s="101">
        <v>0</v>
      </c>
    </row>
    <row r="9" spans="1:5" ht="56.25" x14ac:dyDescent="0.3">
      <c r="A9" s="64" t="s">
        <v>142</v>
      </c>
      <c r="B9" s="54">
        <v>0</v>
      </c>
      <c r="C9" s="101">
        <v>0</v>
      </c>
      <c r="D9" s="101">
        <v>0</v>
      </c>
      <c r="E9" s="101">
        <v>0</v>
      </c>
    </row>
    <row r="10" spans="1:5" ht="18.75" x14ac:dyDescent="0.25">
      <c r="A10" s="65" t="s">
        <v>87</v>
      </c>
      <c r="B10" s="99">
        <f>B9+B8+B7+B6+B5+B3+B4</f>
        <v>5</v>
      </c>
      <c r="C10" s="99">
        <f>C9+C8+C7+C6+C5+C4+C3</f>
        <v>0</v>
      </c>
      <c r="D10" s="99">
        <f>D9+D8+D7+D6+D5+D4+D3</f>
        <v>2</v>
      </c>
      <c r="E10" s="99">
        <f>E9+E8+E7+E6+E5+E4+E3</f>
        <v>5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view="pageBreakPreview" zoomScale="90" zoomScaleNormal="100" zoomScaleSheetLayoutView="90" workbookViewId="0">
      <selection activeCell="A79" sqref="A79:E83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355" t="s">
        <v>143</v>
      </c>
      <c r="B1" s="357"/>
      <c r="C1" s="357"/>
      <c r="D1" s="357"/>
      <c r="E1" s="357"/>
    </row>
    <row r="2" spans="1:5" ht="90.75" customHeight="1" x14ac:dyDescent="0.25">
      <c r="A2" s="27" t="s">
        <v>89</v>
      </c>
      <c r="B2" s="27" t="s">
        <v>252</v>
      </c>
      <c r="C2" s="248" t="s">
        <v>254</v>
      </c>
      <c r="D2" s="27" t="s">
        <v>269</v>
      </c>
      <c r="E2" s="27" t="s">
        <v>144</v>
      </c>
    </row>
    <row r="3" spans="1:5" ht="18.75" x14ac:dyDescent="0.25">
      <c r="A3" s="133" t="s">
        <v>211</v>
      </c>
      <c r="B3" s="134"/>
      <c r="C3" s="133"/>
      <c r="D3" s="133"/>
      <c r="E3" s="134"/>
    </row>
    <row r="4" spans="1:5" ht="15.75" x14ac:dyDescent="0.25">
      <c r="A4" s="153"/>
      <c r="B4" s="156"/>
      <c r="C4" s="156"/>
      <c r="D4" s="156"/>
      <c r="E4" s="153"/>
    </row>
    <row r="5" spans="1:5" ht="18.75" x14ac:dyDescent="0.25">
      <c r="A5" s="67"/>
      <c r="B5" s="98"/>
      <c r="C5" s="67"/>
      <c r="D5" s="67"/>
      <c r="E5" s="98"/>
    </row>
    <row r="6" spans="1:5" ht="18.75" x14ac:dyDescent="0.25">
      <c r="A6" s="67"/>
      <c r="B6" s="98"/>
      <c r="C6" s="67"/>
      <c r="D6" s="67"/>
      <c r="E6" s="98"/>
    </row>
    <row r="7" spans="1:5" ht="18.75" x14ac:dyDescent="0.25">
      <c r="A7" s="133" t="s">
        <v>117</v>
      </c>
      <c r="B7" s="144"/>
      <c r="C7" s="133"/>
      <c r="D7" s="133"/>
      <c r="E7" s="134"/>
    </row>
    <row r="8" spans="1:5" ht="92.45" customHeight="1" x14ac:dyDescent="0.25">
      <c r="A8" s="153" t="s">
        <v>314</v>
      </c>
      <c r="B8" s="171" t="s">
        <v>315</v>
      </c>
      <c r="C8" s="172" t="s">
        <v>316</v>
      </c>
      <c r="D8" s="153" t="s">
        <v>313</v>
      </c>
      <c r="E8" s="172" t="s">
        <v>317</v>
      </c>
    </row>
    <row r="9" spans="1:5" x14ac:dyDescent="0.25">
      <c r="A9" s="56"/>
      <c r="B9" s="56"/>
      <c r="C9" s="56"/>
      <c r="D9" s="56"/>
      <c r="E9" s="56"/>
    </row>
    <row r="10" spans="1:5" x14ac:dyDescent="0.25">
      <c r="A10" s="56"/>
      <c r="B10" s="56"/>
      <c r="C10" s="56"/>
      <c r="D10" s="56"/>
      <c r="E10" s="56"/>
    </row>
    <row r="11" spans="1:5" ht="19.5" customHeight="1" x14ac:dyDescent="0.25">
      <c r="A11" s="247" t="s">
        <v>225</v>
      </c>
      <c r="B11" s="246"/>
      <c r="C11" s="245"/>
      <c r="D11" s="245"/>
      <c r="E11" s="245"/>
    </row>
    <row r="12" spans="1:5" ht="16.5" customHeight="1" x14ac:dyDescent="0.25">
      <c r="A12" s="153" t="s">
        <v>295</v>
      </c>
      <c r="B12" s="159">
        <v>44324</v>
      </c>
      <c r="C12" s="67" t="s">
        <v>296</v>
      </c>
      <c r="D12" s="153" t="s">
        <v>297</v>
      </c>
      <c r="E12" s="155" t="s">
        <v>298</v>
      </c>
    </row>
    <row r="13" spans="1:5" ht="126" x14ac:dyDescent="0.25">
      <c r="A13" s="161" t="s">
        <v>299</v>
      </c>
      <c r="B13" s="170">
        <v>44353</v>
      </c>
      <c r="C13" s="153" t="s">
        <v>300</v>
      </c>
      <c r="D13" s="161" t="s">
        <v>301</v>
      </c>
      <c r="E13" s="256" t="s">
        <v>302</v>
      </c>
    </row>
    <row r="14" spans="1:5" ht="93.75" x14ac:dyDescent="0.25">
      <c r="A14" s="67" t="s">
        <v>303</v>
      </c>
      <c r="B14" s="257">
        <v>44311</v>
      </c>
      <c r="C14" s="67" t="s">
        <v>304</v>
      </c>
      <c r="D14" s="67" t="s">
        <v>305</v>
      </c>
      <c r="E14" s="98" t="s">
        <v>302</v>
      </c>
    </row>
    <row r="15" spans="1:5" ht="16.5" customHeight="1" x14ac:dyDescent="0.25">
      <c r="A15" s="153" t="s">
        <v>306</v>
      </c>
      <c r="B15" s="159">
        <v>44366</v>
      </c>
      <c r="C15" s="153" t="s">
        <v>300</v>
      </c>
      <c r="D15" s="153" t="s">
        <v>307</v>
      </c>
      <c r="E15" s="155" t="s">
        <v>308</v>
      </c>
    </row>
    <row r="16" spans="1:5" ht="94.5" x14ac:dyDescent="0.25">
      <c r="A16" s="161" t="s">
        <v>309</v>
      </c>
      <c r="B16" s="170">
        <v>44369</v>
      </c>
      <c r="C16" s="153" t="s">
        <v>300</v>
      </c>
      <c r="D16" s="161" t="s">
        <v>310</v>
      </c>
      <c r="E16" s="256" t="s">
        <v>302</v>
      </c>
    </row>
    <row r="17" spans="1:5" ht="93.75" x14ac:dyDescent="0.25">
      <c r="A17" s="153" t="s">
        <v>311</v>
      </c>
      <c r="B17" s="257">
        <v>44443</v>
      </c>
      <c r="C17" s="67" t="s">
        <v>296</v>
      </c>
      <c r="D17" s="67" t="s">
        <v>312</v>
      </c>
      <c r="E17" s="98" t="s">
        <v>298</v>
      </c>
    </row>
    <row r="18" spans="1:5" ht="43.9" customHeight="1" x14ac:dyDescent="0.25">
      <c r="A18" s="265" t="s">
        <v>332</v>
      </c>
      <c r="B18" s="265" t="s">
        <v>333</v>
      </c>
      <c r="C18" s="265" t="s">
        <v>322</v>
      </c>
      <c r="D18" s="265" t="s">
        <v>318</v>
      </c>
      <c r="E18" s="265" t="s">
        <v>324</v>
      </c>
    </row>
    <row r="19" spans="1:5" ht="78.75" x14ac:dyDescent="0.25">
      <c r="A19" s="161" t="s">
        <v>320</v>
      </c>
      <c r="B19" s="170" t="s">
        <v>321</v>
      </c>
      <c r="C19" s="161" t="s">
        <v>322</v>
      </c>
      <c r="D19" s="263" t="s">
        <v>323</v>
      </c>
      <c r="E19" s="161" t="s">
        <v>324</v>
      </c>
    </row>
    <row r="20" spans="1:5" ht="63" x14ac:dyDescent="0.25">
      <c r="A20" s="160" t="s">
        <v>325</v>
      </c>
      <c r="B20" s="159">
        <v>44279</v>
      </c>
      <c r="C20" s="153" t="s">
        <v>326</v>
      </c>
      <c r="D20" s="160" t="s">
        <v>327</v>
      </c>
      <c r="E20" s="153"/>
    </row>
    <row r="21" spans="1:5" ht="78.75" x14ac:dyDescent="0.25">
      <c r="A21" s="161" t="s">
        <v>328</v>
      </c>
      <c r="B21" s="170">
        <v>44430</v>
      </c>
      <c r="C21" s="161" t="s">
        <v>329</v>
      </c>
      <c r="D21" s="261" t="s">
        <v>330</v>
      </c>
      <c r="E21" s="161" t="s">
        <v>331</v>
      </c>
    </row>
    <row r="22" spans="1:5" ht="15.75" x14ac:dyDescent="0.25">
      <c r="A22" s="160"/>
      <c r="B22" s="159"/>
      <c r="C22" s="153"/>
      <c r="D22" s="160"/>
      <c r="E22" s="153"/>
    </row>
    <row r="24" spans="1:5" ht="18.75" x14ac:dyDescent="0.25">
      <c r="A24" s="133" t="s">
        <v>223</v>
      </c>
      <c r="B24" s="144"/>
      <c r="C24" s="133"/>
      <c r="D24" s="133"/>
      <c r="E24" s="134"/>
    </row>
    <row r="25" spans="1:5" ht="142.15" customHeight="1" x14ac:dyDescent="0.25">
      <c r="A25" s="153" t="s">
        <v>280</v>
      </c>
      <c r="B25" s="171" t="s">
        <v>281</v>
      </c>
      <c r="C25" s="172" t="s">
        <v>282</v>
      </c>
      <c r="D25" s="172" t="s">
        <v>283</v>
      </c>
      <c r="E25" s="172" t="s">
        <v>284</v>
      </c>
    </row>
    <row r="26" spans="1:5" ht="72" customHeight="1" x14ac:dyDescent="0.25">
      <c r="A26" s="153" t="s">
        <v>285</v>
      </c>
      <c r="B26" s="156" t="s">
        <v>286</v>
      </c>
      <c r="C26" s="153" t="s">
        <v>287</v>
      </c>
      <c r="D26" s="255" t="s">
        <v>288</v>
      </c>
      <c r="E26" s="153" t="s">
        <v>289</v>
      </c>
    </row>
    <row r="27" spans="1:5" ht="65.45" customHeight="1" x14ac:dyDescent="0.25">
      <c r="A27" s="265" t="s">
        <v>340</v>
      </c>
      <c r="B27" s="265" t="s">
        <v>341</v>
      </c>
      <c r="C27" s="265" t="s">
        <v>342</v>
      </c>
      <c r="D27" s="265">
        <v>0</v>
      </c>
      <c r="E27" s="265" t="s">
        <v>324</v>
      </c>
    </row>
    <row r="28" spans="1:5" ht="63" x14ac:dyDescent="0.25">
      <c r="A28" s="153" t="s">
        <v>343</v>
      </c>
      <c r="B28" s="156">
        <v>44349</v>
      </c>
      <c r="C28" s="153" t="s">
        <v>344</v>
      </c>
      <c r="D28" s="153" t="s">
        <v>345</v>
      </c>
      <c r="E28" s="153" t="s">
        <v>346</v>
      </c>
    </row>
    <row r="29" spans="1:5" ht="63" x14ac:dyDescent="0.25">
      <c r="A29" s="153" t="s">
        <v>347</v>
      </c>
      <c r="B29" s="171" t="s">
        <v>348</v>
      </c>
      <c r="C29" s="172" t="s">
        <v>349</v>
      </c>
      <c r="D29" s="172" t="s">
        <v>350</v>
      </c>
      <c r="E29" s="172" t="s">
        <v>317</v>
      </c>
    </row>
    <row r="30" spans="1:5" ht="43.15" customHeight="1" x14ac:dyDescent="0.25">
      <c r="A30" s="265" t="s">
        <v>351</v>
      </c>
      <c r="B30" s="265" t="s">
        <v>352</v>
      </c>
      <c r="C30" s="265" t="s">
        <v>353</v>
      </c>
      <c r="D30" s="265">
        <v>0</v>
      </c>
      <c r="E30" s="265" t="s">
        <v>324</v>
      </c>
    </row>
    <row r="31" spans="1:5" ht="63" x14ac:dyDescent="0.25">
      <c r="A31" s="265" t="s">
        <v>354</v>
      </c>
      <c r="B31" s="265" t="s">
        <v>352</v>
      </c>
      <c r="C31" s="265" t="s">
        <v>355</v>
      </c>
      <c r="D31" s="265">
        <v>0</v>
      </c>
      <c r="E31" s="265" t="s">
        <v>356</v>
      </c>
    </row>
    <row r="32" spans="1:5" ht="47.25" x14ac:dyDescent="0.25">
      <c r="A32" s="265" t="s">
        <v>357</v>
      </c>
      <c r="B32" s="265" t="s">
        <v>358</v>
      </c>
      <c r="C32" s="265" t="s">
        <v>336</v>
      </c>
      <c r="D32" s="265">
        <v>0</v>
      </c>
      <c r="E32" s="265" t="s">
        <v>324</v>
      </c>
    </row>
    <row r="33" spans="1:5" ht="47.25" x14ac:dyDescent="0.25">
      <c r="A33" s="265" t="s">
        <v>359</v>
      </c>
      <c r="B33" s="265" t="s">
        <v>335</v>
      </c>
      <c r="C33" s="265" t="s">
        <v>336</v>
      </c>
      <c r="D33" s="265">
        <v>0</v>
      </c>
      <c r="E33" s="265" t="s">
        <v>324</v>
      </c>
    </row>
    <row r="34" spans="1:5" ht="36.6" customHeight="1" x14ac:dyDescent="0.25">
      <c r="A34" s="153" t="s">
        <v>360</v>
      </c>
      <c r="B34" s="156" t="s">
        <v>361</v>
      </c>
      <c r="C34" s="153" t="s">
        <v>362</v>
      </c>
      <c r="D34" s="153"/>
      <c r="E34" s="153" t="s">
        <v>324</v>
      </c>
    </row>
    <row r="35" spans="1:5" ht="47.45" customHeight="1" x14ac:dyDescent="0.25">
      <c r="A35" s="153" t="s">
        <v>363</v>
      </c>
      <c r="B35" s="153" t="s">
        <v>364</v>
      </c>
      <c r="C35" s="262" t="s">
        <v>365</v>
      </c>
      <c r="D35" s="263" t="s">
        <v>366</v>
      </c>
      <c r="E35" s="153" t="s">
        <v>324</v>
      </c>
    </row>
    <row r="36" spans="1:5" ht="78" customHeight="1" x14ac:dyDescent="0.25">
      <c r="A36" s="264" t="s">
        <v>367</v>
      </c>
      <c r="B36" s="160" t="s">
        <v>368</v>
      </c>
      <c r="C36" s="160" t="s">
        <v>369</v>
      </c>
      <c r="D36" s="263" t="s">
        <v>370</v>
      </c>
      <c r="E36" s="153" t="s">
        <v>324</v>
      </c>
    </row>
    <row r="37" spans="1:5" ht="40.15" customHeight="1" x14ac:dyDescent="0.25">
      <c r="A37" s="153" t="s">
        <v>371</v>
      </c>
      <c r="B37" s="159">
        <v>44469</v>
      </c>
      <c r="C37" s="160" t="s">
        <v>372</v>
      </c>
      <c r="D37" s="160" t="s">
        <v>373</v>
      </c>
      <c r="E37" s="153" t="s">
        <v>331</v>
      </c>
    </row>
    <row r="38" spans="1:5" ht="15.75" hidden="1" customHeight="1" x14ac:dyDescent="0.25">
      <c r="A38" s="156" t="s">
        <v>374</v>
      </c>
      <c r="B38" s="156">
        <v>44264</v>
      </c>
      <c r="C38" s="160" t="s">
        <v>375</v>
      </c>
      <c r="D38" s="153" t="s">
        <v>376</v>
      </c>
      <c r="E38" s="172" t="s">
        <v>324</v>
      </c>
    </row>
    <row r="39" spans="1:5" ht="38.450000000000003" customHeight="1" x14ac:dyDescent="0.25">
      <c r="A39" s="153" t="s">
        <v>377</v>
      </c>
      <c r="B39" s="156">
        <v>44300</v>
      </c>
      <c r="C39" s="153" t="s">
        <v>378</v>
      </c>
      <c r="D39" s="160" t="s">
        <v>379</v>
      </c>
      <c r="E39" s="153" t="s">
        <v>380</v>
      </c>
    </row>
    <row r="40" spans="1:5" ht="39" customHeight="1" x14ac:dyDescent="0.25">
      <c r="A40" s="160" t="s">
        <v>381</v>
      </c>
      <c r="B40" s="159">
        <v>44329</v>
      </c>
      <c r="C40" s="160" t="s">
        <v>382</v>
      </c>
      <c r="D40" s="153" t="s">
        <v>383</v>
      </c>
      <c r="E40" s="153" t="s">
        <v>324</v>
      </c>
    </row>
    <row r="41" spans="1:5" ht="23.25" customHeight="1" x14ac:dyDescent="0.25">
      <c r="A41" s="153"/>
      <c r="B41" s="153"/>
      <c r="C41" s="153"/>
      <c r="D41" s="153"/>
      <c r="E41" s="153"/>
    </row>
    <row r="42" spans="1:5" ht="18" customHeight="1" x14ac:dyDescent="0.25">
      <c r="A42" s="179"/>
      <c r="B42" s="156"/>
      <c r="C42" s="153"/>
      <c r="D42" s="153"/>
      <c r="E42" s="153"/>
    </row>
    <row r="43" spans="1:5" ht="16.5" customHeight="1" x14ac:dyDescent="0.25">
      <c r="A43" s="153"/>
      <c r="B43" s="156"/>
      <c r="C43" s="153"/>
      <c r="D43" s="153"/>
      <c r="E43" s="153"/>
    </row>
    <row r="44" spans="1:5" ht="15" customHeight="1" x14ac:dyDescent="0.25">
      <c r="A44" s="153"/>
      <c r="B44" s="156"/>
      <c r="C44" s="153"/>
      <c r="D44" s="153"/>
      <c r="E44" s="153"/>
    </row>
    <row r="45" spans="1:5" ht="20.25" customHeight="1" x14ac:dyDescent="0.25">
      <c r="A45" s="153"/>
      <c r="B45" s="153"/>
      <c r="C45" s="153"/>
      <c r="D45" s="153"/>
      <c r="E45" s="153"/>
    </row>
    <row r="46" spans="1:5" ht="18.75" customHeight="1" x14ac:dyDescent="0.25">
      <c r="A46" s="167"/>
      <c r="B46" s="168"/>
      <c r="C46" s="173"/>
      <c r="D46" s="173"/>
      <c r="E46" s="174"/>
    </row>
    <row r="47" spans="1:5" ht="18.75" customHeight="1" x14ac:dyDescent="0.25">
      <c r="A47" s="133" t="s">
        <v>224</v>
      </c>
      <c r="B47" s="144"/>
      <c r="C47" s="133"/>
      <c r="D47" s="133"/>
      <c r="E47" s="134"/>
    </row>
    <row r="48" spans="1:5" ht="57.6" customHeight="1" x14ac:dyDescent="0.25">
      <c r="A48" s="265" t="s">
        <v>338</v>
      </c>
      <c r="B48" s="265" t="s">
        <v>335</v>
      </c>
      <c r="C48" s="265" t="s">
        <v>336</v>
      </c>
      <c r="D48" s="265" t="s">
        <v>319</v>
      </c>
      <c r="E48" s="265" t="s">
        <v>339</v>
      </c>
    </row>
    <row r="49" spans="1:5" ht="54.6" customHeight="1" x14ac:dyDescent="0.25">
      <c r="A49" s="265" t="s">
        <v>334</v>
      </c>
      <c r="B49" s="265" t="s">
        <v>335</v>
      </c>
      <c r="C49" s="265" t="s">
        <v>336</v>
      </c>
      <c r="D49" s="265" t="s">
        <v>319</v>
      </c>
      <c r="E49" s="265" t="s">
        <v>337</v>
      </c>
    </row>
    <row r="50" spans="1:5" ht="15" customHeight="1" x14ac:dyDescent="0.25">
      <c r="A50" s="153"/>
      <c r="B50" s="153"/>
      <c r="C50" s="153"/>
      <c r="D50" s="153"/>
      <c r="E50" s="153"/>
    </row>
    <row r="51" spans="1:5" ht="16.5" customHeight="1" x14ac:dyDescent="0.25">
      <c r="A51" s="153"/>
      <c r="B51" s="156"/>
      <c r="C51" s="153"/>
      <c r="D51" s="153"/>
      <c r="E51" s="153"/>
    </row>
    <row r="52" spans="1:5" ht="18.75" x14ac:dyDescent="0.25">
      <c r="A52" s="67"/>
      <c r="B52" s="98"/>
      <c r="C52" s="67"/>
      <c r="D52" s="67"/>
      <c r="E52" s="98"/>
    </row>
    <row r="53" spans="1:5" ht="18.75" x14ac:dyDescent="0.25">
      <c r="A53" s="133" t="s">
        <v>221</v>
      </c>
      <c r="B53" s="144"/>
      <c r="C53" s="133"/>
      <c r="D53" s="133"/>
      <c r="E53" s="134"/>
    </row>
    <row r="54" spans="1:5" ht="18.75" x14ac:dyDescent="0.25">
      <c r="A54" s="67"/>
      <c r="B54" s="98"/>
      <c r="C54" s="67"/>
      <c r="D54" s="67"/>
      <c r="E54" s="98"/>
    </row>
    <row r="55" spans="1:5" ht="18.75" x14ac:dyDescent="0.25">
      <c r="A55" s="67"/>
      <c r="B55" s="98"/>
      <c r="C55" s="67"/>
      <c r="D55" s="67"/>
      <c r="E55" s="98"/>
    </row>
    <row r="56" spans="1:5" ht="18.75" x14ac:dyDescent="0.25">
      <c r="A56" s="67"/>
      <c r="B56" s="98"/>
      <c r="C56" s="67"/>
      <c r="D56" s="67"/>
      <c r="E56" s="98"/>
    </row>
    <row r="57" spans="1:5" ht="18.75" x14ac:dyDescent="0.25">
      <c r="A57" s="67"/>
      <c r="B57" s="98"/>
      <c r="C57" s="67"/>
      <c r="D57" s="67"/>
      <c r="E57" s="98"/>
    </row>
    <row r="58" spans="1:5" ht="18.75" x14ac:dyDescent="0.25">
      <c r="A58" s="67"/>
      <c r="B58" s="98"/>
      <c r="C58" s="67"/>
      <c r="D58" s="67"/>
      <c r="E58" s="98"/>
    </row>
    <row r="59" spans="1:5" ht="18.75" x14ac:dyDescent="0.25">
      <c r="A59" s="67"/>
      <c r="B59" s="98"/>
      <c r="C59" s="67"/>
      <c r="D59" s="67"/>
      <c r="E59" s="98"/>
    </row>
    <row r="60" spans="1:5" ht="18.75" x14ac:dyDescent="0.25">
      <c r="A60" s="67"/>
      <c r="B60" s="98"/>
      <c r="C60" s="67"/>
      <c r="D60" s="67"/>
      <c r="E60" s="98"/>
    </row>
    <row r="61" spans="1:5" ht="18.75" x14ac:dyDescent="0.25">
      <c r="A61" s="67"/>
      <c r="B61" s="98"/>
      <c r="C61" s="67"/>
      <c r="D61" s="67"/>
      <c r="E61" s="98"/>
    </row>
    <row r="62" spans="1:5" ht="18.75" x14ac:dyDescent="0.25">
      <c r="A62" s="67"/>
      <c r="B62" s="98"/>
      <c r="C62" s="67"/>
      <c r="D62" s="67"/>
      <c r="E62" s="98"/>
    </row>
    <row r="63" spans="1:5" ht="18.75" x14ac:dyDescent="0.25">
      <c r="A63" s="67"/>
      <c r="B63" s="98"/>
      <c r="C63" s="67"/>
      <c r="D63" s="67"/>
      <c r="E63" s="98"/>
    </row>
    <row r="64" spans="1:5" ht="18.75" x14ac:dyDescent="0.25">
      <c r="A64" s="67"/>
      <c r="B64" s="98"/>
      <c r="C64" s="67"/>
      <c r="D64" s="67"/>
      <c r="E64" s="98"/>
    </row>
    <row r="65" spans="1:5" ht="18.75" x14ac:dyDescent="0.25">
      <c r="A65" s="133" t="s">
        <v>226</v>
      </c>
      <c r="B65" s="144"/>
      <c r="C65" s="133"/>
      <c r="D65" s="133"/>
      <c r="E65" s="134"/>
    </row>
    <row r="66" spans="1:5" ht="75" x14ac:dyDescent="0.25">
      <c r="A66" s="266" t="s">
        <v>290</v>
      </c>
      <c r="B66" s="267" t="s">
        <v>291</v>
      </c>
      <c r="C66" s="266" t="s">
        <v>292</v>
      </c>
      <c r="D66" s="268" t="s">
        <v>293</v>
      </c>
      <c r="E66" s="267" t="s">
        <v>294</v>
      </c>
    </row>
    <row r="67" spans="1:5" ht="165" customHeight="1" x14ac:dyDescent="0.3">
      <c r="A67" s="265" t="s">
        <v>384</v>
      </c>
      <c r="B67" s="269">
        <v>44291</v>
      </c>
      <c r="C67" s="270"/>
      <c r="D67" s="265" t="s">
        <v>385</v>
      </c>
      <c r="E67" s="265" t="s">
        <v>386</v>
      </c>
    </row>
    <row r="68" spans="1:5" ht="147" customHeight="1" x14ac:dyDescent="0.25">
      <c r="A68" s="265" t="s">
        <v>387</v>
      </c>
      <c r="B68" s="269">
        <v>44291</v>
      </c>
      <c r="C68" s="271" t="s">
        <v>388</v>
      </c>
      <c r="D68" s="265" t="s">
        <v>389</v>
      </c>
      <c r="E68" s="265" t="s">
        <v>324</v>
      </c>
    </row>
    <row r="69" spans="1:5" ht="59.45" customHeight="1" x14ac:dyDescent="0.25">
      <c r="A69" s="265" t="s">
        <v>390</v>
      </c>
      <c r="B69" s="265" t="s">
        <v>391</v>
      </c>
      <c r="C69" s="272" t="s">
        <v>392</v>
      </c>
      <c r="D69" s="265" t="s">
        <v>393</v>
      </c>
      <c r="E69" s="265" t="s">
        <v>394</v>
      </c>
    </row>
    <row r="70" spans="1:5" ht="126" x14ac:dyDescent="0.25">
      <c r="A70" s="265" t="s">
        <v>395</v>
      </c>
      <c r="B70" s="265" t="s">
        <v>335</v>
      </c>
      <c r="C70" s="271" t="s">
        <v>396</v>
      </c>
      <c r="D70" s="265" t="s">
        <v>397</v>
      </c>
      <c r="E70" s="265" t="s">
        <v>398</v>
      </c>
    </row>
    <row r="71" spans="1:5" ht="47.25" x14ac:dyDescent="0.25">
      <c r="A71" s="265" t="s">
        <v>399</v>
      </c>
      <c r="B71" s="265" t="s">
        <v>400</v>
      </c>
      <c r="C71" s="271" t="s">
        <v>401</v>
      </c>
      <c r="D71" s="265" t="s">
        <v>402</v>
      </c>
      <c r="E71" s="265" t="s">
        <v>403</v>
      </c>
    </row>
    <row r="72" spans="1:5" ht="51" customHeight="1" x14ac:dyDescent="0.25">
      <c r="A72" s="265" t="s">
        <v>404</v>
      </c>
      <c r="B72" s="265" t="s">
        <v>405</v>
      </c>
      <c r="C72" s="265" t="s">
        <v>406</v>
      </c>
      <c r="D72" s="265">
        <v>0</v>
      </c>
      <c r="E72" s="265" t="s">
        <v>407</v>
      </c>
    </row>
    <row r="73" spans="1:5" ht="55.9" customHeight="1" x14ac:dyDescent="0.25">
      <c r="A73" s="265" t="s">
        <v>408</v>
      </c>
      <c r="B73" s="265" t="s">
        <v>391</v>
      </c>
      <c r="C73" s="265" t="s">
        <v>409</v>
      </c>
      <c r="D73" s="265">
        <v>0</v>
      </c>
      <c r="E73" s="265" t="s">
        <v>398</v>
      </c>
    </row>
    <row r="74" spans="1:5" ht="51.6" customHeight="1" x14ac:dyDescent="0.25">
      <c r="A74" s="265" t="s">
        <v>410</v>
      </c>
      <c r="B74" s="265" t="s">
        <v>411</v>
      </c>
      <c r="C74" s="265" t="s">
        <v>412</v>
      </c>
      <c r="D74" s="273" t="s">
        <v>413</v>
      </c>
      <c r="E74" s="265" t="s">
        <v>324</v>
      </c>
    </row>
    <row r="75" spans="1:5" ht="18.75" customHeight="1" x14ac:dyDescent="0.25">
      <c r="A75" s="153"/>
      <c r="B75" s="156"/>
      <c r="C75" s="153"/>
      <c r="D75" s="153"/>
      <c r="E75" s="153"/>
    </row>
    <row r="76" spans="1:5" ht="18" customHeight="1" x14ac:dyDescent="0.25">
      <c r="A76" s="153"/>
      <c r="B76" s="156"/>
      <c r="C76" s="153"/>
      <c r="D76" s="153"/>
      <c r="E76" s="153"/>
    </row>
    <row r="77" spans="1:5" ht="15" customHeight="1" x14ac:dyDescent="0.25">
      <c r="A77" s="153"/>
      <c r="B77" s="156"/>
      <c r="C77" s="153"/>
      <c r="D77" s="153"/>
      <c r="E77" s="153"/>
    </row>
    <row r="78" spans="1:5" ht="18.75" x14ac:dyDescent="0.25">
      <c r="A78" s="258" t="s">
        <v>222</v>
      </c>
      <c r="B78" s="259"/>
      <c r="C78" s="258"/>
      <c r="D78" s="258"/>
      <c r="E78" s="260"/>
    </row>
    <row r="79" spans="1:5" ht="49.9" customHeight="1" x14ac:dyDescent="0.25">
      <c r="A79" s="265" t="s">
        <v>414</v>
      </c>
      <c r="B79" s="265" t="s">
        <v>415</v>
      </c>
      <c r="C79" s="271" t="s">
        <v>416</v>
      </c>
      <c r="D79" s="265" t="s">
        <v>417</v>
      </c>
      <c r="E79" s="265" t="s">
        <v>418</v>
      </c>
    </row>
    <row r="80" spans="1:5" ht="156" customHeight="1" x14ac:dyDescent="0.25">
      <c r="A80" s="265" t="s">
        <v>419</v>
      </c>
      <c r="B80" s="265" t="s">
        <v>352</v>
      </c>
      <c r="C80" s="271" t="s">
        <v>420</v>
      </c>
      <c r="D80" s="265" t="s">
        <v>421</v>
      </c>
      <c r="E80" s="265" t="s">
        <v>422</v>
      </c>
    </row>
    <row r="81" spans="1:5" ht="51.6" customHeight="1" x14ac:dyDescent="0.25">
      <c r="A81" s="265" t="s">
        <v>423</v>
      </c>
      <c r="B81" s="265" t="s">
        <v>424</v>
      </c>
      <c r="C81" s="271" t="s">
        <v>425</v>
      </c>
      <c r="D81" s="265" t="s">
        <v>426</v>
      </c>
      <c r="E81" s="265" t="s">
        <v>407</v>
      </c>
    </row>
    <row r="82" spans="1:5" ht="55.9" customHeight="1" x14ac:dyDescent="0.25">
      <c r="A82" s="265" t="s">
        <v>427</v>
      </c>
      <c r="B82" s="265" t="s">
        <v>428</v>
      </c>
      <c r="C82" s="265" t="s">
        <v>429</v>
      </c>
      <c r="D82" s="273" t="s">
        <v>430</v>
      </c>
      <c r="E82" s="265" t="s">
        <v>324</v>
      </c>
    </row>
    <row r="83" spans="1:5" ht="57" customHeight="1" x14ac:dyDescent="0.25">
      <c r="A83" s="265" t="s">
        <v>431</v>
      </c>
      <c r="B83" s="265" t="s">
        <v>432</v>
      </c>
      <c r="C83" s="265" t="s">
        <v>433</v>
      </c>
      <c r="D83" s="265" t="s">
        <v>434</v>
      </c>
      <c r="E83" s="265" t="s">
        <v>324</v>
      </c>
    </row>
    <row r="84" spans="1:5" ht="16.5" customHeight="1" x14ac:dyDescent="0.25">
      <c r="A84" s="274"/>
      <c r="B84" s="56"/>
      <c r="C84" s="56"/>
      <c r="D84" s="56"/>
      <c r="E84" s="56"/>
    </row>
    <row r="85" spans="1:5" ht="17.25" customHeight="1" x14ac:dyDescent="0.25">
      <c r="A85" s="157"/>
      <c r="B85" s="156"/>
      <c r="C85" s="157"/>
      <c r="D85" s="157"/>
      <c r="E85" s="157"/>
    </row>
    <row r="86" spans="1:5" ht="19.5" customHeight="1" x14ac:dyDescent="0.25">
      <c r="A86" s="153"/>
      <c r="B86" s="153"/>
      <c r="C86" s="161"/>
      <c r="D86" s="161"/>
      <c r="E86" s="161"/>
    </row>
    <row r="87" spans="1:5" ht="15" customHeight="1" x14ac:dyDescent="0.25">
      <c r="A87" s="157"/>
      <c r="B87" s="157"/>
      <c r="C87" s="157"/>
      <c r="D87" s="157"/>
      <c r="E87" s="157"/>
    </row>
    <row r="88" spans="1:5" ht="15" customHeight="1" x14ac:dyDescent="0.25">
      <c r="A88" s="153"/>
      <c r="B88" s="156"/>
      <c r="C88" s="153"/>
      <c r="D88" s="153"/>
      <c r="E88" s="153"/>
    </row>
    <row r="89" spans="1:5" ht="18" customHeight="1" x14ac:dyDescent="0.25">
      <c r="A89" s="169"/>
      <c r="B89" s="157"/>
      <c r="C89" s="157"/>
      <c r="D89" s="157"/>
      <c r="E89" s="157"/>
    </row>
    <row r="90" spans="1:5" ht="15" customHeight="1" x14ac:dyDescent="0.25">
      <c r="A90" s="153"/>
      <c r="B90" s="156"/>
      <c r="C90" s="153"/>
      <c r="D90" s="153"/>
      <c r="E90" s="153"/>
    </row>
    <row r="91" spans="1:5" ht="17.25" customHeight="1" x14ac:dyDescent="0.25">
      <c r="A91" s="157"/>
      <c r="B91" s="157"/>
      <c r="C91" s="157"/>
      <c r="D91" s="157"/>
      <c r="E91" s="157"/>
    </row>
    <row r="92" spans="1:5" ht="14.25" customHeight="1" x14ac:dyDescent="0.25">
      <c r="A92" s="157"/>
      <c r="B92" s="166"/>
      <c r="C92" s="157"/>
      <c r="D92" s="157"/>
      <c r="E92" s="157"/>
    </row>
    <row r="93" spans="1:5" ht="16.5" customHeight="1" x14ac:dyDescent="0.25">
      <c r="A93" s="157"/>
      <c r="B93" s="157"/>
      <c r="C93" s="157"/>
      <c r="D93" s="157"/>
      <c r="E93" s="157"/>
    </row>
    <row r="94" spans="1:5" ht="17.25" customHeight="1" x14ac:dyDescent="0.25">
      <c r="A94" s="153"/>
      <c r="B94" s="156"/>
      <c r="C94" s="153"/>
      <c r="D94" s="153"/>
      <c r="E94" s="153"/>
    </row>
    <row r="95" spans="1:5" ht="17.25" customHeight="1" x14ac:dyDescent="0.25">
      <c r="A95" s="153"/>
      <c r="B95" s="156"/>
      <c r="C95" s="153"/>
      <c r="D95" s="153"/>
      <c r="E95" s="153"/>
    </row>
    <row r="96" spans="1:5" ht="14.25" customHeight="1" x14ac:dyDescent="0.25">
      <c r="A96" s="153"/>
      <c r="B96" s="156"/>
      <c r="C96" s="153"/>
      <c r="D96" s="153"/>
      <c r="E96" s="153"/>
    </row>
  </sheetData>
  <sheetProtection sort="0" autoFilter="0" pivotTables="0"/>
  <mergeCells count="1">
    <mergeCell ref="A1:E1"/>
  </mergeCells>
  <hyperlinks>
    <hyperlink ref="D26" r:id="rId1"/>
    <hyperlink ref="D66" r:id="rId2"/>
    <hyperlink ref="D19" r:id="rId3"/>
    <hyperlink ref="D21" r:id="rId4"/>
    <hyperlink ref="D35" r:id="rId5"/>
    <hyperlink ref="D36" r:id="rId6"/>
    <hyperlink ref="D74" r:id="rId7"/>
    <hyperlink ref="D82" r:id="rId8" display="https://диктантпобеды.рф/"/>
  </hyperlinks>
  <pageMargins left="0.7" right="0.7" top="0.75" bottom="0.75" header="0.3" footer="0.3"/>
  <pageSetup paperSize="9" orientation="landscape"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BreakPreview" topLeftCell="A7" zoomScaleNormal="100" zoomScaleSheetLayoutView="100" workbookViewId="0">
      <selection activeCell="B12" sqref="B12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358" t="s">
        <v>155</v>
      </c>
      <c r="B1" s="358"/>
      <c r="C1" s="358"/>
      <c r="D1" s="252"/>
      <c r="E1" s="190"/>
      <c r="F1" s="190"/>
    </row>
    <row r="2" spans="1:6" ht="18.75" x14ac:dyDescent="0.25">
      <c r="A2" s="344" t="s">
        <v>156</v>
      </c>
      <c r="B2" s="344"/>
      <c r="C2" s="344"/>
      <c r="D2" s="249"/>
      <c r="E2" s="181"/>
      <c r="F2" s="181"/>
    </row>
    <row r="3" spans="1:6" ht="75.75" customHeight="1" x14ac:dyDescent="0.25">
      <c r="A3" s="184" t="s">
        <v>157</v>
      </c>
      <c r="B3" s="189" t="s">
        <v>229</v>
      </c>
      <c r="C3" s="187" t="s">
        <v>262</v>
      </c>
      <c r="D3" s="345" t="s">
        <v>261</v>
      </c>
      <c r="E3" s="346"/>
      <c r="F3" s="184" t="s">
        <v>263</v>
      </c>
    </row>
    <row r="4" spans="1:6" ht="22.5" customHeight="1" x14ac:dyDescent="0.25">
      <c r="A4" s="248"/>
      <c r="B4" s="251"/>
      <c r="C4" s="250"/>
      <c r="D4" s="248" t="s">
        <v>259</v>
      </c>
      <c r="E4" s="248" t="s">
        <v>260</v>
      </c>
      <c r="F4" s="248"/>
    </row>
    <row r="5" spans="1:6" ht="18.75" x14ac:dyDescent="0.3">
      <c r="A5" s="68" t="s">
        <v>158</v>
      </c>
      <c r="B5" s="71"/>
      <c r="C5" s="145"/>
      <c r="D5" s="72"/>
      <c r="E5" s="72"/>
      <c r="F5" s="72"/>
    </row>
    <row r="6" spans="1:6" ht="18.75" x14ac:dyDescent="0.25">
      <c r="A6" s="66" t="s">
        <v>159</v>
      </c>
      <c r="B6" s="98"/>
      <c r="C6" s="111"/>
      <c r="D6" s="120"/>
      <c r="E6" s="120"/>
      <c r="F6" s="120"/>
    </row>
    <row r="7" spans="1:6" ht="37.5" x14ac:dyDescent="0.25">
      <c r="A7" s="30" t="s">
        <v>160</v>
      </c>
      <c r="B7" s="98" t="s">
        <v>435</v>
      </c>
      <c r="C7" s="97"/>
      <c r="D7" s="98"/>
      <c r="E7" s="98"/>
      <c r="F7" s="98"/>
    </row>
    <row r="8" spans="1:6" ht="18.75" x14ac:dyDescent="0.25">
      <c r="A8" s="30" t="s">
        <v>257</v>
      </c>
      <c r="B8" s="98"/>
      <c r="C8" s="97"/>
      <c r="D8" s="98"/>
      <c r="E8" s="98"/>
      <c r="F8" s="98"/>
    </row>
    <row r="9" spans="1:6" ht="56.25" x14ac:dyDescent="0.25">
      <c r="A9" s="30" t="s">
        <v>258</v>
      </c>
      <c r="B9" s="275" t="s">
        <v>436</v>
      </c>
      <c r="C9" s="193" t="s">
        <v>437</v>
      </c>
      <c r="D9" s="98" t="s">
        <v>438</v>
      </c>
      <c r="E9" s="98" t="s">
        <v>439</v>
      </c>
      <c r="F9" s="194" t="s">
        <v>440</v>
      </c>
    </row>
    <row r="10" spans="1:6" ht="18.75" x14ac:dyDescent="0.25">
      <c r="A10" s="66" t="s">
        <v>161</v>
      </c>
      <c r="B10" s="98"/>
      <c r="C10" s="97"/>
      <c r="D10" s="98"/>
      <c r="E10" s="98"/>
      <c r="F10" s="98"/>
    </row>
    <row r="11" spans="1:6" ht="18.75" x14ac:dyDescent="0.25">
      <c r="A11" s="30" t="s">
        <v>162</v>
      </c>
      <c r="B11" s="98"/>
      <c r="C11" s="97"/>
      <c r="D11" s="98"/>
      <c r="E11" s="98"/>
      <c r="F11" s="98"/>
    </row>
    <row r="12" spans="1:6" ht="45" x14ac:dyDescent="0.25">
      <c r="A12" s="30" t="s">
        <v>163</v>
      </c>
      <c r="B12" s="276" t="s">
        <v>441</v>
      </c>
      <c r="C12" s="97" t="s">
        <v>442</v>
      </c>
      <c r="D12" s="98" t="s">
        <v>443</v>
      </c>
      <c r="E12" s="98" t="s">
        <v>444</v>
      </c>
      <c r="F12" s="194" t="s">
        <v>445</v>
      </c>
    </row>
    <row r="13" spans="1:6" ht="37.5" x14ac:dyDescent="0.25">
      <c r="A13" s="30" t="s">
        <v>256</v>
      </c>
      <c r="B13" s="276"/>
      <c r="C13" s="97"/>
      <c r="D13" s="98"/>
      <c r="E13" s="98"/>
      <c r="F13" s="194"/>
    </row>
    <row r="14" spans="1:6" ht="18.75" x14ac:dyDescent="0.25">
      <c r="A14" s="69" t="s">
        <v>188</v>
      </c>
      <c r="B14" s="98"/>
      <c r="C14" s="97"/>
      <c r="D14" s="98"/>
      <c r="E14" s="98"/>
      <c r="F14" s="98"/>
    </row>
    <row r="15" spans="1:6" ht="18.75" x14ac:dyDescent="0.25">
      <c r="A15" s="73" t="s">
        <v>164</v>
      </c>
      <c r="B15" s="98"/>
      <c r="C15" s="97"/>
      <c r="D15" s="98"/>
      <c r="E15" s="98"/>
      <c r="F15" s="98"/>
    </row>
    <row r="16" spans="1:6" ht="18.75" customHeight="1" x14ac:dyDescent="0.3">
      <c r="A16" s="47" t="s">
        <v>165</v>
      </c>
      <c r="B16" s="70" t="s">
        <v>169</v>
      </c>
      <c r="C16" s="146" t="s">
        <v>168</v>
      </c>
      <c r="D16" s="70"/>
      <c r="E16" s="70"/>
      <c r="F16" s="70"/>
    </row>
    <row r="17" spans="1:6" ht="18.75" x14ac:dyDescent="0.25">
      <c r="A17" s="30" t="s">
        <v>166</v>
      </c>
      <c r="B17" s="98"/>
      <c r="C17" s="97"/>
      <c r="D17" s="98"/>
      <c r="E17" s="98"/>
      <c r="F17" s="98"/>
    </row>
    <row r="18" spans="1:6" ht="18.75" x14ac:dyDescent="0.25">
      <c r="A18" s="30" t="s">
        <v>167</v>
      </c>
      <c r="B18" s="98"/>
      <c r="C18" s="97"/>
      <c r="D18" s="98"/>
      <c r="E18" s="98"/>
      <c r="F18" s="98"/>
    </row>
    <row r="19" spans="1:6" ht="18.75" x14ac:dyDescent="0.3">
      <c r="A19" s="1"/>
      <c r="B19" s="1"/>
      <c r="C19" s="1"/>
      <c r="D19" s="1"/>
      <c r="E19" s="1"/>
      <c r="F19" s="1"/>
    </row>
    <row r="21" spans="1:6" ht="37.5" customHeight="1" x14ac:dyDescent="0.25"/>
    <row r="22" spans="1:6" ht="75" customHeight="1" x14ac:dyDescent="0.25"/>
    <row r="23" spans="1:6" ht="38.25" customHeight="1" x14ac:dyDescent="0.25"/>
    <row r="32" spans="1:6" ht="18.75" x14ac:dyDescent="0.3">
      <c r="A32" s="1"/>
      <c r="B32" s="1"/>
      <c r="C32" s="1"/>
      <c r="D32" s="1"/>
      <c r="E32" s="1"/>
      <c r="F32" s="1"/>
    </row>
    <row r="33" spans="1:6" ht="18.75" x14ac:dyDescent="0.3">
      <c r="A33" s="1"/>
      <c r="B33" s="1"/>
      <c r="C33" s="1"/>
      <c r="D33" s="1"/>
      <c r="E33" s="1"/>
      <c r="F33" s="1"/>
    </row>
  </sheetData>
  <mergeCells count="3">
    <mergeCell ref="A1:C1"/>
    <mergeCell ref="A2:C2"/>
    <mergeCell ref="D3:E3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view="pageBreakPreview" zoomScaleNormal="100" zoomScaleSheetLayoutView="100" workbookViewId="0">
      <selection activeCell="A9" sqref="A9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44" t="s">
        <v>170</v>
      </c>
      <c r="B1" s="344"/>
    </row>
    <row r="2" spans="1:2" ht="18.75" x14ac:dyDescent="0.25">
      <c r="A2" s="184" t="s">
        <v>171</v>
      </c>
      <c r="B2" s="184" t="s">
        <v>178</v>
      </c>
    </row>
    <row r="3" spans="1:2" ht="73.5" customHeight="1" x14ac:dyDescent="0.25">
      <c r="A3" s="148" t="s">
        <v>172</v>
      </c>
      <c r="B3" s="152">
        <v>5</v>
      </c>
    </row>
    <row r="4" spans="1:2" ht="101.25" customHeight="1" x14ac:dyDescent="0.25">
      <c r="A4" s="148" t="s">
        <v>173</v>
      </c>
      <c r="B4" s="152" t="s">
        <v>446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Normal="100" zoomScaleSheetLayoutView="100" workbookViewId="0">
      <selection activeCell="C5" sqref="C5:D6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49" t="s">
        <v>174</v>
      </c>
      <c r="B1" s="149"/>
      <c r="C1" s="149"/>
      <c r="D1" s="149"/>
    </row>
    <row r="2" spans="1:4" ht="37.5" customHeight="1" x14ac:dyDescent="0.25">
      <c r="A2" s="184" t="s">
        <v>59</v>
      </c>
      <c r="B2" s="184" t="s">
        <v>175</v>
      </c>
      <c r="C2" s="184" t="s">
        <v>176</v>
      </c>
      <c r="D2" s="184" t="s">
        <v>177</v>
      </c>
    </row>
    <row r="3" spans="1:4" ht="44.25" customHeight="1" x14ac:dyDescent="0.25">
      <c r="A3" s="63">
        <v>1</v>
      </c>
      <c r="B3" s="30" t="s">
        <v>179</v>
      </c>
      <c r="C3" s="74"/>
      <c r="D3" s="21"/>
    </row>
    <row r="4" spans="1:4" ht="59.25" customHeight="1" x14ac:dyDescent="0.25">
      <c r="A4" s="63">
        <v>2</v>
      </c>
      <c r="B4" s="30" t="s">
        <v>180</v>
      </c>
      <c r="C4" s="74"/>
      <c r="D4" s="21"/>
    </row>
    <row r="5" spans="1:4" ht="49.5" customHeight="1" x14ac:dyDescent="0.25">
      <c r="A5" s="63">
        <v>3</v>
      </c>
      <c r="B5" s="30" t="s">
        <v>181</v>
      </c>
      <c r="C5" s="74" t="s">
        <v>447</v>
      </c>
      <c r="D5" s="21">
        <v>85</v>
      </c>
    </row>
    <row r="6" spans="1:4" ht="48.75" customHeight="1" x14ac:dyDescent="0.25">
      <c r="A6" s="63">
        <v>4</v>
      </c>
      <c r="B6" s="67" t="s">
        <v>164</v>
      </c>
      <c r="C6" s="74" t="s">
        <v>448</v>
      </c>
      <c r="D6" s="21">
        <v>15</v>
      </c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90" zoomScaleNormal="100" zoomScaleSheetLayoutView="90" workbookViewId="0">
      <selection activeCell="E10" sqref="E10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358" t="s">
        <v>145</v>
      </c>
      <c r="B1" s="358"/>
      <c r="C1" s="358"/>
      <c r="D1" s="358"/>
      <c r="E1" s="358"/>
    </row>
    <row r="2" spans="1:5" ht="39" customHeight="1" x14ac:dyDescent="0.25">
      <c r="A2" s="180" t="s">
        <v>59</v>
      </c>
      <c r="B2" s="180" t="s">
        <v>146</v>
      </c>
      <c r="C2" s="180" t="s">
        <v>147</v>
      </c>
      <c r="D2" s="180" t="s">
        <v>148</v>
      </c>
      <c r="E2" s="180" t="s">
        <v>149</v>
      </c>
    </row>
    <row r="3" spans="1:5" ht="18.75" x14ac:dyDescent="0.25">
      <c r="A3" s="66">
        <v>1</v>
      </c>
      <c r="B3" s="66" t="s">
        <v>150</v>
      </c>
      <c r="C3" s="101">
        <v>0</v>
      </c>
      <c r="D3" s="101">
        <v>0</v>
      </c>
      <c r="E3" s="67"/>
    </row>
    <row r="4" spans="1:5" ht="18.75" x14ac:dyDescent="0.25">
      <c r="A4" s="30">
        <v>2</v>
      </c>
      <c r="B4" s="66" t="s">
        <v>151</v>
      </c>
      <c r="C4" s="101">
        <v>0</v>
      </c>
      <c r="D4" s="101">
        <v>0</v>
      </c>
      <c r="E4" s="67"/>
    </row>
    <row r="5" spans="1:5" ht="18.75" x14ac:dyDescent="0.25">
      <c r="A5" s="66">
        <v>3</v>
      </c>
      <c r="B5" s="66" t="s">
        <v>152</v>
      </c>
      <c r="C5" s="101">
        <v>0</v>
      </c>
      <c r="D5" s="101">
        <v>0</v>
      </c>
      <c r="E5" s="67"/>
    </row>
    <row r="6" spans="1:5" ht="18.75" x14ac:dyDescent="0.25">
      <c r="A6" s="359">
        <v>4</v>
      </c>
      <c r="B6" s="359" t="s">
        <v>153</v>
      </c>
      <c r="C6" s="195">
        <v>0</v>
      </c>
      <c r="D6" s="101">
        <v>0</v>
      </c>
      <c r="E6" s="67"/>
    </row>
    <row r="7" spans="1:5" ht="18.75" x14ac:dyDescent="0.25">
      <c r="A7" s="360"/>
      <c r="B7" s="360"/>
      <c r="C7" s="195">
        <v>0</v>
      </c>
      <c r="D7" s="101">
        <v>0</v>
      </c>
      <c r="E7" s="67"/>
    </row>
    <row r="8" spans="1:5" ht="18.75" x14ac:dyDescent="0.25">
      <c r="A8" s="30">
        <v>5</v>
      </c>
      <c r="B8" s="66" t="s">
        <v>154</v>
      </c>
      <c r="C8" s="195">
        <v>0</v>
      </c>
      <c r="D8" s="101">
        <v>0</v>
      </c>
      <c r="E8" s="67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="90" zoomScaleNormal="80" zoomScaleSheetLayoutView="90" workbookViewId="0">
      <selection activeCell="A6" sqref="A6:L12"/>
    </sheetView>
  </sheetViews>
  <sheetFormatPr defaultColWidth="9.140625" defaultRowHeight="15" x14ac:dyDescent="0.25"/>
  <cols>
    <col min="1" max="1" width="11.42578125" style="38" customWidth="1"/>
    <col min="2" max="2" width="12.5703125" style="38" customWidth="1"/>
    <col min="3" max="3" width="21.28515625" style="38" customWidth="1"/>
    <col min="4" max="4" width="13.140625" style="38" customWidth="1"/>
    <col min="5" max="5" width="24" style="38" customWidth="1"/>
    <col min="6" max="6" width="21.5703125" style="38" customWidth="1"/>
    <col min="7" max="7" width="11.28515625" style="38" customWidth="1"/>
    <col min="8" max="8" width="12.5703125" style="38" customWidth="1"/>
    <col min="9" max="9" width="11.5703125" style="38" customWidth="1"/>
    <col min="10" max="10" width="11.28515625" style="38" bestFit="1" customWidth="1"/>
    <col min="11" max="11" width="23.85546875" style="38" customWidth="1"/>
    <col min="12" max="12" width="22.140625" style="38" customWidth="1"/>
    <col min="13" max="13" width="18.42578125" style="38" customWidth="1"/>
    <col min="14" max="33" width="9.140625" style="38"/>
    <col min="34" max="34" width="12.28515625" style="38" bestFit="1" customWidth="1"/>
    <col min="35" max="16384" width="9.140625" style="38"/>
  </cols>
  <sheetData>
    <row r="1" spans="1:13" ht="18.75" customHeight="1" x14ac:dyDescent="0.25">
      <c r="A1" s="344" t="s">
        <v>121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3" ht="19.5" customHeight="1" x14ac:dyDescent="0.3">
      <c r="A2" s="361" t="s">
        <v>41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3" ht="18.75" x14ac:dyDescent="0.3">
      <c r="A3" s="323" t="s">
        <v>17</v>
      </c>
      <c r="B3" s="353" t="s">
        <v>11</v>
      </c>
      <c r="C3" s="353"/>
      <c r="D3" s="353"/>
      <c r="E3" s="353"/>
      <c r="F3" s="353"/>
      <c r="G3" s="353"/>
      <c r="H3" s="353"/>
      <c r="I3" s="353"/>
      <c r="J3" s="353"/>
      <c r="K3" s="353"/>
      <c r="L3" s="353"/>
    </row>
    <row r="4" spans="1:13" ht="19.5" customHeight="1" x14ac:dyDescent="0.25">
      <c r="A4" s="323"/>
      <c r="B4" s="323" t="s">
        <v>12</v>
      </c>
      <c r="C4" s="323" t="s">
        <v>18</v>
      </c>
      <c r="D4" s="323" t="s">
        <v>122</v>
      </c>
      <c r="E4" s="323"/>
      <c r="F4" s="323" t="s">
        <v>13</v>
      </c>
      <c r="G4" s="313" t="s">
        <v>232</v>
      </c>
      <c r="H4" s="323" t="s">
        <v>77</v>
      </c>
      <c r="I4" s="323" t="s">
        <v>81</v>
      </c>
      <c r="J4" s="323" t="s">
        <v>14</v>
      </c>
      <c r="K4" s="323" t="s">
        <v>43</v>
      </c>
      <c r="L4" s="323" t="s">
        <v>15</v>
      </c>
    </row>
    <row r="5" spans="1:13" ht="37.5" customHeight="1" x14ac:dyDescent="0.25">
      <c r="A5" s="323"/>
      <c r="B5" s="323"/>
      <c r="C5" s="323"/>
      <c r="D5" s="184" t="s">
        <v>124</v>
      </c>
      <c r="E5" s="184" t="s">
        <v>123</v>
      </c>
      <c r="F5" s="323"/>
      <c r="G5" s="315"/>
      <c r="H5" s="323"/>
      <c r="I5" s="323"/>
      <c r="J5" s="323"/>
      <c r="K5" s="323"/>
      <c r="L5" s="323"/>
    </row>
    <row r="6" spans="1:13" s="78" customFormat="1" ht="36" customHeight="1" x14ac:dyDescent="0.3">
      <c r="A6" s="186">
        <f>SUM(B6:L6)-A10</f>
        <v>35</v>
      </c>
      <c r="B6" s="103">
        <v>1</v>
      </c>
      <c r="C6" s="103">
        <v>2</v>
      </c>
      <c r="D6" s="103">
        <v>3</v>
      </c>
      <c r="E6" s="103">
        <v>0</v>
      </c>
      <c r="F6" s="103">
        <v>0</v>
      </c>
      <c r="G6" s="103">
        <v>1</v>
      </c>
      <c r="H6" s="103">
        <v>12</v>
      </c>
      <c r="I6" s="103">
        <v>0</v>
      </c>
      <c r="J6" s="103">
        <v>5</v>
      </c>
      <c r="K6" s="103">
        <v>13</v>
      </c>
      <c r="L6" s="103">
        <v>8</v>
      </c>
      <c r="M6" s="90"/>
    </row>
    <row r="7" spans="1:13" ht="18.75" customHeight="1" x14ac:dyDescent="0.3">
      <c r="A7" s="362" t="str">
        <f>IF(A6=B6+C6+D6+E6+F6+G6+H6+I6+J6+K6+L6-A10,"ПРАВИЛЬНО"," НЕПРАВИЛЬНО")</f>
        <v>ПРАВИЛЬНО</v>
      </c>
      <c r="B7" s="363"/>
      <c r="C7" s="364" t="s">
        <v>16</v>
      </c>
      <c r="D7" s="364"/>
      <c r="E7" s="364"/>
      <c r="F7" s="364"/>
      <c r="G7" s="364"/>
      <c r="H7" s="364"/>
      <c r="I7" s="364"/>
      <c r="J7" s="364"/>
      <c r="K7" s="364"/>
      <c r="L7" s="365"/>
      <c r="M7" s="91"/>
    </row>
    <row r="8" spans="1:13" ht="36" customHeight="1" x14ac:dyDescent="0.25">
      <c r="A8" s="104">
        <f>SUM(B8:L8)</f>
        <v>100</v>
      </c>
      <c r="B8" s="104">
        <f>100/A6*(B6-B10)</f>
        <v>2.8571428571428572</v>
      </c>
      <c r="C8" s="104">
        <f>100/A6*(C6-C10)</f>
        <v>5.7142857142857144</v>
      </c>
      <c r="D8" s="104">
        <f>100/A6*(D6-D10)</f>
        <v>8.5714285714285712</v>
      </c>
      <c r="E8" s="104">
        <f>100/A6*(E6-E10)</f>
        <v>0</v>
      </c>
      <c r="F8" s="104">
        <f>100/A6*(F6-F10)</f>
        <v>0</v>
      </c>
      <c r="G8" s="104">
        <f>100/A6*(G6-G10)</f>
        <v>2.8571428571428572</v>
      </c>
      <c r="H8" s="104">
        <f>100/A6*(H6-H10)</f>
        <v>25.714285714285715</v>
      </c>
      <c r="I8" s="104">
        <f>100/A6*(I6-I10)</f>
        <v>0</v>
      </c>
      <c r="J8" s="104">
        <f>100/A6*(J6-J10)</f>
        <v>8.5714285714285712</v>
      </c>
      <c r="K8" s="104">
        <f>100/A6*(K6-K10)</f>
        <v>22.857142857142858</v>
      </c>
      <c r="L8" s="104">
        <f>100/A6*(L6-L10)</f>
        <v>22.857142857142858</v>
      </c>
      <c r="M8" s="244"/>
    </row>
    <row r="9" spans="1:13" ht="19.5" customHeight="1" x14ac:dyDescent="0.3">
      <c r="A9" s="353" t="s">
        <v>202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91"/>
    </row>
    <row r="10" spans="1:13" s="61" customFormat="1" ht="36" customHeight="1" x14ac:dyDescent="0.25">
      <c r="A10" s="99">
        <f>SUM(B10:L10)</f>
        <v>10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3</v>
      </c>
      <c r="I10" s="21">
        <v>0</v>
      </c>
      <c r="J10" s="21">
        <v>2</v>
      </c>
      <c r="K10" s="21">
        <v>5</v>
      </c>
      <c r="L10" s="21">
        <v>0</v>
      </c>
    </row>
    <row r="11" spans="1:13" ht="19.5" customHeight="1" x14ac:dyDescent="0.25">
      <c r="A11" s="352" t="s">
        <v>196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3" s="79" customFormat="1" ht="36" customHeight="1" x14ac:dyDescent="0.3">
      <c r="A12" s="35">
        <f>SUM(B12:L12)</f>
        <v>11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7">
        <v>0</v>
      </c>
      <c r="J12" s="147">
        <v>0</v>
      </c>
      <c r="K12" s="147">
        <v>6</v>
      </c>
      <c r="L12" s="147">
        <v>5</v>
      </c>
    </row>
    <row r="13" spans="1:13" s="79" customFormat="1" ht="18.75" x14ac:dyDescent="0.3"/>
    <row r="14" spans="1:13" s="79" customFormat="1" ht="18.75" x14ac:dyDescent="0.3"/>
    <row r="15" spans="1:13" s="79" customFormat="1" ht="18.75" x14ac:dyDescent="0.3"/>
    <row r="16" spans="1:13" s="79" customFormat="1" ht="18.75" x14ac:dyDescent="0.3"/>
    <row r="17" s="79" customFormat="1" ht="18.75" x14ac:dyDescent="0.3"/>
    <row r="18" s="79" customFormat="1" ht="18.75" x14ac:dyDescent="0.3"/>
    <row r="19" s="79" customFormat="1" ht="18.75" x14ac:dyDescent="0.3"/>
    <row r="20" s="79" customFormat="1" ht="18.75" x14ac:dyDescent="0.3"/>
    <row r="21" s="79" customFormat="1" ht="18.75" x14ac:dyDescent="0.3"/>
    <row r="22" s="79" customFormat="1" ht="18.75" x14ac:dyDescent="0.3"/>
    <row r="23" s="79" customFormat="1" ht="18.75" x14ac:dyDescent="0.3"/>
    <row r="24" s="79" customFormat="1" ht="18.75" x14ac:dyDescent="0.3"/>
    <row r="25" s="79" customFormat="1" ht="18.75" x14ac:dyDescent="0.3"/>
    <row r="26" s="79" customFormat="1" ht="18.75" x14ac:dyDescent="0.3"/>
    <row r="27" s="79" customFormat="1" ht="18.75" x14ac:dyDescent="0.3"/>
    <row r="28" s="79" customFormat="1" ht="18.75" x14ac:dyDescent="0.3"/>
    <row r="29" s="79" customFormat="1" ht="18.75" x14ac:dyDescent="0.3"/>
    <row r="30" s="79" customFormat="1" ht="18.75" x14ac:dyDescent="0.3"/>
    <row r="31" s="79" customFormat="1" ht="18.75" x14ac:dyDescent="0.3"/>
    <row r="32" s="79" customFormat="1" ht="18.75" x14ac:dyDescent="0.3"/>
    <row r="33" s="79" customFormat="1" ht="18.75" x14ac:dyDescent="0.3"/>
    <row r="34" s="79" customFormat="1" ht="18.75" x14ac:dyDescent="0.3"/>
    <row r="35" s="79" customFormat="1" ht="18.75" x14ac:dyDescent="0.3"/>
    <row r="36" s="79" customFormat="1" ht="18.75" x14ac:dyDescent="0.3"/>
    <row r="37" s="79" customFormat="1" ht="18.75" x14ac:dyDescent="0.3"/>
    <row r="38" s="79" customFormat="1" ht="18.75" x14ac:dyDescent="0.3"/>
    <row r="39" s="79" customFormat="1" ht="18.75" x14ac:dyDescent="0.3"/>
    <row r="40" s="79" customFormat="1" ht="18.75" x14ac:dyDescent="0.3"/>
    <row r="41" s="79" customFormat="1" ht="18.75" x14ac:dyDescent="0.3"/>
    <row r="42" s="79" customFormat="1" ht="18.75" x14ac:dyDescent="0.3"/>
    <row r="43" s="79" customFormat="1" ht="18.75" x14ac:dyDescent="0.3"/>
    <row r="44" s="79" customFormat="1" ht="18.75" x14ac:dyDescent="0.3"/>
    <row r="45" s="79" customFormat="1" ht="18.75" x14ac:dyDescent="0.3"/>
    <row r="46" s="79" customFormat="1" ht="18.75" x14ac:dyDescent="0.3"/>
    <row r="47" s="79" customFormat="1" ht="18.75" x14ac:dyDescent="0.3"/>
    <row r="48" s="79" customFormat="1" ht="18.75" x14ac:dyDescent="0.3"/>
    <row r="49" s="79" customFormat="1" ht="18.75" x14ac:dyDescent="0.3"/>
    <row r="50" s="79" customFormat="1" ht="18.75" x14ac:dyDescent="0.3"/>
    <row r="51" s="79" customFormat="1" ht="18.75" x14ac:dyDescent="0.3"/>
    <row r="52" s="79" customFormat="1" ht="18.75" x14ac:dyDescent="0.3"/>
    <row r="53" s="79" customFormat="1" ht="18.75" x14ac:dyDescent="0.3"/>
    <row r="54" s="80" customFormat="1" x14ac:dyDescent="0.25"/>
    <row r="55" s="80" customFormat="1" x14ac:dyDescent="0.25"/>
    <row r="56" s="80" customFormat="1" x14ac:dyDescent="0.25"/>
    <row r="57" s="80" customFormat="1" x14ac:dyDescent="0.25"/>
    <row r="58" s="80" customFormat="1" x14ac:dyDescent="0.25"/>
    <row r="59" s="80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topLeftCell="A25" zoomScaleNormal="100" zoomScaleSheetLayoutView="100" workbookViewId="0">
      <selection activeCell="B37" sqref="B37:C38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12" t="s">
        <v>42</v>
      </c>
      <c r="B1" s="312"/>
      <c r="C1" s="312"/>
    </row>
    <row r="2" spans="1:4" ht="18.75" customHeight="1" x14ac:dyDescent="0.25">
      <c r="A2" s="184" t="s">
        <v>1</v>
      </c>
      <c r="B2" s="184" t="s">
        <v>2</v>
      </c>
      <c r="C2" s="184" t="s">
        <v>44</v>
      </c>
    </row>
    <row r="3" spans="1:4" ht="18.75" customHeight="1" x14ac:dyDescent="0.25">
      <c r="A3" s="28" t="s">
        <v>189</v>
      </c>
      <c r="B3" s="99">
        <v>18</v>
      </c>
      <c r="C3" s="93">
        <f>SUM(B6:B14)</f>
        <v>13</v>
      </c>
      <c r="D3" s="106">
        <v>13</v>
      </c>
    </row>
    <row r="4" spans="1:4" ht="55.5" customHeight="1" x14ac:dyDescent="0.25">
      <c r="A4" s="95" t="s">
        <v>204</v>
      </c>
      <c r="B4" s="57">
        <v>5</v>
      </c>
      <c r="C4" s="92"/>
      <c r="D4" s="106"/>
    </row>
    <row r="5" spans="1:4" ht="18.75" x14ac:dyDescent="0.25">
      <c r="A5" s="187" t="s">
        <v>0</v>
      </c>
      <c r="B5" s="85"/>
      <c r="C5" s="86"/>
    </row>
    <row r="6" spans="1:4" ht="18.75" x14ac:dyDescent="0.25">
      <c r="A6" s="29" t="s">
        <v>194</v>
      </c>
      <c r="B6" s="21">
        <v>3</v>
      </c>
      <c r="C6" s="31">
        <f>100/B3*B6</f>
        <v>16.666666666666664</v>
      </c>
    </row>
    <row r="7" spans="1:4" ht="18.75" customHeight="1" x14ac:dyDescent="0.25">
      <c r="A7" s="29" t="s">
        <v>19</v>
      </c>
      <c r="B7" s="21">
        <v>0</v>
      </c>
      <c r="C7" s="31">
        <f>100/B3*B7</f>
        <v>0</v>
      </c>
    </row>
    <row r="8" spans="1:4" ht="18.75" customHeight="1" x14ac:dyDescent="0.25">
      <c r="A8" s="29" t="s">
        <v>193</v>
      </c>
      <c r="B8" s="21">
        <v>0</v>
      </c>
      <c r="C8" s="31">
        <f>100/B3*B8</f>
        <v>0</v>
      </c>
    </row>
    <row r="9" spans="1:4" ht="18.75" customHeight="1" x14ac:dyDescent="0.25">
      <c r="A9" s="29" t="s">
        <v>20</v>
      </c>
      <c r="B9" s="21">
        <v>9</v>
      </c>
      <c r="C9" s="31">
        <f>100/B3*B9</f>
        <v>50</v>
      </c>
    </row>
    <row r="10" spans="1:4" ht="18.75" customHeight="1" x14ac:dyDescent="0.25">
      <c r="A10" s="29" t="s">
        <v>21</v>
      </c>
      <c r="B10" s="21">
        <v>0</v>
      </c>
      <c r="C10" s="31">
        <f>100/B3*B10</f>
        <v>0</v>
      </c>
    </row>
    <row r="11" spans="1:4" ht="18.75" customHeight="1" x14ac:dyDescent="0.25">
      <c r="A11" s="29" t="s">
        <v>22</v>
      </c>
      <c r="B11" s="21">
        <v>0</v>
      </c>
      <c r="C11" s="31">
        <f>100/B3*B11</f>
        <v>0</v>
      </c>
    </row>
    <row r="12" spans="1:4" ht="18.75" customHeight="1" x14ac:dyDescent="0.25">
      <c r="A12" s="29" t="s">
        <v>23</v>
      </c>
      <c r="B12" s="21">
        <v>0</v>
      </c>
      <c r="C12" s="31">
        <f>100/B3*B12</f>
        <v>0</v>
      </c>
    </row>
    <row r="13" spans="1:4" ht="18.75" customHeight="1" x14ac:dyDescent="0.25">
      <c r="A13" s="29" t="s">
        <v>24</v>
      </c>
      <c r="B13" s="21">
        <v>0</v>
      </c>
      <c r="C13" s="31">
        <f>100/B3*B13</f>
        <v>0</v>
      </c>
    </row>
    <row r="14" spans="1:4" ht="18.75" customHeight="1" x14ac:dyDescent="0.25">
      <c r="A14" s="30" t="s">
        <v>266</v>
      </c>
      <c r="B14" s="21">
        <v>1</v>
      </c>
      <c r="C14" s="31">
        <f>100/B3*B14</f>
        <v>5.5555555555555554</v>
      </c>
    </row>
    <row r="15" spans="1:4" ht="18.75" x14ac:dyDescent="0.25">
      <c r="A15" s="187" t="s">
        <v>25</v>
      </c>
      <c r="B15" s="87">
        <f>SUM(B16,B18,B19,B20)</f>
        <v>13</v>
      </c>
      <c r="C15" s="88" t="str">
        <f>IF(B15=D3,"ПРАВИЛЬНО","НЕПРАВИЛЬНО")</f>
        <v>ПРАВИЛЬНО</v>
      </c>
    </row>
    <row r="16" spans="1:4" ht="18.75" customHeight="1" x14ac:dyDescent="0.25">
      <c r="A16" s="29" t="s">
        <v>251</v>
      </c>
      <c r="B16" s="36">
        <v>8</v>
      </c>
      <c r="C16" s="31">
        <f>100/D3*B16</f>
        <v>61.53846153846154</v>
      </c>
    </row>
    <row r="17" spans="1:3" ht="56.25" customHeight="1" x14ac:dyDescent="0.25">
      <c r="A17" s="33" t="s">
        <v>201</v>
      </c>
      <c r="B17" s="37">
        <v>0</v>
      </c>
      <c r="C17" s="31">
        <f>100/D3*B17</f>
        <v>0</v>
      </c>
    </row>
    <row r="18" spans="1:3" ht="18.75" customHeight="1" x14ac:dyDescent="0.25">
      <c r="A18" s="29" t="s">
        <v>26</v>
      </c>
      <c r="B18" s="37">
        <v>1</v>
      </c>
      <c r="C18" s="31">
        <f>100/D3*B18</f>
        <v>7.6923076923076925</v>
      </c>
    </row>
    <row r="19" spans="1:3" ht="18.75" customHeight="1" x14ac:dyDescent="0.25">
      <c r="A19" s="29" t="s">
        <v>27</v>
      </c>
      <c r="B19" s="37">
        <v>3</v>
      </c>
      <c r="C19" s="31">
        <f>100/D3*B19</f>
        <v>23.076923076923077</v>
      </c>
    </row>
    <row r="20" spans="1:3" ht="18.75" customHeight="1" x14ac:dyDescent="0.25">
      <c r="A20" s="29" t="s">
        <v>28</v>
      </c>
      <c r="B20" s="37">
        <v>1</v>
      </c>
      <c r="C20" s="31">
        <f>100/D3*B20</f>
        <v>7.6923076923076925</v>
      </c>
    </row>
    <row r="21" spans="1:3" ht="18.75" x14ac:dyDescent="0.25">
      <c r="A21" s="187" t="s">
        <v>29</v>
      </c>
      <c r="B21" s="87">
        <f>SUM(B22:B25)</f>
        <v>18</v>
      </c>
      <c r="C21" s="88" t="str">
        <f>IF(B21=B3,"ПРАВИЛЬНО","НЕПРАВИЛЬНО")</f>
        <v>ПРАВИЛЬНО</v>
      </c>
    </row>
    <row r="22" spans="1:3" ht="18.75" customHeight="1" x14ac:dyDescent="0.25">
      <c r="A22" s="32" t="s">
        <v>30</v>
      </c>
      <c r="B22" s="36">
        <v>0</v>
      </c>
      <c r="C22" s="31">
        <f>100/B3*B22</f>
        <v>0</v>
      </c>
    </row>
    <row r="23" spans="1:3" ht="18.75" x14ac:dyDescent="0.25">
      <c r="A23" s="29" t="s">
        <v>31</v>
      </c>
      <c r="B23" s="37">
        <v>2</v>
      </c>
      <c r="C23" s="31">
        <f>100/B3*B23</f>
        <v>11.111111111111111</v>
      </c>
    </row>
    <row r="24" spans="1:3" ht="18.75" x14ac:dyDescent="0.25">
      <c r="A24" s="29" t="s">
        <v>32</v>
      </c>
      <c r="B24" s="37">
        <v>2</v>
      </c>
      <c r="C24" s="31">
        <f>100/B3*B24</f>
        <v>11.111111111111111</v>
      </c>
    </row>
    <row r="25" spans="1:3" ht="18.75" customHeight="1" x14ac:dyDescent="0.25">
      <c r="A25" s="29" t="s">
        <v>33</v>
      </c>
      <c r="B25" s="37">
        <v>14</v>
      </c>
      <c r="C25" s="31">
        <f>100/B3*B25</f>
        <v>77.777777777777771</v>
      </c>
    </row>
    <row r="26" spans="1:3" ht="18.75" x14ac:dyDescent="0.25">
      <c r="A26" s="187" t="s">
        <v>125</v>
      </c>
      <c r="B26" s="87">
        <f>SUM(B27:B30)</f>
        <v>13</v>
      </c>
      <c r="C26" s="88" t="str">
        <f>IF(B26=D3,"ПРАВИЛЬНО","НЕПРАВИЛЬНО")</f>
        <v>ПРАВИЛЬНО</v>
      </c>
    </row>
    <row r="27" spans="1:3" ht="18.75" customHeight="1" x14ac:dyDescent="0.25">
      <c r="A27" s="34" t="s">
        <v>40</v>
      </c>
      <c r="B27" s="37">
        <v>2</v>
      </c>
      <c r="C27" s="31">
        <f>100/D3*B27</f>
        <v>15.384615384615385</v>
      </c>
    </row>
    <row r="28" spans="1:3" ht="18.75" customHeight="1" x14ac:dyDescent="0.25">
      <c r="A28" s="34" t="s">
        <v>34</v>
      </c>
      <c r="B28" s="37">
        <v>0</v>
      </c>
      <c r="C28" s="31">
        <f>100/D3*B28</f>
        <v>0</v>
      </c>
    </row>
    <row r="29" spans="1:3" ht="18.75" customHeight="1" x14ac:dyDescent="0.25">
      <c r="A29" s="34" t="s">
        <v>35</v>
      </c>
      <c r="B29" s="37">
        <v>2</v>
      </c>
      <c r="C29" s="31">
        <f>100/D3*B29</f>
        <v>15.384615384615385</v>
      </c>
    </row>
    <row r="30" spans="1:3" ht="18.75" customHeight="1" x14ac:dyDescent="0.25">
      <c r="A30" s="34" t="s">
        <v>36</v>
      </c>
      <c r="B30" s="37">
        <v>9</v>
      </c>
      <c r="C30" s="31">
        <f>100/D3*B30</f>
        <v>69.230769230769226</v>
      </c>
    </row>
    <row r="31" spans="1:3" ht="18.75" x14ac:dyDescent="0.25">
      <c r="A31" s="89" t="s">
        <v>126</v>
      </c>
      <c r="B31" s="87">
        <f>SUM(B32:B35)</f>
        <v>13</v>
      </c>
      <c r="C31" s="88" t="str">
        <f>IF(B31=D3,"ПРАВИЛЬНО","НЕПРАВИЛЬНО")</f>
        <v>ПРАВИЛЬНО</v>
      </c>
    </row>
    <row r="32" spans="1:3" ht="18.75" customHeight="1" x14ac:dyDescent="0.25">
      <c r="A32" s="29" t="s">
        <v>40</v>
      </c>
      <c r="B32" s="37">
        <v>4</v>
      </c>
      <c r="C32" s="31">
        <f>100/D3*B32</f>
        <v>30.76923076923077</v>
      </c>
    </row>
    <row r="33" spans="1:3" ht="18.75" customHeight="1" x14ac:dyDescent="0.25">
      <c r="A33" s="29" t="s">
        <v>34</v>
      </c>
      <c r="B33" s="37">
        <v>0</v>
      </c>
      <c r="C33" s="31">
        <f>100/D3*B33</f>
        <v>0</v>
      </c>
    </row>
    <row r="34" spans="1:3" ht="18.75" customHeight="1" x14ac:dyDescent="0.25">
      <c r="A34" s="29" t="s">
        <v>35</v>
      </c>
      <c r="B34" s="37">
        <v>3</v>
      </c>
      <c r="C34" s="31">
        <f>100/D3*B34</f>
        <v>23.076923076923077</v>
      </c>
    </row>
    <row r="35" spans="1:3" ht="18.75" customHeight="1" x14ac:dyDescent="0.25">
      <c r="A35" s="29" t="s">
        <v>36</v>
      </c>
      <c r="B35" s="37">
        <v>6</v>
      </c>
      <c r="C35" s="31">
        <f>100/D3*B35</f>
        <v>46.153846153846153</v>
      </c>
    </row>
    <row r="36" spans="1:3" ht="18.75" x14ac:dyDescent="0.25">
      <c r="A36" s="187" t="s">
        <v>37</v>
      </c>
      <c r="B36" s="87">
        <f>SUM(B37:B38)</f>
        <v>13</v>
      </c>
      <c r="C36" s="88" t="str">
        <f>IF(B36=D3,"ПРАВИЛЬНО","НЕПРАВИЛЬНО")</f>
        <v>ПРАВИЛЬНО</v>
      </c>
    </row>
    <row r="37" spans="1:3" ht="18.75" customHeight="1" x14ac:dyDescent="0.25">
      <c r="A37" s="29" t="s">
        <v>38</v>
      </c>
      <c r="B37" s="37">
        <v>7</v>
      </c>
      <c r="C37" s="31">
        <f>100/D3*B37</f>
        <v>53.846153846153847</v>
      </c>
    </row>
    <row r="38" spans="1:3" ht="18.75" customHeight="1" x14ac:dyDescent="0.25">
      <c r="A38" s="29" t="s">
        <v>39</v>
      </c>
      <c r="B38" s="37">
        <v>6</v>
      </c>
      <c r="C38" s="31">
        <f>100/D3*B38</f>
        <v>46.153846153846153</v>
      </c>
    </row>
    <row r="39" spans="1:3" ht="18.75" x14ac:dyDescent="0.3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Normal="100" zoomScaleSheetLayoutView="100" workbookViewId="0">
      <selection activeCell="A4" sqref="A4:C4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366" t="s">
        <v>127</v>
      </c>
      <c r="B1" s="366"/>
      <c r="C1" s="366"/>
      <c r="D1" s="366"/>
      <c r="E1" s="366"/>
      <c r="F1" s="366"/>
    </row>
    <row r="2" spans="1:6" ht="102" customHeight="1" x14ac:dyDescent="0.25">
      <c r="A2" s="180" t="s">
        <v>128</v>
      </c>
      <c r="B2" s="180" t="s">
        <v>129</v>
      </c>
      <c r="C2" s="180" t="s">
        <v>264</v>
      </c>
      <c r="D2" s="180" t="s">
        <v>128</v>
      </c>
      <c r="E2" s="180" t="s">
        <v>129</v>
      </c>
      <c r="F2" s="180" t="s">
        <v>265</v>
      </c>
    </row>
    <row r="3" spans="1:6" ht="37.5" x14ac:dyDescent="0.25">
      <c r="A3" s="75" t="s">
        <v>130</v>
      </c>
      <c r="B3" s="35">
        <f>B4+B5+B6+B7+B8+B9+B10+B11+B12+B13+B14+B15+B16+B17+B18+B19+B20+B21+B22+B23+B24</f>
        <v>2</v>
      </c>
      <c r="C3" s="99"/>
      <c r="D3" s="75" t="s">
        <v>131</v>
      </c>
      <c r="E3" s="35">
        <f>E4+E5+E6+E7+E8+E9+E10+E11+E12+E13+E14+E15+E16+E17+E18+E19+E20+E21+E22+E23+E24</f>
        <v>0</v>
      </c>
      <c r="F3" s="99"/>
    </row>
    <row r="4" spans="1:6" ht="93.75" x14ac:dyDescent="0.25">
      <c r="A4" s="192" t="s">
        <v>449</v>
      </c>
      <c r="B4" s="21">
        <v>2</v>
      </c>
      <c r="C4" s="98" t="s">
        <v>450</v>
      </c>
      <c r="D4" s="77"/>
      <c r="E4" s="21"/>
      <c r="F4" s="67"/>
    </row>
    <row r="5" spans="1:6" ht="23.25" customHeight="1" x14ac:dyDescent="0.25">
      <c r="A5" s="76"/>
      <c r="B5" s="21"/>
      <c r="C5" s="98"/>
      <c r="D5" s="76"/>
      <c r="E5" s="21"/>
      <c r="F5" s="67"/>
    </row>
    <row r="6" spans="1:6" ht="18.75" x14ac:dyDescent="0.25">
      <c r="A6" s="76"/>
      <c r="B6" s="21"/>
      <c r="C6" s="98"/>
      <c r="D6" s="76"/>
      <c r="E6" s="21"/>
      <c r="F6" s="67"/>
    </row>
    <row r="7" spans="1:6" ht="18.75" x14ac:dyDescent="0.25">
      <c r="A7" s="76"/>
      <c r="B7" s="21"/>
      <c r="C7" s="98"/>
      <c r="D7" s="76"/>
      <c r="E7" s="21"/>
      <c r="F7" s="67"/>
    </row>
    <row r="8" spans="1:6" ht="18.75" x14ac:dyDescent="0.25">
      <c r="A8" s="76"/>
      <c r="B8" s="21"/>
      <c r="C8" s="98"/>
      <c r="D8" s="76"/>
      <c r="E8" s="21"/>
      <c r="F8" s="67"/>
    </row>
    <row r="9" spans="1:6" ht="18.75" x14ac:dyDescent="0.25">
      <c r="A9" s="76"/>
      <c r="B9" s="21"/>
      <c r="C9" s="98"/>
      <c r="D9" s="76"/>
      <c r="E9" s="21"/>
      <c r="F9" s="67"/>
    </row>
    <row r="10" spans="1:6" ht="18.75" x14ac:dyDescent="0.25">
      <c r="A10" s="76"/>
      <c r="B10" s="21"/>
      <c r="C10" s="67"/>
      <c r="D10" s="76"/>
      <c r="E10" s="21"/>
      <c r="F10" s="67"/>
    </row>
    <row r="11" spans="1:6" ht="18.75" x14ac:dyDescent="0.25">
      <c r="A11" s="76"/>
      <c r="B11" s="21"/>
      <c r="C11" s="67"/>
      <c r="D11" s="76"/>
      <c r="E11" s="21"/>
      <c r="F11" s="67"/>
    </row>
    <row r="12" spans="1:6" ht="18.75" x14ac:dyDescent="0.25">
      <c r="A12" s="76"/>
      <c r="B12" s="21"/>
      <c r="C12" s="67"/>
      <c r="D12" s="76"/>
      <c r="E12" s="21"/>
      <c r="F12" s="67"/>
    </row>
    <row r="13" spans="1:6" ht="18.75" x14ac:dyDescent="0.25">
      <c r="A13" s="76"/>
      <c r="B13" s="21"/>
      <c r="C13" s="67"/>
      <c r="D13" s="76"/>
      <c r="E13" s="21"/>
      <c r="F13" s="67"/>
    </row>
    <row r="14" spans="1:6" ht="18.75" x14ac:dyDescent="0.25">
      <c r="A14" s="76"/>
      <c r="B14" s="21"/>
      <c r="C14" s="67"/>
      <c r="D14" s="76"/>
      <c r="E14" s="21"/>
      <c r="F14" s="67"/>
    </row>
    <row r="15" spans="1:6" ht="18.75" x14ac:dyDescent="0.25">
      <c r="A15" s="76"/>
      <c r="B15" s="21"/>
      <c r="C15" s="67"/>
      <c r="D15" s="76"/>
      <c r="E15" s="21"/>
      <c r="F15" s="67"/>
    </row>
    <row r="16" spans="1:6" ht="18.75" x14ac:dyDescent="0.25">
      <c r="A16" s="76"/>
      <c r="B16" s="21"/>
      <c r="C16" s="67"/>
      <c r="D16" s="76"/>
      <c r="E16" s="21"/>
      <c r="F16" s="67"/>
    </row>
    <row r="17" spans="1:6" ht="18.75" x14ac:dyDescent="0.25">
      <c r="A17" s="76"/>
      <c r="B17" s="21"/>
      <c r="C17" s="67"/>
      <c r="D17" s="76"/>
      <c r="E17" s="21"/>
      <c r="F17" s="67"/>
    </row>
    <row r="18" spans="1:6" ht="18.75" x14ac:dyDescent="0.25">
      <c r="A18" s="76"/>
      <c r="B18" s="21"/>
      <c r="C18" s="67"/>
      <c r="D18" s="76"/>
      <c r="E18" s="21"/>
      <c r="F18" s="67"/>
    </row>
    <row r="19" spans="1:6" ht="18.75" x14ac:dyDescent="0.25">
      <c r="A19" s="76"/>
      <c r="B19" s="21"/>
      <c r="C19" s="67"/>
      <c r="D19" s="76"/>
      <c r="E19" s="21"/>
      <c r="F19" s="67"/>
    </row>
    <row r="20" spans="1:6" ht="18.75" x14ac:dyDescent="0.25">
      <c r="A20" s="76"/>
      <c r="B20" s="21"/>
      <c r="C20" s="67"/>
      <c r="D20" s="76"/>
      <c r="E20" s="21"/>
      <c r="F20" s="67"/>
    </row>
    <row r="21" spans="1:6" ht="18.75" x14ac:dyDescent="0.25">
      <c r="A21" s="76"/>
      <c r="B21" s="21"/>
      <c r="C21" s="67"/>
      <c r="D21" s="76"/>
      <c r="E21" s="21"/>
      <c r="F21" s="67"/>
    </row>
    <row r="22" spans="1:6" ht="18.75" x14ac:dyDescent="0.25">
      <c r="A22" s="76"/>
      <c r="B22" s="21"/>
      <c r="C22" s="67"/>
      <c r="D22" s="76"/>
      <c r="E22" s="21"/>
      <c r="F22" s="67"/>
    </row>
    <row r="23" spans="1:6" ht="18.75" x14ac:dyDescent="0.25">
      <c r="A23" s="76"/>
      <c r="B23" s="21"/>
      <c r="C23" s="67"/>
      <c r="D23" s="76"/>
      <c r="E23" s="21"/>
      <c r="F23" s="67"/>
    </row>
    <row r="24" spans="1:6" ht="18.75" x14ac:dyDescent="0.25">
      <c r="A24" s="76"/>
      <c r="B24" s="21"/>
      <c r="C24" s="67"/>
      <c r="D24" s="76"/>
      <c r="E24" s="21"/>
      <c r="F24" s="67"/>
    </row>
  </sheetData>
  <sheetProtection sort="0" autoFilter="0" pivotTables="0"/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60" zoomScaleNormal="60" workbookViewId="0">
      <selection activeCell="F12" sqref="B4:F12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212</v>
      </c>
      <c r="B1" s="1"/>
      <c r="C1" s="1"/>
      <c r="D1" s="1"/>
    </row>
    <row r="2" spans="1:6" ht="19.5" thickBot="1" x14ac:dyDescent="0.35">
      <c r="A2" s="2" t="s">
        <v>230</v>
      </c>
    </row>
    <row r="3" spans="1:6" ht="37.5" customHeight="1" x14ac:dyDescent="0.3">
      <c r="A3" s="203">
        <v>1</v>
      </c>
      <c r="B3" s="196" t="s">
        <v>240</v>
      </c>
      <c r="C3" s="197"/>
      <c r="D3" s="197"/>
      <c r="E3" s="198"/>
      <c r="F3" s="119" t="s">
        <v>455</v>
      </c>
    </row>
    <row r="4" spans="1:6" ht="54.6" customHeight="1" x14ac:dyDescent="0.3">
      <c r="A4" s="204">
        <v>2</v>
      </c>
      <c r="B4" s="118" t="s">
        <v>213</v>
      </c>
      <c r="C4" s="114"/>
      <c r="D4" s="114"/>
      <c r="E4" s="115"/>
      <c r="F4" s="278" t="s">
        <v>456</v>
      </c>
    </row>
    <row r="5" spans="1:6" ht="88.5" customHeight="1" x14ac:dyDescent="0.3">
      <c r="A5" s="205">
        <v>4</v>
      </c>
      <c r="B5" s="119" t="s">
        <v>238</v>
      </c>
      <c r="C5" s="112"/>
      <c r="D5" s="116"/>
      <c r="E5" s="113"/>
      <c r="F5" s="119" t="s">
        <v>457</v>
      </c>
    </row>
    <row r="6" spans="1:6" ht="37.5" customHeight="1" x14ac:dyDescent="0.3">
      <c r="A6" s="205">
        <v>5</v>
      </c>
      <c r="B6" s="117" t="s">
        <v>241</v>
      </c>
      <c r="C6" s="112"/>
      <c r="D6" s="112"/>
      <c r="E6" s="113"/>
      <c r="F6" s="119" t="s">
        <v>458</v>
      </c>
    </row>
    <row r="7" spans="1:6" ht="132" customHeight="1" x14ac:dyDescent="0.3">
      <c r="A7" s="205">
        <v>6</v>
      </c>
      <c r="B7" s="119" t="s">
        <v>239</v>
      </c>
      <c r="C7" s="112"/>
      <c r="D7" s="112"/>
      <c r="E7" s="113"/>
      <c r="F7" s="119" t="s">
        <v>459</v>
      </c>
    </row>
    <row r="8" spans="1:6" ht="140.25" customHeight="1" x14ac:dyDescent="0.3">
      <c r="A8" s="205">
        <v>7</v>
      </c>
      <c r="B8" s="119" t="s">
        <v>234</v>
      </c>
      <c r="C8" s="112"/>
      <c r="D8" s="112"/>
      <c r="E8" s="113"/>
      <c r="F8" s="119" t="s">
        <v>460</v>
      </c>
    </row>
    <row r="9" spans="1:6" ht="167.25" customHeight="1" x14ac:dyDescent="0.3">
      <c r="A9" s="205">
        <v>8</v>
      </c>
      <c r="B9" s="119" t="s">
        <v>235</v>
      </c>
      <c r="C9" s="112"/>
      <c r="D9" s="112"/>
      <c r="E9" s="113"/>
      <c r="F9" s="119" t="s">
        <v>461</v>
      </c>
    </row>
    <row r="10" spans="1:6" ht="114.75" customHeight="1" x14ac:dyDescent="0.3">
      <c r="A10" s="205">
        <v>9</v>
      </c>
      <c r="B10" s="119" t="s">
        <v>233</v>
      </c>
      <c r="C10" s="112"/>
      <c r="D10" s="112"/>
      <c r="E10" s="113"/>
      <c r="F10" s="119" t="s">
        <v>462</v>
      </c>
    </row>
    <row r="11" spans="1:6" ht="88.5" customHeight="1" x14ac:dyDescent="0.3">
      <c r="A11" s="205">
        <v>10</v>
      </c>
      <c r="B11" s="119" t="s">
        <v>237</v>
      </c>
      <c r="C11" s="112"/>
      <c r="D11" s="112"/>
      <c r="E11" s="113"/>
      <c r="F11" s="199"/>
    </row>
    <row r="12" spans="1:6" ht="135" customHeight="1" thickBot="1" x14ac:dyDescent="0.35">
      <c r="A12" s="206">
        <v>11</v>
      </c>
      <c r="B12" s="200" t="s">
        <v>236</v>
      </c>
      <c r="C12" s="201"/>
      <c r="D12" s="201"/>
      <c r="E12" s="202"/>
      <c r="F12" s="119" t="s">
        <v>463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80" zoomScaleNormal="100" zoomScaleSheetLayoutView="80" workbookViewId="0">
      <selection activeCell="F24" sqref="F24"/>
    </sheetView>
  </sheetViews>
  <sheetFormatPr defaultRowHeight="15" x14ac:dyDescent="0.2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 x14ac:dyDescent="0.25">
      <c r="A1" s="301" t="s">
        <v>45</v>
      </c>
      <c r="B1" s="301"/>
      <c r="C1" s="301"/>
      <c r="D1" s="301"/>
      <c r="E1" s="301"/>
    </row>
    <row r="2" spans="1:5" ht="18.75" x14ac:dyDescent="0.25">
      <c r="A2" s="323" t="s">
        <v>46</v>
      </c>
      <c r="B2" s="367" t="s">
        <v>47</v>
      </c>
      <c r="C2" s="367"/>
      <c r="D2" s="367"/>
      <c r="E2" s="367"/>
    </row>
    <row r="3" spans="1:5" ht="57.75" customHeight="1" x14ac:dyDescent="0.25">
      <c r="A3" s="323"/>
      <c r="B3" s="183" t="s">
        <v>48</v>
      </c>
      <c r="C3" s="183" t="s">
        <v>51</v>
      </c>
      <c r="D3" s="182" t="s">
        <v>50</v>
      </c>
      <c r="E3" s="184" t="s">
        <v>49</v>
      </c>
    </row>
    <row r="4" spans="1:5" ht="18.75" x14ac:dyDescent="0.25">
      <c r="A4" s="30" t="s">
        <v>75</v>
      </c>
      <c r="B4" s="21"/>
      <c r="C4" s="82"/>
      <c r="D4" s="101"/>
      <c r="E4" s="101"/>
    </row>
    <row r="5" spans="1:5" ht="18.75" x14ac:dyDescent="0.25">
      <c r="A5" s="33" t="s">
        <v>79</v>
      </c>
      <c r="B5" s="24"/>
      <c r="C5" s="82"/>
      <c r="D5" s="101"/>
      <c r="E5" s="101"/>
    </row>
    <row r="6" spans="1:5" ht="18.75" x14ac:dyDescent="0.25">
      <c r="A6" s="53" t="s">
        <v>190</v>
      </c>
      <c r="B6" s="82"/>
      <c r="C6" s="82"/>
      <c r="D6" s="101"/>
      <c r="E6" s="101"/>
    </row>
    <row r="7" spans="1:5" ht="18.75" x14ac:dyDescent="0.25">
      <c r="A7" s="53" t="s">
        <v>76</v>
      </c>
      <c r="B7" s="82"/>
      <c r="C7" s="82"/>
      <c r="D7" s="101"/>
      <c r="E7" s="101"/>
    </row>
    <row r="8" spans="1:5" ht="18.75" x14ac:dyDescent="0.25">
      <c r="A8" s="33" t="s">
        <v>197</v>
      </c>
      <c r="B8" s="24"/>
      <c r="C8" s="82"/>
      <c r="D8" s="101"/>
      <c r="E8" s="81"/>
    </row>
    <row r="9" spans="1:5" ht="18.75" x14ac:dyDescent="0.25">
      <c r="A9" s="53" t="s">
        <v>80</v>
      </c>
      <c r="B9" s="101"/>
      <c r="C9" s="82"/>
      <c r="D9" s="101"/>
      <c r="E9" s="101"/>
    </row>
    <row r="10" spans="1:5" ht="18.75" x14ac:dyDescent="0.25">
      <c r="A10" s="53" t="s">
        <v>78</v>
      </c>
      <c r="B10" s="82"/>
      <c r="C10" s="82"/>
      <c r="D10" s="101"/>
      <c r="E10" s="101"/>
    </row>
    <row r="11" spans="1:5" ht="18.75" x14ac:dyDescent="0.25">
      <c r="A11" s="53" t="s">
        <v>82</v>
      </c>
      <c r="B11" s="82"/>
      <c r="C11" s="82"/>
      <c r="D11" s="101"/>
      <c r="E11" s="101"/>
    </row>
    <row r="12" spans="1:5" ht="18.75" x14ac:dyDescent="0.25">
      <c r="A12" s="53" t="s">
        <v>83</v>
      </c>
      <c r="B12" s="82"/>
      <c r="C12" s="82"/>
      <c r="D12" s="101"/>
      <c r="E12" s="101"/>
    </row>
    <row r="13" spans="1:5" ht="18.75" x14ac:dyDescent="0.25">
      <c r="A13" s="53" t="s">
        <v>191</v>
      </c>
      <c r="B13" s="82"/>
      <c r="C13" s="82"/>
      <c r="D13" s="101"/>
      <c r="E13" s="101"/>
    </row>
    <row r="14" spans="1:5" ht="37.5" x14ac:dyDescent="0.25">
      <c r="A14" s="33" t="s">
        <v>192</v>
      </c>
      <c r="B14" s="82"/>
      <c r="C14" s="82"/>
      <c r="D14" s="101"/>
      <c r="E14" s="101"/>
    </row>
    <row r="15" spans="1:5" ht="18.75" x14ac:dyDescent="0.25">
      <c r="A15" s="66" t="s">
        <v>77</v>
      </c>
      <c r="B15" s="101"/>
      <c r="C15" s="82"/>
      <c r="D15" s="101"/>
      <c r="E15" s="101"/>
    </row>
    <row r="16" spans="1:5" ht="18.75" x14ac:dyDescent="0.25">
      <c r="A16" s="53" t="s">
        <v>81</v>
      </c>
      <c r="B16" s="82"/>
      <c r="C16" s="82"/>
      <c r="D16" s="101"/>
      <c r="E16" s="101"/>
    </row>
    <row r="17" spans="1:5" ht="18.75" x14ac:dyDescent="0.25">
      <c r="A17" s="53" t="s">
        <v>232</v>
      </c>
      <c r="B17" s="82"/>
      <c r="C17" s="82"/>
      <c r="D17" s="101"/>
      <c r="E17" s="101"/>
    </row>
    <row r="18" spans="1:5" ht="18.75" x14ac:dyDescent="0.25">
      <c r="A18" s="53" t="s">
        <v>270</v>
      </c>
      <c r="B18" s="82"/>
      <c r="C18" s="82"/>
      <c r="D18" s="101"/>
      <c r="E18" s="101"/>
    </row>
    <row r="19" spans="1:5" ht="18.75" x14ac:dyDescent="0.25">
      <c r="A19" s="188" t="s">
        <v>84</v>
      </c>
      <c r="B19" s="83">
        <f>B18+B17+B16+B15+B14+B13+B12+B11+B10+B9+B8+B7++B6+B5+B4</f>
        <v>0</v>
      </c>
      <c r="C19" s="35">
        <f>C18+C17+C16+C15+C14+C13+C12+C11+C10+C9+C8+C7+C6+C5+C4</f>
        <v>0</v>
      </c>
      <c r="D19" s="35">
        <f>D18+D17+D16+D15+D14+D13+D12+D11+D10+D9+D8+D7+D6+D5+D4</f>
        <v>0</v>
      </c>
      <c r="E19" s="35">
        <f>E18+E17+E16+E15+E14+E13+E12+E11+E10+E9++E8+E7++E6+E5+E4</f>
        <v>0</v>
      </c>
    </row>
    <row r="20" spans="1:5" ht="18.75" x14ac:dyDescent="0.3">
      <c r="A20" s="22"/>
      <c r="B20" s="22"/>
      <c r="C20" s="22"/>
      <c r="D20" s="22"/>
      <c r="E20" s="22"/>
    </row>
  </sheetData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3"/>
  <sheetViews>
    <sheetView view="pageBreakPreview" zoomScale="90" zoomScaleNormal="100" zoomScaleSheetLayoutView="90" workbookViewId="0">
      <selection activeCell="C7" sqref="C7:F13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12" t="s">
        <v>85</v>
      </c>
      <c r="B1" s="312"/>
      <c r="C1" s="312"/>
      <c r="D1" s="312"/>
      <c r="E1" s="312"/>
      <c r="F1" s="312"/>
      <c r="G1" s="312"/>
      <c r="H1" s="312"/>
    </row>
    <row r="2" spans="1:9" s="4" customFormat="1" ht="18.75" x14ac:dyDescent="0.3">
      <c r="A2" s="39" t="s">
        <v>71</v>
      </c>
      <c r="B2" s="39"/>
      <c r="C2" s="39"/>
      <c r="D2" s="39"/>
      <c r="E2" s="39"/>
      <c r="F2" s="39"/>
      <c r="G2" s="39"/>
      <c r="H2" s="39"/>
    </row>
    <row r="3" spans="1:9" s="1" customFormat="1" ht="21" customHeight="1" x14ac:dyDescent="0.3">
      <c r="A3" s="313" t="s">
        <v>59</v>
      </c>
      <c r="B3" s="316" t="s">
        <v>74</v>
      </c>
      <c r="C3" s="319" t="s">
        <v>182</v>
      </c>
      <c r="D3" s="320"/>
      <c r="E3" s="319" t="s">
        <v>199</v>
      </c>
      <c r="F3" s="320"/>
      <c r="G3" s="323" t="s">
        <v>0</v>
      </c>
      <c r="H3" s="323"/>
    </row>
    <row r="4" spans="1:9" s="1" customFormat="1" ht="54" customHeight="1" x14ac:dyDescent="0.3">
      <c r="A4" s="314"/>
      <c r="B4" s="317"/>
      <c r="C4" s="321"/>
      <c r="D4" s="322"/>
      <c r="E4" s="321"/>
      <c r="F4" s="318"/>
      <c r="G4" s="323" t="s">
        <v>183</v>
      </c>
      <c r="H4" s="323" t="s">
        <v>200</v>
      </c>
    </row>
    <row r="5" spans="1:9" s="1" customFormat="1" ht="18.75" hidden="1" customHeight="1" x14ac:dyDescent="0.3">
      <c r="A5" s="314"/>
      <c r="B5" s="317"/>
      <c r="C5" s="40"/>
      <c r="D5" s="40"/>
      <c r="E5" s="40"/>
      <c r="F5" s="41"/>
      <c r="G5" s="323"/>
      <c r="H5" s="323"/>
    </row>
    <row r="6" spans="1:9" s="1" customFormat="1" ht="21.75" customHeight="1" x14ac:dyDescent="0.3">
      <c r="A6" s="315"/>
      <c r="B6" s="318"/>
      <c r="C6" s="184" t="s">
        <v>56</v>
      </c>
      <c r="D6" s="184" t="s">
        <v>86</v>
      </c>
      <c r="E6" s="184" t="s">
        <v>56</v>
      </c>
      <c r="F6" s="187" t="s">
        <v>86</v>
      </c>
      <c r="G6" s="323"/>
      <c r="H6" s="323"/>
    </row>
    <row r="7" spans="1:9" s="1" customFormat="1" ht="39" customHeight="1" x14ac:dyDescent="0.3">
      <c r="A7" s="42">
        <v>1</v>
      </c>
      <c r="B7" s="43" t="s">
        <v>57</v>
      </c>
      <c r="C7" s="253">
        <v>0</v>
      </c>
      <c r="D7" s="253">
        <v>0</v>
      </c>
      <c r="E7" s="253">
        <v>0</v>
      </c>
      <c r="F7" s="253">
        <v>0</v>
      </c>
      <c r="G7" s="185">
        <v>0</v>
      </c>
      <c r="H7" s="185">
        <v>0</v>
      </c>
    </row>
    <row r="8" spans="1:9" s="1" customFormat="1" ht="39" customHeight="1" x14ac:dyDescent="0.3">
      <c r="A8" s="42">
        <v>2</v>
      </c>
      <c r="B8" s="43" t="s">
        <v>58</v>
      </c>
      <c r="C8" s="253">
        <v>2</v>
      </c>
      <c r="D8" s="253">
        <v>2</v>
      </c>
      <c r="E8" s="253">
        <v>20</v>
      </c>
      <c r="F8" s="253">
        <v>20</v>
      </c>
      <c r="G8" s="185">
        <v>0</v>
      </c>
      <c r="H8" s="185">
        <v>0</v>
      </c>
    </row>
    <row r="9" spans="1:9" s="1" customFormat="1" ht="19.5" customHeight="1" x14ac:dyDescent="0.3">
      <c r="A9" s="329">
        <v>3</v>
      </c>
      <c r="B9" s="96" t="s">
        <v>66</v>
      </c>
      <c r="C9" s="331">
        <v>0</v>
      </c>
      <c r="D9" s="331">
        <v>0</v>
      </c>
      <c r="E9" s="333">
        <v>0</v>
      </c>
      <c r="F9" s="334"/>
      <c r="G9" s="331">
        <v>0</v>
      </c>
      <c r="H9" s="94">
        <v>0</v>
      </c>
    </row>
    <row r="10" spans="1:9" s="1" customFormat="1" ht="18.75" customHeight="1" x14ac:dyDescent="0.3">
      <c r="A10" s="330"/>
      <c r="B10" s="96" t="s">
        <v>88</v>
      </c>
      <c r="C10" s="332"/>
      <c r="D10" s="332"/>
      <c r="E10" s="253">
        <v>0</v>
      </c>
      <c r="F10" s="253">
        <v>0</v>
      </c>
      <c r="G10" s="332"/>
      <c r="H10" s="185">
        <v>0</v>
      </c>
    </row>
    <row r="11" spans="1:9" s="1" customFormat="1" ht="56.25" customHeight="1" x14ac:dyDescent="0.3">
      <c r="A11" s="42">
        <v>4</v>
      </c>
      <c r="B11" s="44" t="s">
        <v>67</v>
      </c>
      <c r="C11" s="253">
        <v>3</v>
      </c>
      <c r="D11" s="253">
        <v>3</v>
      </c>
      <c r="E11" s="253">
        <v>73</v>
      </c>
      <c r="F11" s="253">
        <v>73</v>
      </c>
      <c r="G11" s="185">
        <v>0</v>
      </c>
      <c r="H11" s="185">
        <v>0</v>
      </c>
    </row>
    <row r="12" spans="1:9" s="1" customFormat="1" ht="56.25" x14ac:dyDescent="0.3">
      <c r="A12" s="42">
        <v>5</v>
      </c>
      <c r="B12" s="43" t="s">
        <v>68</v>
      </c>
      <c r="C12" s="253">
        <v>0</v>
      </c>
      <c r="D12" s="253">
        <v>0</v>
      </c>
      <c r="E12" s="253">
        <v>0</v>
      </c>
      <c r="F12" s="253">
        <v>0</v>
      </c>
      <c r="G12" s="185">
        <v>0</v>
      </c>
      <c r="H12" s="185">
        <v>0</v>
      </c>
    </row>
    <row r="13" spans="1:9" s="1" customFormat="1" ht="39" customHeight="1" x14ac:dyDescent="0.3">
      <c r="A13" s="42">
        <v>6</v>
      </c>
      <c r="B13" s="44" t="s">
        <v>69</v>
      </c>
      <c r="C13" s="253">
        <v>0</v>
      </c>
      <c r="D13" s="253">
        <v>0</v>
      </c>
      <c r="E13" s="253">
        <v>0</v>
      </c>
      <c r="F13" s="253">
        <v>0</v>
      </c>
      <c r="G13" s="185">
        <v>0</v>
      </c>
      <c r="H13" s="185">
        <v>0</v>
      </c>
    </row>
    <row r="14" spans="1:9" s="2" customFormat="1" ht="39" customHeight="1" x14ac:dyDescent="0.3">
      <c r="A14" s="335" t="s">
        <v>87</v>
      </c>
      <c r="B14" s="336"/>
      <c r="C14" s="339">
        <f>C13+C12+C11+C9+C8+C7</f>
        <v>5</v>
      </c>
      <c r="D14" s="339">
        <f>D13+D12+D11+D9+D8+D7</f>
        <v>5</v>
      </c>
      <c r="E14" s="45">
        <f>E7+E8+E11+E12+E13</f>
        <v>93</v>
      </c>
      <c r="F14" s="45">
        <f>F7+F8+F11+F12+F13</f>
        <v>93</v>
      </c>
      <c r="G14" s="339">
        <f>G7+G8+G9+G11+G12+G13</f>
        <v>0</v>
      </c>
      <c r="H14" s="45"/>
      <c r="I14" s="105"/>
    </row>
    <row r="15" spans="1:9" ht="39" customHeight="1" x14ac:dyDescent="0.25">
      <c r="A15" s="337"/>
      <c r="B15" s="338"/>
      <c r="C15" s="340"/>
      <c r="D15" s="340"/>
      <c r="E15" s="46">
        <f>E10</f>
        <v>0</v>
      </c>
      <c r="F15" s="46">
        <f>F10</f>
        <v>0</v>
      </c>
      <c r="G15" s="340"/>
      <c r="H15" s="46"/>
    </row>
    <row r="16" spans="1:9" ht="18.75" x14ac:dyDescent="0.3">
      <c r="A16" s="324" t="s">
        <v>198</v>
      </c>
      <c r="B16" s="325"/>
      <c r="C16" s="326">
        <f>F14+E9</f>
        <v>93</v>
      </c>
      <c r="D16" s="327"/>
      <c r="E16" s="327"/>
      <c r="F16" s="327"/>
      <c r="G16" s="327"/>
      <c r="H16" s="328"/>
      <c r="I16" s="102">
        <f>F14+F15</f>
        <v>93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90" zoomScaleNormal="100" zoomScaleSheetLayoutView="90" workbookViewId="0">
      <selection activeCell="B11" sqref="B11:C16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41" t="s">
        <v>72</v>
      </c>
      <c r="B1" s="341"/>
      <c r="C1" s="341"/>
      <c r="D1" s="6"/>
    </row>
    <row r="2" spans="1:4" ht="38.25" customHeight="1" x14ac:dyDescent="0.25">
      <c r="A2" s="213" t="s">
        <v>1</v>
      </c>
      <c r="B2" s="212" t="s">
        <v>2</v>
      </c>
      <c r="C2" s="212" t="s">
        <v>73</v>
      </c>
      <c r="D2" s="8"/>
    </row>
    <row r="3" spans="1:4" ht="18.75" x14ac:dyDescent="0.25">
      <c r="A3" s="107" t="s">
        <v>3</v>
      </c>
      <c r="B3" s="214">
        <f>SUM(B4:B8)</f>
        <v>93</v>
      </c>
      <c r="C3" s="215" t="s">
        <v>242</v>
      </c>
      <c r="D3" s="8"/>
    </row>
    <row r="4" spans="1:4" ht="18.75" customHeight="1" x14ac:dyDescent="0.25">
      <c r="A4" s="96" t="s">
        <v>4</v>
      </c>
      <c r="B4" s="216">
        <v>0</v>
      </c>
      <c r="C4" s="217">
        <f>B4/93*100</f>
        <v>0</v>
      </c>
      <c r="D4" s="11"/>
    </row>
    <row r="5" spans="1:4" ht="18.75" customHeight="1" x14ac:dyDescent="0.25">
      <c r="A5" s="96" t="s">
        <v>5</v>
      </c>
      <c r="B5" s="216">
        <v>25</v>
      </c>
      <c r="C5" s="217">
        <f t="shared" ref="C5:C9" si="0">B5/93*100</f>
        <v>26.881720430107524</v>
      </c>
      <c r="D5" s="11"/>
    </row>
    <row r="6" spans="1:4" ht="18.75" customHeight="1" x14ac:dyDescent="0.25">
      <c r="A6" s="96" t="s">
        <v>6</v>
      </c>
      <c r="B6" s="216">
        <v>60</v>
      </c>
      <c r="C6" s="217">
        <f t="shared" si="0"/>
        <v>64.516129032258064</v>
      </c>
      <c r="D6" s="11"/>
    </row>
    <row r="7" spans="1:4" ht="18.75" customHeight="1" x14ac:dyDescent="0.25">
      <c r="A7" s="96" t="s">
        <v>70</v>
      </c>
      <c r="B7" s="216">
        <v>8</v>
      </c>
      <c r="C7" s="217">
        <f t="shared" si="0"/>
        <v>8.6021505376344098</v>
      </c>
      <c r="D7" s="11"/>
    </row>
    <row r="8" spans="1:4" ht="18.75" customHeight="1" x14ac:dyDescent="0.25">
      <c r="A8" s="96" t="s">
        <v>272</v>
      </c>
      <c r="B8" s="216">
        <v>0</v>
      </c>
      <c r="C8" s="217">
        <f t="shared" si="0"/>
        <v>0</v>
      </c>
      <c r="D8" s="11"/>
    </row>
    <row r="9" spans="1:4" ht="18.75" customHeight="1" x14ac:dyDescent="0.25">
      <c r="A9" s="96" t="s">
        <v>273</v>
      </c>
      <c r="B9" s="216">
        <v>0</v>
      </c>
      <c r="C9" s="217">
        <f t="shared" si="0"/>
        <v>0</v>
      </c>
      <c r="D9" s="11"/>
    </row>
    <row r="10" spans="1:4" ht="18.75" x14ac:dyDescent="0.25">
      <c r="A10" s="107" t="s">
        <v>7</v>
      </c>
      <c r="B10" s="214">
        <f>SUM(B3:B9)</f>
        <v>186</v>
      </c>
      <c r="C10" s="215" t="s">
        <v>242</v>
      </c>
      <c r="D10" s="8"/>
    </row>
    <row r="11" spans="1:4" ht="18.75" customHeight="1" x14ac:dyDescent="0.25">
      <c r="A11" s="96" t="s">
        <v>8</v>
      </c>
      <c r="B11" s="216">
        <v>0</v>
      </c>
      <c r="C11" s="217">
        <f>B11/93*100</f>
        <v>0</v>
      </c>
      <c r="D11" s="11"/>
    </row>
    <row r="12" spans="1:4" ht="18.75" customHeight="1" x14ac:dyDescent="0.25">
      <c r="A12" s="96" t="s">
        <v>9</v>
      </c>
      <c r="B12" s="216">
        <v>80</v>
      </c>
      <c r="C12" s="217">
        <f t="shared" ref="C12:C16" si="1">B12/93*100</f>
        <v>86.021505376344081</v>
      </c>
      <c r="D12" s="11"/>
    </row>
    <row r="13" spans="1:4" ht="18.75" customHeight="1" x14ac:dyDescent="0.25">
      <c r="A13" s="96" t="s">
        <v>275</v>
      </c>
      <c r="B13" s="216">
        <v>9</v>
      </c>
      <c r="C13" s="217">
        <f t="shared" si="1"/>
        <v>9.67741935483871</v>
      </c>
      <c r="D13" s="11"/>
    </row>
    <row r="14" spans="1:4" ht="18.75" customHeight="1" x14ac:dyDescent="0.25">
      <c r="A14" s="96" t="s">
        <v>276</v>
      </c>
      <c r="B14" s="216">
        <v>2</v>
      </c>
      <c r="C14" s="217">
        <f t="shared" si="1"/>
        <v>2.1505376344086025</v>
      </c>
      <c r="D14" s="11"/>
    </row>
    <row r="15" spans="1:4" ht="18.75" customHeight="1" x14ac:dyDescent="0.25">
      <c r="A15" s="96" t="s">
        <v>10</v>
      </c>
      <c r="B15" s="216">
        <v>2</v>
      </c>
      <c r="C15" s="217">
        <f t="shared" si="1"/>
        <v>2.1505376344086025</v>
      </c>
      <c r="D15" s="11"/>
    </row>
    <row r="16" spans="1:4" ht="18.75" x14ac:dyDescent="0.25">
      <c r="A16" s="96" t="s">
        <v>203</v>
      </c>
      <c r="B16" s="216">
        <v>0</v>
      </c>
      <c r="C16" s="217">
        <f t="shared" si="1"/>
        <v>0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view="pageBreakPreview" zoomScale="90" zoomScaleNormal="80" zoomScaleSheetLayoutView="90" workbookViewId="0">
      <selection activeCell="B77" sqref="B77:L77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41" t="s">
        <v>95</v>
      </c>
      <c r="B1" s="341"/>
      <c r="C1" s="341"/>
      <c r="D1" s="341"/>
      <c r="E1" s="341"/>
      <c r="F1" s="341"/>
      <c r="G1" s="341"/>
      <c r="H1" s="341"/>
      <c r="I1" s="341"/>
      <c r="J1" s="341"/>
      <c r="K1" s="191"/>
      <c r="L1" s="191"/>
    </row>
    <row r="2" spans="1:12" s="5" customFormat="1" ht="37.5" customHeight="1" x14ac:dyDescent="0.25">
      <c r="A2" s="343" t="s">
        <v>59</v>
      </c>
      <c r="B2" s="323" t="s">
        <v>52</v>
      </c>
      <c r="C2" s="323" t="s">
        <v>53</v>
      </c>
      <c r="D2" s="323"/>
      <c r="E2" s="323" t="s">
        <v>54</v>
      </c>
      <c r="F2" s="323" t="s">
        <v>55</v>
      </c>
      <c r="G2" s="323" t="s">
        <v>60</v>
      </c>
      <c r="H2" s="323"/>
      <c r="I2" s="323"/>
      <c r="J2" s="323" t="s">
        <v>61</v>
      </c>
      <c r="K2" s="323" t="s">
        <v>217</v>
      </c>
      <c r="L2" s="323" t="s">
        <v>205</v>
      </c>
    </row>
    <row r="3" spans="1:12" s="5" customFormat="1" ht="57.75" customHeight="1" x14ac:dyDescent="0.25">
      <c r="A3" s="343"/>
      <c r="B3" s="323"/>
      <c r="C3" s="212" t="s">
        <v>56</v>
      </c>
      <c r="D3" s="212" t="s">
        <v>86</v>
      </c>
      <c r="E3" s="323"/>
      <c r="F3" s="323"/>
      <c r="G3" s="212" t="s">
        <v>62</v>
      </c>
      <c r="H3" s="212" t="s">
        <v>216</v>
      </c>
      <c r="I3" s="212" t="s">
        <v>63</v>
      </c>
      <c r="J3" s="323"/>
      <c r="K3" s="323"/>
      <c r="L3" s="323"/>
    </row>
    <row r="4" spans="1:12" s="5" customFormat="1" ht="75" customHeight="1" x14ac:dyDescent="0.25">
      <c r="A4" s="59" t="s">
        <v>64</v>
      </c>
      <c r="B4" s="99" t="s">
        <v>57</v>
      </c>
      <c r="C4" s="99">
        <f>SUM(C5,C12,C21)</f>
        <v>1</v>
      </c>
      <c r="D4" s="99">
        <f>SUM(D5,D12,D21)</f>
        <v>1</v>
      </c>
      <c r="E4" s="99"/>
      <c r="F4" s="99"/>
      <c r="G4" s="99">
        <f t="shared" ref="G4:L4" si="0">SUM(G5,G12,G21)</f>
        <v>17</v>
      </c>
      <c r="H4" s="99">
        <f t="shared" si="0"/>
        <v>0</v>
      </c>
      <c r="I4" s="99">
        <f t="shared" si="0"/>
        <v>1100</v>
      </c>
      <c r="J4" s="99">
        <f t="shared" si="0"/>
        <v>0</v>
      </c>
      <c r="K4" s="99">
        <f t="shared" si="0"/>
        <v>0</v>
      </c>
      <c r="L4" s="99">
        <f t="shared" si="0"/>
        <v>0</v>
      </c>
    </row>
    <row r="5" spans="1:12" s="5" customFormat="1" ht="21.6" customHeight="1" x14ac:dyDescent="0.25">
      <c r="A5" s="58"/>
      <c r="B5" s="126" t="s">
        <v>218</v>
      </c>
      <c r="C5" s="230">
        <f>SUM(C6:C11)</f>
        <v>1</v>
      </c>
      <c r="D5" s="230">
        <f>D6+D7+D8+D9+D10+D11</f>
        <v>1</v>
      </c>
      <c r="E5" s="218"/>
      <c r="F5" s="128"/>
      <c r="G5" s="230">
        <f t="shared" ref="G5:L5" si="1">SUM(G6:G11)</f>
        <v>17</v>
      </c>
      <c r="H5" s="230">
        <f t="shared" si="1"/>
        <v>0</v>
      </c>
      <c r="I5" s="127">
        <f t="shared" si="1"/>
        <v>1100</v>
      </c>
      <c r="J5" s="128">
        <f t="shared" si="1"/>
        <v>0</v>
      </c>
      <c r="K5" s="128">
        <f t="shared" si="1"/>
        <v>0</v>
      </c>
      <c r="L5" s="129">
        <f t="shared" si="1"/>
        <v>0</v>
      </c>
    </row>
    <row r="6" spans="1:12" s="5" customFormat="1" ht="37.5" x14ac:dyDescent="0.25">
      <c r="A6" s="58"/>
      <c r="B6" s="67" t="s">
        <v>464</v>
      </c>
      <c r="C6" s="57">
        <v>1</v>
      </c>
      <c r="D6" s="57">
        <v>1</v>
      </c>
      <c r="E6" s="98" t="s">
        <v>465</v>
      </c>
      <c r="F6" s="98" t="s">
        <v>466</v>
      </c>
      <c r="G6" s="21">
        <v>17</v>
      </c>
      <c r="H6" s="21"/>
      <c r="I6" s="21">
        <v>1100</v>
      </c>
      <c r="J6" s="108"/>
      <c r="K6" s="108"/>
      <c r="L6" s="108"/>
    </row>
    <row r="7" spans="1:12" s="5" customFormat="1" x14ac:dyDescent="0.25">
      <c r="A7" s="58"/>
      <c r="B7" s="67"/>
      <c r="C7" s="57"/>
      <c r="D7" s="57"/>
      <c r="E7" s="98"/>
      <c r="F7" s="98"/>
      <c r="G7" s="21"/>
      <c r="H7" s="21"/>
      <c r="I7" s="21"/>
      <c r="J7" s="108"/>
      <c r="K7" s="108"/>
      <c r="L7" s="108"/>
    </row>
    <row r="8" spans="1:12" s="5" customFormat="1" x14ac:dyDescent="0.25">
      <c r="A8" s="58"/>
      <c r="B8" s="67"/>
      <c r="C8" s="57"/>
      <c r="D8" s="57"/>
      <c r="E8" s="98"/>
      <c r="F8" s="98"/>
      <c r="G8" s="21"/>
      <c r="H8" s="21"/>
      <c r="I8" s="21"/>
      <c r="J8" s="108"/>
      <c r="K8" s="108"/>
      <c r="L8" s="108"/>
    </row>
    <row r="9" spans="1:12" s="5" customFormat="1" x14ac:dyDescent="0.25">
      <c r="A9" s="58"/>
      <c r="B9" s="67"/>
      <c r="C9" s="57"/>
      <c r="D9" s="57"/>
      <c r="E9" s="98"/>
      <c r="F9" s="98"/>
      <c r="G9" s="21"/>
      <c r="H9" s="21"/>
      <c r="I9" s="21"/>
      <c r="J9" s="108"/>
      <c r="K9" s="108"/>
      <c r="L9" s="108"/>
    </row>
    <row r="10" spans="1:12" s="5" customFormat="1" x14ac:dyDescent="0.25">
      <c r="A10" s="58"/>
      <c r="B10" s="67"/>
      <c r="C10" s="57"/>
      <c r="D10" s="57"/>
      <c r="E10" s="98"/>
      <c r="F10" s="98"/>
      <c r="G10" s="21"/>
      <c r="H10" s="21"/>
      <c r="I10" s="21"/>
      <c r="J10" s="108"/>
      <c r="K10" s="108"/>
      <c r="L10" s="108"/>
    </row>
    <row r="11" spans="1:12" s="5" customFormat="1" x14ac:dyDescent="0.25">
      <c r="A11" s="58"/>
      <c r="B11" s="67"/>
      <c r="C11" s="57"/>
      <c r="D11" s="57"/>
      <c r="E11" s="98"/>
      <c r="F11" s="98"/>
      <c r="G11" s="21"/>
      <c r="H11" s="21"/>
      <c r="I11" s="21"/>
      <c r="J11" s="108"/>
      <c r="K11" s="108"/>
      <c r="L11" s="108"/>
    </row>
    <row r="12" spans="1:12" s="5" customFormat="1" x14ac:dyDescent="0.25">
      <c r="A12" s="58"/>
      <c r="B12" s="126" t="s">
        <v>219</v>
      </c>
      <c r="C12" s="230">
        <f>SUM(C13:C20)</f>
        <v>0</v>
      </c>
      <c r="D12" s="231">
        <f>SUM(D13:D20)</f>
        <v>0</v>
      </c>
      <c r="E12" s="218"/>
      <c r="F12" s="128"/>
      <c r="G12" s="230">
        <f t="shared" ref="G12:L12" si="2">SUM(G13:G20)</f>
        <v>0</v>
      </c>
      <c r="H12" s="230">
        <f t="shared" si="2"/>
        <v>0</v>
      </c>
      <c r="I12" s="230">
        <f t="shared" si="2"/>
        <v>0</v>
      </c>
      <c r="J12" s="232">
        <f t="shared" si="2"/>
        <v>0</v>
      </c>
      <c r="K12" s="232">
        <f t="shared" si="2"/>
        <v>0</v>
      </c>
      <c r="L12" s="233">
        <f t="shared" si="2"/>
        <v>0</v>
      </c>
    </row>
    <row r="13" spans="1:12" s="5" customFormat="1" x14ac:dyDescent="0.25">
      <c r="A13" s="58"/>
      <c r="B13" s="67"/>
      <c r="C13" s="57"/>
      <c r="D13" s="57"/>
      <c r="E13" s="98"/>
      <c r="F13" s="98"/>
      <c r="G13" s="21"/>
      <c r="H13" s="21"/>
      <c r="I13" s="21"/>
      <c r="J13" s="108"/>
      <c r="K13" s="108"/>
      <c r="L13" s="108"/>
    </row>
    <row r="14" spans="1:12" s="5" customFormat="1" x14ac:dyDescent="0.25">
      <c r="A14" s="58"/>
      <c r="B14" s="67"/>
      <c r="C14" s="57"/>
      <c r="D14" s="57"/>
      <c r="E14" s="98"/>
      <c r="F14" s="98"/>
      <c r="G14" s="21"/>
      <c r="H14" s="21"/>
      <c r="I14" s="21"/>
      <c r="J14" s="108"/>
      <c r="K14" s="108"/>
      <c r="L14" s="108"/>
    </row>
    <row r="15" spans="1:12" s="5" customFormat="1" x14ac:dyDescent="0.25">
      <c r="A15" s="58"/>
      <c r="B15" s="67"/>
      <c r="C15" s="57"/>
      <c r="D15" s="57"/>
      <c r="E15" s="98"/>
      <c r="F15" s="98"/>
      <c r="G15" s="21"/>
      <c r="H15" s="21"/>
      <c r="I15" s="21"/>
      <c r="J15" s="108"/>
      <c r="K15" s="108"/>
      <c r="L15" s="108"/>
    </row>
    <row r="16" spans="1:12" s="5" customFormat="1" x14ac:dyDescent="0.25">
      <c r="A16" s="58"/>
      <c r="B16" s="67"/>
      <c r="C16" s="57"/>
      <c r="D16" s="57"/>
      <c r="E16" s="98"/>
      <c r="F16" s="98"/>
      <c r="G16" s="21"/>
      <c r="H16" s="21"/>
      <c r="I16" s="21"/>
      <c r="J16" s="108"/>
      <c r="K16" s="108"/>
      <c r="L16" s="108"/>
    </row>
    <row r="17" spans="1:12" s="5" customFormat="1" x14ac:dyDescent="0.25">
      <c r="A17" s="58"/>
      <c r="B17" s="67"/>
      <c r="C17" s="57"/>
      <c r="D17" s="57"/>
      <c r="E17" s="98"/>
      <c r="F17" s="98"/>
      <c r="G17" s="21"/>
      <c r="H17" s="21"/>
      <c r="I17" s="21"/>
      <c r="J17" s="108"/>
      <c r="K17" s="108"/>
      <c r="L17" s="108"/>
    </row>
    <row r="18" spans="1:12" s="5" customFormat="1" x14ac:dyDescent="0.25">
      <c r="A18" s="58"/>
      <c r="B18" s="67"/>
      <c r="C18" s="57"/>
      <c r="D18" s="57"/>
      <c r="E18" s="98"/>
      <c r="F18" s="98"/>
      <c r="G18" s="21"/>
      <c r="H18" s="21"/>
      <c r="I18" s="21"/>
      <c r="J18" s="108"/>
      <c r="K18" s="108"/>
      <c r="L18" s="108"/>
    </row>
    <row r="19" spans="1:12" s="5" customFormat="1" x14ac:dyDescent="0.25">
      <c r="A19" s="58"/>
      <c r="B19" s="67"/>
      <c r="C19" s="57"/>
      <c r="D19" s="57"/>
      <c r="E19" s="98"/>
      <c r="F19" s="98"/>
      <c r="G19" s="21"/>
      <c r="H19" s="21"/>
      <c r="I19" s="21"/>
      <c r="J19" s="108"/>
      <c r="K19" s="108"/>
      <c r="L19" s="108"/>
    </row>
    <row r="20" spans="1:12" s="5" customFormat="1" x14ac:dyDescent="0.25">
      <c r="A20" s="58"/>
      <c r="B20" s="67"/>
      <c r="C20" s="57"/>
      <c r="D20" s="57"/>
      <c r="E20" s="98"/>
      <c r="F20" s="98"/>
      <c r="G20" s="21"/>
      <c r="H20" s="21"/>
      <c r="I20" s="21"/>
      <c r="J20" s="108"/>
      <c r="K20" s="108"/>
      <c r="L20" s="108"/>
    </row>
    <row r="21" spans="1:12" s="5" customFormat="1" x14ac:dyDescent="0.25">
      <c r="A21" s="58"/>
      <c r="B21" s="126" t="s">
        <v>220</v>
      </c>
      <c r="C21" s="230">
        <f>SUM(C22:C28)</f>
        <v>0</v>
      </c>
      <c r="D21" s="230">
        <f>SUM(D22:D28)</f>
        <v>0</v>
      </c>
      <c r="E21" s="218"/>
      <c r="F21" s="128"/>
      <c r="G21" s="230">
        <f t="shared" ref="G21:L21" si="3">SUM(G22:G28)</f>
        <v>0</v>
      </c>
      <c r="H21" s="230">
        <f t="shared" si="3"/>
        <v>0</v>
      </c>
      <c r="I21" s="230">
        <f t="shared" si="3"/>
        <v>0</v>
      </c>
      <c r="J21" s="232">
        <f t="shared" si="3"/>
        <v>0</v>
      </c>
      <c r="K21" s="232">
        <f t="shared" si="3"/>
        <v>0</v>
      </c>
      <c r="L21" s="233">
        <f t="shared" si="3"/>
        <v>0</v>
      </c>
    </row>
    <row r="22" spans="1:12" s="5" customFormat="1" x14ac:dyDescent="0.25">
      <c r="A22" s="58"/>
      <c r="B22" s="130"/>
      <c r="C22" s="131"/>
      <c r="D22" s="131"/>
      <c r="E22" s="219"/>
      <c r="F22" s="132"/>
      <c r="G22" s="131"/>
      <c r="H22" s="131"/>
      <c r="I22" s="131"/>
      <c r="J22" s="132"/>
      <c r="K22" s="132"/>
      <c r="L22" s="220"/>
    </row>
    <row r="23" spans="1:12" s="5" customFormat="1" x14ac:dyDescent="0.25">
      <c r="A23" s="58"/>
      <c r="B23" s="130"/>
      <c r="C23" s="131"/>
      <c r="D23" s="131"/>
      <c r="E23" s="219"/>
      <c r="F23" s="132"/>
      <c r="G23" s="131"/>
      <c r="H23" s="131"/>
      <c r="I23" s="131"/>
      <c r="J23" s="132"/>
      <c r="K23" s="132"/>
      <c r="L23" s="220"/>
    </row>
    <row r="24" spans="1:12" s="5" customFormat="1" x14ac:dyDescent="0.25">
      <c r="A24" s="58"/>
      <c r="B24" s="130"/>
      <c r="C24" s="131"/>
      <c r="D24" s="131"/>
      <c r="E24" s="219"/>
      <c r="F24" s="132"/>
      <c r="G24" s="131"/>
      <c r="H24" s="131"/>
      <c r="I24" s="131"/>
      <c r="J24" s="132"/>
      <c r="K24" s="132"/>
      <c r="L24" s="220"/>
    </row>
    <row r="25" spans="1:12" s="5" customFormat="1" x14ac:dyDescent="0.25">
      <c r="A25" s="58"/>
      <c r="B25" s="130"/>
      <c r="C25" s="131"/>
      <c r="D25" s="131"/>
      <c r="E25" s="219"/>
      <c r="F25" s="132"/>
      <c r="G25" s="131"/>
      <c r="H25" s="131"/>
      <c r="I25" s="131"/>
      <c r="J25" s="132"/>
      <c r="K25" s="132"/>
      <c r="L25" s="220"/>
    </row>
    <row r="26" spans="1:12" s="5" customFormat="1" x14ac:dyDescent="0.25">
      <c r="A26" s="58"/>
      <c r="B26" s="67"/>
      <c r="C26" s="57"/>
      <c r="D26" s="57"/>
      <c r="E26" s="98"/>
      <c r="F26" s="98"/>
      <c r="G26" s="21"/>
      <c r="H26" s="21"/>
      <c r="I26" s="21"/>
      <c r="J26" s="108"/>
      <c r="K26" s="108"/>
      <c r="L26" s="108"/>
    </row>
    <row r="27" spans="1:12" s="5" customFormat="1" x14ac:dyDescent="0.25">
      <c r="A27" s="58"/>
      <c r="B27" s="67"/>
      <c r="C27" s="57"/>
      <c r="D27" s="57"/>
      <c r="E27" s="98"/>
      <c r="F27" s="98"/>
      <c r="G27" s="21"/>
      <c r="H27" s="21"/>
      <c r="I27" s="21"/>
      <c r="J27" s="108"/>
      <c r="K27" s="108"/>
      <c r="L27" s="108"/>
    </row>
    <row r="28" spans="1:12" x14ac:dyDescent="0.25">
      <c r="A28" s="58"/>
      <c r="B28" s="67"/>
      <c r="C28" s="57"/>
      <c r="D28" s="57"/>
      <c r="E28" s="98"/>
      <c r="F28" s="98"/>
      <c r="G28" s="21"/>
      <c r="H28" s="21"/>
      <c r="I28" s="21"/>
      <c r="J28" s="108"/>
      <c r="K28" s="108"/>
      <c r="L28" s="108"/>
    </row>
    <row r="29" spans="1:12" s="5" customFormat="1" ht="75" customHeight="1" x14ac:dyDescent="0.25">
      <c r="A29" s="59" t="s">
        <v>65</v>
      </c>
      <c r="B29" s="99" t="s">
        <v>58</v>
      </c>
      <c r="C29" s="99">
        <f>SUM(C30,C35,C41)</f>
        <v>2</v>
      </c>
      <c r="D29" s="99">
        <f>SUM(D30,D35,D41)</f>
        <v>2</v>
      </c>
      <c r="E29" s="99"/>
      <c r="F29" s="99"/>
      <c r="G29" s="99">
        <f>SUM(G30,G35,G41)</f>
        <v>75</v>
      </c>
      <c r="H29" s="99">
        <f>SUM(H30,H35,H41)</f>
        <v>0</v>
      </c>
      <c r="I29" s="99">
        <f>SUM(I30,I35,I41)</f>
        <v>2328</v>
      </c>
      <c r="J29" s="99">
        <f>SUM(J30,J35,J41)</f>
        <v>1</v>
      </c>
      <c r="K29" s="99">
        <f>SUM(K30,K35,K41)</f>
        <v>1</v>
      </c>
      <c r="L29" s="99">
        <f>SUM(K30,K35,K41)</f>
        <v>1</v>
      </c>
    </row>
    <row r="30" spans="1:12" s="5" customFormat="1" x14ac:dyDescent="0.25">
      <c r="A30" s="58"/>
      <c r="B30" s="126" t="s">
        <v>218</v>
      </c>
      <c r="C30" s="230">
        <f>SUM(C31:C34)</f>
        <v>1</v>
      </c>
      <c r="D30" s="230">
        <f>SUM(D31:D34)</f>
        <v>1</v>
      </c>
      <c r="E30" s="218"/>
      <c r="F30" s="128"/>
      <c r="G30" s="230">
        <f t="shared" ref="G30:L30" si="4">SUM(G31:G34)</f>
        <v>25</v>
      </c>
      <c r="H30" s="230">
        <f t="shared" si="4"/>
        <v>0</v>
      </c>
      <c r="I30" s="230">
        <f t="shared" si="4"/>
        <v>1200</v>
      </c>
      <c r="J30" s="232">
        <f t="shared" si="4"/>
        <v>1</v>
      </c>
      <c r="K30" s="232">
        <f t="shared" si="4"/>
        <v>1</v>
      </c>
      <c r="L30" s="233">
        <f t="shared" si="4"/>
        <v>140000</v>
      </c>
    </row>
    <row r="31" spans="1:12" s="5" customFormat="1" x14ac:dyDescent="0.25">
      <c r="A31" s="58"/>
      <c r="B31" s="67" t="s">
        <v>467</v>
      </c>
      <c r="C31" s="57">
        <v>1</v>
      </c>
      <c r="D31" s="57">
        <v>1</v>
      </c>
      <c r="E31" s="98" t="s">
        <v>465</v>
      </c>
      <c r="F31" s="279">
        <v>13058</v>
      </c>
      <c r="G31" s="21">
        <v>25</v>
      </c>
      <c r="H31" s="21"/>
      <c r="I31" s="21">
        <v>1200</v>
      </c>
      <c r="J31" s="98">
        <v>1</v>
      </c>
      <c r="K31" s="98">
        <v>1</v>
      </c>
      <c r="L31" s="98">
        <v>140000</v>
      </c>
    </row>
    <row r="32" spans="1:12" s="5" customFormat="1" x14ac:dyDescent="0.25">
      <c r="A32" s="58"/>
      <c r="B32" s="67"/>
      <c r="C32" s="57"/>
      <c r="D32" s="57"/>
      <c r="E32" s="98"/>
      <c r="F32" s="98"/>
      <c r="G32" s="21"/>
      <c r="H32" s="21"/>
      <c r="I32" s="21"/>
      <c r="J32" s="98"/>
      <c r="K32" s="98"/>
      <c r="L32" s="98"/>
    </row>
    <row r="33" spans="1:12" s="5" customFormat="1" x14ac:dyDescent="0.25">
      <c r="A33" s="58"/>
      <c r="B33" s="67"/>
      <c r="C33" s="57"/>
      <c r="D33" s="57"/>
      <c r="E33" s="98"/>
      <c r="F33" s="98"/>
      <c r="G33" s="21"/>
      <c r="H33" s="21"/>
      <c r="I33" s="21"/>
      <c r="J33" s="98"/>
      <c r="K33" s="98"/>
      <c r="L33" s="98"/>
    </row>
    <row r="34" spans="1:12" s="5" customFormat="1" x14ac:dyDescent="0.25">
      <c r="A34" s="58"/>
      <c r="B34" s="67"/>
      <c r="C34" s="57"/>
      <c r="D34" s="57"/>
      <c r="E34" s="98"/>
      <c r="F34" s="98"/>
      <c r="G34" s="21"/>
      <c r="H34" s="21"/>
      <c r="I34" s="21"/>
      <c r="J34" s="98"/>
      <c r="K34" s="98"/>
      <c r="L34" s="98"/>
    </row>
    <row r="35" spans="1:12" s="5" customFormat="1" x14ac:dyDescent="0.25">
      <c r="A35" s="58"/>
      <c r="B35" s="126" t="s">
        <v>219</v>
      </c>
      <c r="C35" s="230">
        <f>SUM(C36:C40)</f>
        <v>0</v>
      </c>
      <c r="D35" s="230">
        <f>SUM(D36:D40)</f>
        <v>0</v>
      </c>
      <c r="E35" s="218"/>
      <c r="F35" s="128"/>
      <c r="G35" s="230">
        <f t="shared" ref="G35:L35" si="5">SUM(G36:G40)</f>
        <v>0</v>
      </c>
      <c r="H35" s="230">
        <f t="shared" si="5"/>
        <v>0</v>
      </c>
      <c r="I35" s="230">
        <f t="shared" si="5"/>
        <v>0</v>
      </c>
      <c r="J35" s="232">
        <f t="shared" si="5"/>
        <v>0</v>
      </c>
      <c r="K35" s="232">
        <f t="shared" si="5"/>
        <v>0</v>
      </c>
      <c r="L35" s="233">
        <f t="shared" si="5"/>
        <v>0</v>
      </c>
    </row>
    <row r="36" spans="1:12" s="5" customFormat="1" x14ac:dyDescent="0.25">
      <c r="A36" s="58"/>
      <c r="B36" s="67"/>
      <c r="C36" s="57"/>
      <c r="D36" s="57"/>
      <c r="E36" s="98"/>
      <c r="F36" s="98"/>
      <c r="G36" s="21"/>
      <c r="H36" s="21"/>
      <c r="I36" s="21"/>
      <c r="J36" s="98"/>
      <c r="K36" s="98"/>
      <c r="L36" s="98"/>
    </row>
    <row r="37" spans="1:12" s="5" customFormat="1" x14ac:dyDescent="0.25">
      <c r="A37" s="58"/>
      <c r="B37" s="67"/>
      <c r="C37" s="57"/>
      <c r="D37" s="57"/>
      <c r="E37" s="98"/>
      <c r="F37" s="98"/>
      <c r="G37" s="21"/>
      <c r="H37" s="21"/>
      <c r="I37" s="21"/>
      <c r="J37" s="98"/>
      <c r="K37" s="98"/>
      <c r="L37" s="98"/>
    </row>
    <row r="38" spans="1:12" s="5" customFormat="1" x14ac:dyDescent="0.25">
      <c r="A38" s="58"/>
      <c r="B38" s="67"/>
      <c r="C38" s="57"/>
      <c r="D38" s="57"/>
      <c r="E38" s="98"/>
      <c r="F38" s="98"/>
      <c r="G38" s="21"/>
      <c r="H38" s="21"/>
      <c r="I38" s="21"/>
      <c r="J38" s="98"/>
      <c r="K38" s="98"/>
      <c r="L38" s="98"/>
    </row>
    <row r="39" spans="1:12" s="5" customFormat="1" x14ac:dyDescent="0.25">
      <c r="A39" s="58"/>
      <c r="B39" s="67"/>
      <c r="C39" s="57"/>
      <c r="D39" s="57"/>
      <c r="E39" s="98"/>
      <c r="F39" s="98"/>
      <c r="G39" s="21"/>
      <c r="H39" s="21"/>
      <c r="I39" s="21"/>
      <c r="J39" s="98"/>
      <c r="K39" s="98"/>
      <c r="L39" s="98"/>
    </row>
    <row r="40" spans="1:12" s="5" customFormat="1" x14ac:dyDescent="0.25">
      <c r="A40" s="58"/>
      <c r="B40" s="67"/>
      <c r="C40" s="57"/>
      <c r="D40" s="57"/>
      <c r="E40" s="98"/>
      <c r="F40" s="98"/>
      <c r="G40" s="21"/>
      <c r="H40" s="21"/>
      <c r="I40" s="21"/>
      <c r="J40" s="98"/>
      <c r="K40" s="98"/>
      <c r="L40" s="98"/>
    </row>
    <row r="41" spans="1:12" s="5" customFormat="1" x14ac:dyDescent="0.25">
      <c r="A41" s="58"/>
      <c r="B41" s="126" t="s">
        <v>220</v>
      </c>
      <c r="C41" s="230">
        <f>SUM(C42:C46)</f>
        <v>1</v>
      </c>
      <c r="D41" s="230">
        <f>SUM(D42:D46)</f>
        <v>1</v>
      </c>
      <c r="E41" s="218"/>
      <c r="F41" s="128"/>
      <c r="G41" s="230">
        <f t="shared" ref="G41:L41" si="6">SUM(G42:G46)</f>
        <v>50</v>
      </c>
      <c r="H41" s="230">
        <f t="shared" si="6"/>
        <v>0</v>
      </c>
      <c r="I41" s="230">
        <f t="shared" si="6"/>
        <v>1128</v>
      </c>
      <c r="J41" s="232">
        <f t="shared" si="6"/>
        <v>0</v>
      </c>
      <c r="K41" s="232">
        <f t="shared" si="6"/>
        <v>0</v>
      </c>
      <c r="L41" s="233">
        <f t="shared" si="6"/>
        <v>0</v>
      </c>
    </row>
    <row r="42" spans="1:12" s="5" customFormat="1" ht="37.5" x14ac:dyDescent="0.25">
      <c r="A42" s="58"/>
      <c r="B42" s="67" t="s">
        <v>469</v>
      </c>
      <c r="C42" s="57">
        <v>1</v>
      </c>
      <c r="D42" s="57">
        <v>1</v>
      </c>
      <c r="E42" s="98" t="s">
        <v>470</v>
      </c>
      <c r="F42" s="98" t="s">
        <v>471</v>
      </c>
      <c r="G42" s="21">
        <v>50</v>
      </c>
      <c r="H42" s="21"/>
      <c r="I42" s="21">
        <v>1128</v>
      </c>
      <c r="J42" s="98"/>
      <c r="K42" s="98"/>
      <c r="L42" s="98"/>
    </row>
    <row r="43" spans="1:12" s="5" customFormat="1" x14ac:dyDescent="0.25">
      <c r="A43" s="58"/>
      <c r="B43" s="67"/>
      <c r="C43" s="57"/>
      <c r="D43" s="57"/>
      <c r="E43" s="98"/>
      <c r="F43" s="98"/>
      <c r="G43" s="21"/>
      <c r="H43" s="21"/>
      <c r="I43" s="21"/>
      <c r="J43" s="98"/>
      <c r="K43" s="98"/>
      <c r="L43" s="98"/>
    </row>
    <row r="44" spans="1:12" s="5" customFormat="1" x14ac:dyDescent="0.25">
      <c r="A44" s="58"/>
      <c r="B44" s="67"/>
      <c r="C44" s="57"/>
      <c r="D44" s="57"/>
      <c r="E44" s="98"/>
      <c r="F44" s="98"/>
      <c r="G44" s="21"/>
      <c r="H44" s="21"/>
      <c r="I44" s="21"/>
      <c r="J44" s="98"/>
      <c r="K44" s="98"/>
      <c r="L44" s="98"/>
    </row>
    <row r="45" spans="1:12" s="5" customFormat="1" x14ac:dyDescent="0.25">
      <c r="A45" s="58"/>
      <c r="B45" s="67"/>
      <c r="C45" s="57"/>
      <c r="D45" s="57"/>
      <c r="E45" s="98"/>
      <c r="F45" s="98"/>
      <c r="G45" s="21"/>
      <c r="H45" s="21"/>
      <c r="I45" s="21"/>
      <c r="J45" s="98"/>
      <c r="K45" s="98"/>
      <c r="L45" s="98"/>
    </row>
    <row r="46" spans="1:12" x14ac:dyDescent="0.25">
      <c r="A46" s="58"/>
      <c r="B46" s="67"/>
      <c r="C46" s="57"/>
      <c r="D46" s="57"/>
      <c r="E46" s="98"/>
      <c r="F46" s="98"/>
      <c r="G46" s="21"/>
      <c r="H46" s="21"/>
      <c r="I46" s="21"/>
      <c r="J46" s="98"/>
      <c r="K46" s="98"/>
      <c r="L46" s="98"/>
    </row>
    <row r="47" spans="1:12" s="5" customFormat="1" ht="37.5" customHeight="1" x14ac:dyDescent="0.25">
      <c r="A47" s="59" t="s">
        <v>91</v>
      </c>
      <c r="B47" s="99" t="s">
        <v>66</v>
      </c>
      <c r="C47" s="99">
        <f>SUM(C48,C52,C57)</f>
        <v>0</v>
      </c>
      <c r="D47" s="99">
        <f>SUM(D48,D52,D57)</f>
        <v>0</v>
      </c>
      <c r="E47" s="99"/>
      <c r="F47" s="59"/>
      <c r="G47" s="99">
        <f t="shared" ref="G47:L47" si="7">SUM(G48,G52,G57)</f>
        <v>0</v>
      </c>
      <c r="H47" s="99">
        <f t="shared" si="7"/>
        <v>0</v>
      </c>
      <c r="I47" s="99">
        <f t="shared" si="7"/>
        <v>0</v>
      </c>
      <c r="J47" s="99">
        <f t="shared" si="7"/>
        <v>0</v>
      </c>
      <c r="K47" s="99">
        <f t="shared" si="7"/>
        <v>0</v>
      </c>
      <c r="L47" s="99">
        <f t="shared" si="7"/>
        <v>0</v>
      </c>
    </row>
    <row r="48" spans="1:12" s="5" customFormat="1" x14ac:dyDescent="0.25">
      <c r="A48" s="58"/>
      <c r="B48" s="126" t="s">
        <v>218</v>
      </c>
      <c r="C48" s="127">
        <f>SUM(C49:C51)</f>
        <v>0</v>
      </c>
      <c r="D48" s="127">
        <f>SUM(D49:D51)</f>
        <v>0</v>
      </c>
      <c r="E48" s="218"/>
      <c r="F48" s="128"/>
      <c r="G48" s="127">
        <f t="shared" ref="G48:L48" si="8">SUM(G49:G51)</f>
        <v>0</v>
      </c>
      <c r="H48" s="127">
        <f t="shared" si="8"/>
        <v>0</v>
      </c>
      <c r="I48" s="127">
        <f t="shared" si="8"/>
        <v>0</v>
      </c>
      <c r="J48" s="128">
        <f t="shared" si="8"/>
        <v>0</v>
      </c>
      <c r="K48" s="128">
        <f t="shared" si="8"/>
        <v>0</v>
      </c>
      <c r="L48" s="129">
        <f t="shared" si="8"/>
        <v>0</v>
      </c>
    </row>
    <row r="49" spans="1:12" s="5" customFormat="1" x14ac:dyDescent="0.25">
      <c r="A49" s="58"/>
      <c r="B49" s="67"/>
      <c r="C49" s="57"/>
      <c r="D49" s="57"/>
      <c r="E49" s="98"/>
      <c r="F49" s="98"/>
      <c r="G49" s="21"/>
      <c r="H49" s="21"/>
      <c r="I49" s="21"/>
      <c r="J49" s="98"/>
      <c r="K49" s="98"/>
      <c r="L49" s="98"/>
    </row>
    <row r="50" spans="1:12" s="5" customFormat="1" x14ac:dyDescent="0.25">
      <c r="A50" s="58"/>
      <c r="B50" s="67"/>
      <c r="C50" s="57"/>
      <c r="D50" s="57"/>
      <c r="E50" s="98"/>
      <c r="F50" s="98"/>
      <c r="G50" s="21"/>
      <c r="H50" s="21"/>
      <c r="I50" s="21"/>
      <c r="J50" s="98"/>
      <c r="K50" s="98"/>
      <c r="L50" s="98"/>
    </row>
    <row r="51" spans="1:12" s="5" customFormat="1" x14ac:dyDescent="0.25">
      <c r="A51" s="58"/>
      <c r="B51" s="67"/>
      <c r="C51" s="57"/>
      <c r="D51" s="57"/>
      <c r="E51" s="98"/>
      <c r="F51" s="98"/>
      <c r="G51" s="21"/>
      <c r="H51" s="21"/>
      <c r="I51" s="21"/>
      <c r="J51" s="98"/>
      <c r="K51" s="98"/>
      <c r="L51" s="98"/>
    </row>
    <row r="52" spans="1:12" s="5" customFormat="1" x14ac:dyDescent="0.25">
      <c r="A52" s="58"/>
      <c r="B52" s="126" t="s">
        <v>219</v>
      </c>
      <c r="C52" s="127">
        <f>SUM(C53:C56)</f>
        <v>0</v>
      </c>
      <c r="D52" s="127">
        <f>SUM(D53:D56)</f>
        <v>0</v>
      </c>
      <c r="E52" s="218"/>
      <c r="F52" s="128"/>
      <c r="G52" s="127">
        <f t="shared" ref="G52:L52" si="9">SUM(G53:G56)</f>
        <v>0</v>
      </c>
      <c r="H52" s="127">
        <f t="shared" si="9"/>
        <v>0</v>
      </c>
      <c r="I52" s="127">
        <f t="shared" si="9"/>
        <v>0</v>
      </c>
      <c r="J52" s="128">
        <f t="shared" si="9"/>
        <v>0</v>
      </c>
      <c r="K52" s="128">
        <f t="shared" si="9"/>
        <v>0</v>
      </c>
      <c r="L52" s="129">
        <f t="shared" si="9"/>
        <v>0</v>
      </c>
    </row>
    <row r="53" spans="1:12" s="5" customFormat="1" x14ac:dyDescent="0.25">
      <c r="A53" s="58"/>
      <c r="B53" s="67"/>
      <c r="C53" s="57"/>
      <c r="D53" s="57"/>
      <c r="E53" s="98"/>
      <c r="F53" s="98"/>
      <c r="G53" s="21"/>
      <c r="H53" s="21"/>
      <c r="I53" s="21"/>
      <c r="J53" s="98"/>
      <c r="K53" s="98"/>
      <c r="L53" s="98"/>
    </row>
    <row r="54" spans="1:12" s="5" customFormat="1" x14ac:dyDescent="0.25">
      <c r="A54" s="58"/>
      <c r="B54" s="67"/>
      <c r="C54" s="57"/>
      <c r="D54" s="57"/>
      <c r="E54" s="98"/>
      <c r="F54" s="98"/>
      <c r="G54" s="21"/>
      <c r="H54" s="21"/>
      <c r="I54" s="21"/>
      <c r="J54" s="98"/>
      <c r="K54" s="98"/>
      <c r="L54" s="98"/>
    </row>
    <row r="55" spans="1:12" s="5" customFormat="1" x14ac:dyDescent="0.25">
      <c r="A55" s="58"/>
      <c r="B55" s="67"/>
      <c r="C55" s="57"/>
      <c r="D55" s="57"/>
      <c r="E55" s="98"/>
      <c r="F55" s="98"/>
      <c r="G55" s="21"/>
      <c r="H55" s="21"/>
      <c r="I55" s="21"/>
      <c r="J55" s="98"/>
      <c r="K55" s="98"/>
      <c r="L55" s="98"/>
    </row>
    <row r="56" spans="1:12" s="5" customFormat="1" x14ac:dyDescent="0.25">
      <c r="A56" s="58"/>
      <c r="B56" s="67"/>
      <c r="C56" s="57"/>
      <c r="D56" s="57"/>
      <c r="E56" s="98"/>
      <c r="F56" s="98"/>
      <c r="G56" s="21"/>
      <c r="H56" s="21"/>
      <c r="I56" s="21"/>
      <c r="J56" s="98"/>
      <c r="K56" s="98"/>
      <c r="L56" s="98"/>
    </row>
    <row r="57" spans="1:12" s="5" customFormat="1" x14ac:dyDescent="0.25">
      <c r="A57" s="58"/>
      <c r="B57" s="126" t="s">
        <v>220</v>
      </c>
      <c r="C57" s="127">
        <f>SUM(C58:C60)</f>
        <v>0</v>
      </c>
      <c r="D57" s="127">
        <f>SUM(D58:D60)</f>
        <v>0</v>
      </c>
      <c r="E57" s="218"/>
      <c r="F57" s="128"/>
      <c r="G57" s="127">
        <f t="shared" ref="G57:L57" si="10">SUM(G58:G60)</f>
        <v>0</v>
      </c>
      <c r="H57" s="127">
        <f t="shared" si="10"/>
        <v>0</v>
      </c>
      <c r="I57" s="127">
        <f t="shared" si="10"/>
        <v>0</v>
      </c>
      <c r="J57" s="128">
        <f t="shared" si="10"/>
        <v>0</v>
      </c>
      <c r="K57" s="128">
        <f t="shared" si="10"/>
        <v>0</v>
      </c>
      <c r="L57" s="129">
        <f t="shared" si="10"/>
        <v>0</v>
      </c>
    </row>
    <row r="58" spans="1:12" s="5" customFormat="1" x14ac:dyDescent="0.25">
      <c r="A58" s="58"/>
      <c r="B58" s="67"/>
      <c r="C58" s="57"/>
      <c r="D58" s="57"/>
      <c r="E58" s="98"/>
      <c r="F58" s="98"/>
      <c r="G58" s="21"/>
      <c r="H58" s="21"/>
      <c r="I58" s="21"/>
      <c r="J58" s="98"/>
      <c r="K58" s="98"/>
      <c r="L58" s="98"/>
    </row>
    <row r="59" spans="1:12" s="5" customFormat="1" x14ac:dyDescent="0.25">
      <c r="A59" s="58"/>
      <c r="B59" s="67"/>
      <c r="C59" s="57"/>
      <c r="D59" s="57"/>
      <c r="E59" s="98"/>
      <c r="F59" s="98"/>
      <c r="G59" s="21"/>
      <c r="H59" s="21"/>
      <c r="I59" s="21"/>
      <c r="J59" s="98"/>
      <c r="K59" s="98"/>
      <c r="L59" s="98"/>
    </row>
    <row r="60" spans="1:12" x14ac:dyDescent="0.25">
      <c r="A60" s="58"/>
      <c r="B60" s="67"/>
      <c r="C60" s="57"/>
      <c r="D60" s="57"/>
      <c r="E60" s="98"/>
      <c r="F60" s="98"/>
      <c r="G60" s="21"/>
      <c r="H60" s="21"/>
      <c r="I60" s="21"/>
      <c r="J60" s="98"/>
      <c r="K60" s="98"/>
      <c r="L60" s="98"/>
    </row>
    <row r="61" spans="1:12" s="5" customFormat="1" ht="75" customHeight="1" x14ac:dyDescent="0.25">
      <c r="A61" s="99" t="s">
        <v>92</v>
      </c>
      <c r="B61" s="99" t="s">
        <v>67</v>
      </c>
      <c r="C61" s="99">
        <f>SUM(C62,C66,C70)</f>
        <v>0</v>
      </c>
      <c r="D61" s="99">
        <f>SUM(D62,D66,D70)</f>
        <v>0</v>
      </c>
      <c r="E61" s="99"/>
      <c r="F61" s="99"/>
      <c r="G61" s="99">
        <f t="shared" ref="G61:L61" si="11">SUM(G62,G66,G70)</f>
        <v>0</v>
      </c>
      <c r="H61" s="99">
        <f t="shared" si="11"/>
        <v>0</v>
      </c>
      <c r="I61" s="99">
        <f t="shared" si="11"/>
        <v>0</v>
      </c>
      <c r="J61" s="99">
        <f t="shared" si="11"/>
        <v>0</v>
      </c>
      <c r="K61" s="99">
        <f t="shared" si="11"/>
        <v>0</v>
      </c>
      <c r="L61" s="99">
        <f t="shared" si="11"/>
        <v>0</v>
      </c>
    </row>
    <row r="62" spans="1:12" s="5" customFormat="1" x14ac:dyDescent="0.25">
      <c r="A62" s="58"/>
      <c r="B62" s="126" t="s">
        <v>218</v>
      </c>
      <c r="C62" s="127">
        <f>SUM(C63:C65)</f>
        <v>0</v>
      </c>
      <c r="D62" s="127">
        <f>SUM(D63:D65)</f>
        <v>0</v>
      </c>
      <c r="E62" s="218"/>
      <c r="F62" s="128"/>
      <c r="G62" s="127">
        <f t="shared" ref="G62:L62" si="12">SUM(G63:G65)</f>
        <v>0</v>
      </c>
      <c r="H62" s="127">
        <f t="shared" si="12"/>
        <v>0</v>
      </c>
      <c r="I62" s="127">
        <f t="shared" si="12"/>
        <v>0</v>
      </c>
      <c r="J62" s="128">
        <f t="shared" si="12"/>
        <v>0</v>
      </c>
      <c r="K62" s="128">
        <f t="shared" si="12"/>
        <v>0</v>
      </c>
      <c r="L62" s="129">
        <f t="shared" si="12"/>
        <v>0</v>
      </c>
    </row>
    <row r="63" spans="1:12" s="5" customFormat="1" x14ac:dyDescent="0.25">
      <c r="A63" s="58"/>
      <c r="B63" s="67"/>
      <c r="C63" s="57"/>
      <c r="D63" s="57"/>
      <c r="E63" s="98"/>
      <c r="F63" s="98"/>
      <c r="G63" s="21"/>
      <c r="H63" s="21"/>
      <c r="I63" s="21"/>
      <c r="J63" s="98"/>
      <c r="K63" s="98"/>
      <c r="L63" s="98"/>
    </row>
    <row r="64" spans="1:12" s="5" customFormat="1" x14ac:dyDescent="0.25">
      <c r="A64" s="58"/>
      <c r="B64" s="67"/>
      <c r="C64" s="57"/>
      <c r="D64" s="57"/>
      <c r="E64" s="98"/>
      <c r="F64" s="98"/>
      <c r="G64" s="21"/>
      <c r="H64" s="21"/>
      <c r="I64" s="21"/>
      <c r="J64" s="98"/>
      <c r="K64" s="98"/>
      <c r="L64" s="98"/>
    </row>
    <row r="65" spans="1:12" s="5" customFormat="1" x14ac:dyDescent="0.25">
      <c r="A65" s="58"/>
      <c r="B65" s="67"/>
      <c r="C65" s="57"/>
      <c r="D65" s="57"/>
      <c r="E65" s="98"/>
      <c r="F65" s="98"/>
      <c r="G65" s="21"/>
      <c r="H65" s="21"/>
      <c r="I65" s="21"/>
      <c r="J65" s="98"/>
      <c r="K65" s="98"/>
      <c r="L65" s="98"/>
    </row>
    <row r="66" spans="1:12" s="5" customFormat="1" x14ac:dyDescent="0.25">
      <c r="A66" s="58"/>
      <c r="B66" s="126" t="s">
        <v>219</v>
      </c>
      <c r="C66" s="127">
        <f>SUM(C67:C69)</f>
        <v>0</v>
      </c>
      <c r="D66" s="127">
        <f>SUM(D67:D69)</f>
        <v>0</v>
      </c>
      <c r="E66" s="218"/>
      <c r="F66" s="128"/>
      <c r="G66" s="127">
        <f t="shared" ref="G66:L66" si="13">SUM(G67:G69)</f>
        <v>0</v>
      </c>
      <c r="H66" s="127">
        <f t="shared" si="13"/>
        <v>0</v>
      </c>
      <c r="I66" s="127">
        <f t="shared" si="13"/>
        <v>0</v>
      </c>
      <c r="J66" s="128">
        <f t="shared" si="13"/>
        <v>0</v>
      </c>
      <c r="K66" s="128">
        <f t="shared" si="13"/>
        <v>0</v>
      </c>
      <c r="L66" s="129">
        <f t="shared" si="13"/>
        <v>0</v>
      </c>
    </row>
    <row r="67" spans="1:12" s="5" customFormat="1" x14ac:dyDescent="0.25">
      <c r="A67" s="58"/>
      <c r="B67" s="67"/>
      <c r="C67" s="57"/>
      <c r="D67" s="57"/>
      <c r="E67" s="98"/>
      <c r="F67" s="98"/>
      <c r="G67" s="21"/>
      <c r="H67" s="21"/>
      <c r="I67" s="21"/>
      <c r="J67" s="98"/>
      <c r="K67" s="98"/>
      <c r="L67" s="98"/>
    </row>
    <row r="68" spans="1:12" s="5" customFormat="1" x14ac:dyDescent="0.25">
      <c r="A68" s="58"/>
      <c r="B68" s="67"/>
      <c r="C68" s="57"/>
      <c r="D68" s="57"/>
      <c r="E68" s="98"/>
      <c r="F68" s="98"/>
      <c r="G68" s="21"/>
      <c r="H68" s="21"/>
      <c r="I68" s="21"/>
      <c r="J68" s="98"/>
      <c r="K68" s="98"/>
      <c r="L68" s="98"/>
    </row>
    <row r="69" spans="1:12" s="5" customFormat="1" x14ac:dyDescent="0.25">
      <c r="A69" s="58"/>
      <c r="B69" s="67"/>
      <c r="C69" s="57"/>
      <c r="D69" s="57"/>
      <c r="E69" s="98"/>
      <c r="F69" s="98"/>
      <c r="G69" s="21"/>
      <c r="H69" s="21"/>
      <c r="I69" s="21"/>
      <c r="J69" s="98"/>
      <c r="K69" s="98"/>
      <c r="L69" s="98"/>
    </row>
    <row r="70" spans="1:12" s="5" customFormat="1" x14ac:dyDescent="0.25">
      <c r="A70" s="58"/>
      <c r="B70" s="126" t="s">
        <v>220</v>
      </c>
      <c r="C70" s="127">
        <f>SUM(C71:C74)</f>
        <v>0</v>
      </c>
      <c r="D70" s="127">
        <f>SUM(D71:D74)</f>
        <v>0</v>
      </c>
      <c r="E70" s="218"/>
      <c r="F70" s="128"/>
      <c r="G70" s="127">
        <f t="shared" ref="G70:L70" si="14">SUM(G71:G74)</f>
        <v>0</v>
      </c>
      <c r="H70" s="127">
        <f t="shared" si="14"/>
        <v>0</v>
      </c>
      <c r="I70" s="127">
        <f t="shared" si="14"/>
        <v>0</v>
      </c>
      <c r="J70" s="128">
        <f t="shared" si="14"/>
        <v>0</v>
      </c>
      <c r="K70" s="128">
        <f t="shared" si="14"/>
        <v>0</v>
      </c>
      <c r="L70" s="129">
        <f t="shared" si="14"/>
        <v>0</v>
      </c>
    </row>
    <row r="71" spans="1:12" s="5" customFormat="1" x14ac:dyDescent="0.25">
      <c r="A71" s="58"/>
      <c r="B71" s="67"/>
      <c r="C71" s="57"/>
      <c r="D71" s="57"/>
      <c r="E71" s="98"/>
      <c r="F71" s="98"/>
      <c r="G71" s="21"/>
      <c r="H71" s="21"/>
      <c r="I71" s="21"/>
      <c r="J71" s="98"/>
      <c r="K71" s="98"/>
      <c r="L71" s="98"/>
    </row>
    <row r="72" spans="1:12" s="5" customFormat="1" x14ac:dyDescent="0.25">
      <c r="A72" s="58"/>
      <c r="B72" s="67"/>
      <c r="C72" s="57"/>
      <c r="D72" s="57"/>
      <c r="E72" s="98"/>
      <c r="F72" s="98"/>
      <c r="G72" s="21"/>
      <c r="H72" s="21"/>
      <c r="I72" s="21"/>
      <c r="J72" s="98"/>
      <c r="K72" s="98"/>
      <c r="L72" s="98"/>
    </row>
    <row r="73" spans="1:12" s="5" customFormat="1" x14ac:dyDescent="0.25">
      <c r="A73" s="58"/>
      <c r="B73" s="67"/>
      <c r="C73" s="57"/>
      <c r="D73" s="57"/>
      <c r="E73" s="98"/>
      <c r="F73" s="98"/>
      <c r="G73" s="21"/>
      <c r="H73" s="21"/>
      <c r="I73" s="21"/>
      <c r="J73" s="98"/>
      <c r="K73" s="98"/>
      <c r="L73" s="98"/>
    </row>
    <row r="74" spans="1:12" x14ac:dyDescent="0.25">
      <c r="A74" s="58"/>
      <c r="B74" s="67"/>
      <c r="C74" s="57"/>
      <c r="D74" s="57"/>
      <c r="E74" s="98"/>
      <c r="F74" s="98"/>
      <c r="G74" s="21"/>
      <c r="H74" s="21"/>
      <c r="I74" s="21"/>
      <c r="J74" s="98"/>
      <c r="K74" s="98"/>
      <c r="L74" s="98"/>
    </row>
    <row r="75" spans="1:12" s="5" customFormat="1" ht="93.75" customHeight="1" x14ac:dyDescent="0.25">
      <c r="A75" s="99" t="s">
        <v>93</v>
      </c>
      <c r="B75" s="99" t="s">
        <v>68</v>
      </c>
      <c r="C75" s="99">
        <f>SUM(C76,C80,C86)</f>
        <v>1</v>
      </c>
      <c r="D75" s="99">
        <f>SUM(D76,D80,D86)</f>
        <v>1</v>
      </c>
      <c r="E75" s="99"/>
      <c r="F75" s="99"/>
      <c r="G75" s="99">
        <f t="shared" ref="G75:L75" si="15">SUM(G76,G80,G86)</f>
        <v>12</v>
      </c>
      <c r="H75" s="99">
        <f t="shared" si="15"/>
        <v>0</v>
      </c>
      <c r="I75" s="99">
        <f t="shared" si="15"/>
        <v>1000</v>
      </c>
      <c r="J75" s="99">
        <f t="shared" si="15"/>
        <v>0</v>
      </c>
      <c r="K75" s="99">
        <f t="shared" si="15"/>
        <v>0</v>
      </c>
      <c r="L75" s="99">
        <f t="shared" si="15"/>
        <v>0</v>
      </c>
    </row>
    <row r="76" spans="1:12" s="5" customFormat="1" x14ac:dyDescent="0.25">
      <c r="A76" s="58"/>
      <c r="B76" s="126" t="s">
        <v>218</v>
      </c>
      <c r="C76" s="127">
        <f>SUM(C77:C79)</f>
        <v>1</v>
      </c>
      <c r="D76" s="127">
        <f>SUM(D77:D79)</f>
        <v>1</v>
      </c>
      <c r="E76" s="218"/>
      <c r="F76" s="128"/>
      <c r="G76" s="127">
        <f t="shared" ref="G76:L76" si="16">SUM(G77:G79)</f>
        <v>12</v>
      </c>
      <c r="H76" s="127">
        <f t="shared" si="16"/>
        <v>0</v>
      </c>
      <c r="I76" s="127">
        <f t="shared" si="16"/>
        <v>1000</v>
      </c>
      <c r="J76" s="128">
        <f t="shared" si="16"/>
        <v>0</v>
      </c>
      <c r="K76" s="128">
        <f t="shared" si="16"/>
        <v>0</v>
      </c>
      <c r="L76" s="129">
        <f t="shared" si="16"/>
        <v>0</v>
      </c>
    </row>
    <row r="77" spans="1:12" s="5" customFormat="1" ht="37.5" x14ac:dyDescent="0.25">
      <c r="A77" s="58"/>
      <c r="B77" s="67" t="s">
        <v>468</v>
      </c>
      <c r="C77" s="57">
        <v>1</v>
      </c>
      <c r="D77" s="57">
        <v>1</v>
      </c>
      <c r="E77" s="98" t="s">
        <v>465</v>
      </c>
      <c r="F77" s="98" t="s">
        <v>466</v>
      </c>
      <c r="G77" s="21">
        <v>12</v>
      </c>
      <c r="H77" s="21"/>
      <c r="I77" s="21">
        <v>1000</v>
      </c>
      <c r="J77" s="98"/>
      <c r="K77" s="98"/>
      <c r="L77" s="98"/>
    </row>
    <row r="78" spans="1:12" s="5" customFormat="1" x14ac:dyDescent="0.25">
      <c r="A78" s="58"/>
      <c r="B78" s="67"/>
      <c r="C78" s="57"/>
      <c r="D78" s="57"/>
      <c r="E78" s="98"/>
      <c r="F78" s="98"/>
      <c r="G78" s="21"/>
      <c r="H78" s="21"/>
      <c r="I78" s="21"/>
      <c r="J78" s="98"/>
      <c r="K78" s="98"/>
      <c r="L78" s="98"/>
    </row>
    <row r="79" spans="1:12" s="5" customFormat="1" x14ac:dyDescent="0.25">
      <c r="A79" s="58"/>
      <c r="B79" s="67"/>
      <c r="C79" s="57"/>
      <c r="D79" s="57"/>
      <c r="E79" s="98"/>
      <c r="F79" s="98"/>
      <c r="G79" s="21"/>
      <c r="H79" s="21"/>
      <c r="I79" s="21"/>
      <c r="J79" s="98"/>
      <c r="K79" s="98"/>
      <c r="L79" s="98"/>
    </row>
    <row r="80" spans="1:12" s="5" customFormat="1" x14ac:dyDescent="0.25">
      <c r="A80" s="58"/>
      <c r="B80" s="126" t="s">
        <v>219</v>
      </c>
      <c r="C80" s="127">
        <f>SUM(C81:C85)</f>
        <v>0</v>
      </c>
      <c r="D80" s="127">
        <f>SUM(D81:D85)</f>
        <v>0</v>
      </c>
      <c r="E80" s="218"/>
      <c r="F80" s="128"/>
      <c r="G80" s="127">
        <f t="shared" ref="G80:L80" si="17">SUM(G81:G85)</f>
        <v>0</v>
      </c>
      <c r="H80" s="127">
        <f t="shared" si="17"/>
        <v>0</v>
      </c>
      <c r="I80" s="127">
        <f t="shared" si="17"/>
        <v>0</v>
      </c>
      <c r="J80" s="128">
        <f t="shared" si="17"/>
        <v>0</v>
      </c>
      <c r="K80" s="128">
        <f t="shared" si="17"/>
        <v>0</v>
      </c>
      <c r="L80" s="129">
        <f t="shared" si="17"/>
        <v>0</v>
      </c>
    </row>
    <row r="81" spans="1:12" s="5" customFormat="1" x14ac:dyDescent="0.25">
      <c r="A81" s="58"/>
      <c r="B81" s="67"/>
      <c r="C81" s="57"/>
      <c r="D81" s="57"/>
      <c r="E81" s="98"/>
      <c r="F81" s="98"/>
      <c r="G81" s="21"/>
      <c r="H81" s="21"/>
      <c r="I81" s="21"/>
      <c r="J81" s="98"/>
      <c r="K81" s="98"/>
      <c r="L81" s="98"/>
    </row>
    <row r="82" spans="1:12" s="5" customFormat="1" x14ac:dyDescent="0.25">
      <c r="A82" s="58"/>
      <c r="B82" s="67"/>
      <c r="C82" s="57"/>
      <c r="D82" s="57"/>
      <c r="E82" s="98"/>
      <c r="F82" s="98"/>
      <c r="G82" s="21"/>
      <c r="H82" s="21"/>
      <c r="I82" s="21"/>
      <c r="J82" s="98"/>
      <c r="K82" s="98"/>
      <c r="L82" s="98"/>
    </row>
    <row r="83" spans="1:12" s="5" customFormat="1" x14ac:dyDescent="0.25">
      <c r="A83" s="58"/>
      <c r="B83" s="67"/>
      <c r="C83" s="57"/>
      <c r="D83" s="57"/>
      <c r="E83" s="98"/>
      <c r="F83" s="98"/>
      <c r="G83" s="21"/>
      <c r="H83" s="21"/>
      <c r="I83" s="21"/>
      <c r="J83" s="98"/>
      <c r="K83" s="98"/>
      <c r="L83" s="98"/>
    </row>
    <row r="84" spans="1:12" s="5" customFormat="1" x14ac:dyDescent="0.25">
      <c r="A84" s="58"/>
      <c r="B84" s="67"/>
      <c r="C84" s="57"/>
      <c r="D84" s="57"/>
      <c r="E84" s="98"/>
      <c r="F84" s="98"/>
      <c r="G84" s="21"/>
      <c r="H84" s="21"/>
      <c r="I84" s="21"/>
      <c r="J84" s="98"/>
      <c r="K84" s="98"/>
      <c r="L84" s="98"/>
    </row>
    <row r="85" spans="1:12" s="5" customFormat="1" x14ac:dyDescent="0.25">
      <c r="A85" s="58"/>
      <c r="B85" s="67"/>
      <c r="C85" s="57"/>
      <c r="D85" s="57"/>
      <c r="E85" s="98"/>
      <c r="F85" s="98"/>
      <c r="G85" s="21"/>
      <c r="H85" s="21"/>
      <c r="I85" s="21"/>
      <c r="J85" s="98"/>
      <c r="K85" s="98"/>
      <c r="L85" s="98"/>
    </row>
    <row r="86" spans="1:12" s="5" customFormat="1" x14ac:dyDescent="0.25">
      <c r="A86" s="58"/>
      <c r="B86" s="126" t="s">
        <v>220</v>
      </c>
      <c r="C86" s="127">
        <f>SUM(C87:C90)</f>
        <v>0</v>
      </c>
      <c r="D86" s="127">
        <f>SUM(D87:D90)</f>
        <v>0</v>
      </c>
      <c r="E86" s="218"/>
      <c r="F86" s="128"/>
      <c r="G86" s="127">
        <f t="shared" ref="G86:L86" si="18">SUM(G87:G90)</f>
        <v>0</v>
      </c>
      <c r="H86" s="127">
        <f t="shared" si="18"/>
        <v>0</v>
      </c>
      <c r="I86" s="127">
        <f t="shared" si="18"/>
        <v>0</v>
      </c>
      <c r="J86" s="128">
        <f t="shared" si="18"/>
        <v>0</v>
      </c>
      <c r="K86" s="128">
        <f t="shared" si="18"/>
        <v>0</v>
      </c>
      <c r="L86" s="129">
        <f t="shared" si="18"/>
        <v>0</v>
      </c>
    </row>
    <row r="87" spans="1:12" s="5" customFormat="1" x14ac:dyDescent="0.25">
      <c r="A87" s="58"/>
      <c r="B87" s="67"/>
      <c r="C87" s="57"/>
      <c r="D87" s="57"/>
      <c r="E87" s="98"/>
      <c r="F87" s="98"/>
      <c r="G87" s="21"/>
      <c r="H87" s="21"/>
      <c r="I87" s="21"/>
      <c r="J87" s="98"/>
      <c r="K87" s="98"/>
      <c r="L87" s="98"/>
    </row>
    <row r="88" spans="1:12" s="5" customFormat="1" x14ac:dyDescent="0.25">
      <c r="A88" s="58"/>
      <c r="B88" s="67"/>
      <c r="C88" s="57"/>
      <c r="D88" s="57"/>
      <c r="E88" s="98"/>
      <c r="F88" s="98"/>
      <c r="G88" s="21"/>
      <c r="H88" s="21"/>
      <c r="I88" s="21"/>
      <c r="J88" s="98"/>
      <c r="K88" s="98"/>
      <c r="L88" s="98"/>
    </row>
    <row r="89" spans="1:12" s="5" customFormat="1" x14ac:dyDescent="0.25">
      <c r="A89" s="58"/>
      <c r="B89" s="67"/>
      <c r="C89" s="57"/>
      <c r="D89" s="57"/>
      <c r="E89" s="98"/>
      <c r="F89" s="98"/>
      <c r="G89" s="21"/>
      <c r="H89" s="21"/>
      <c r="I89" s="21"/>
      <c r="J89" s="98"/>
      <c r="K89" s="98"/>
      <c r="L89" s="98"/>
    </row>
    <row r="90" spans="1:12" x14ac:dyDescent="0.25">
      <c r="A90" s="58"/>
      <c r="B90" s="67"/>
      <c r="C90" s="57"/>
      <c r="D90" s="57"/>
      <c r="E90" s="98"/>
      <c r="F90" s="98"/>
      <c r="G90" s="21"/>
      <c r="H90" s="21"/>
      <c r="I90" s="21"/>
      <c r="J90" s="98"/>
      <c r="K90" s="98"/>
      <c r="L90" s="98"/>
    </row>
    <row r="91" spans="1:12" s="5" customFormat="1" ht="75" customHeight="1" x14ac:dyDescent="0.25">
      <c r="A91" s="99" t="s">
        <v>94</v>
      </c>
      <c r="B91" s="99" t="s">
        <v>69</v>
      </c>
      <c r="C91" s="99">
        <f>SUM(C92,C96,C102)</f>
        <v>0</v>
      </c>
      <c r="D91" s="99">
        <f>SUM(D92,D96,D102)</f>
        <v>0</v>
      </c>
      <c r="E91" s="99"/>
      <c r="F91" s="99"/>
      <c r="G91" s="99">
        <f>SUM(G92,G96,G102)</f>
        <v>0</v>
      </c>
      <c r="H91" s="99">
        <f>SUM(H92,H96,H102)</f>
        <v>0</v>
      </c>
      <c r="I91" s="99">
        <f>I92+I96+I102</f>
        <v>0</v>
      </c>
      <c r="J91" s="99">
        <f>SUM(J92,J96,J102)</f>
        <v>0</v>
      </c>
      <c r="K91" s="99">
        <f>SUM(K92,K96,K102)</f>
        <v>0</v>
      </c>
      <c r="L91" s="99">
        <f>SUM(L92,L96,L102)</f>
        <v>0</v>
      </c>
    </row>
    <row r="92" spans="1:12" s="5" customFormat="1" x14ac:dyDescent="0.25">
      <c r="A92" s="58"/>
      <c r="B92" s="126" t="s">
        <v>218</v>
      </c>
      <c r="C92" s="127">
        <f>SUM(C93:C95)</f>
        <v>0</v>
      </c>
      <c r="D92" s="127">
        <f>SUM(D93:D95)</f>
        <v>0</v>
      </c>
      <c r="E92" s="218"/>
      <c r="F92" s="128"/>
      <c r="G92" s="127">
        <f t="shared" ref="G92:L92" si="19">SUM(G93:G95)</f>
        <v>0</v>
      </c>
      <c r="H92" s="127">
        <f t="shared" si="19"/>
        <v>0</v>
      </c>
      <c r="I92" s="127">
        <f t="shared" si="19"/>
        <v>0</v>
      </c>
      <c r="J92" s="128">
        <f t="shared" si="19"/>
        <v>0</v>
      </c>
      <c r="K92" s="128">
        <f t="shared" si="19"/>
        <v>0</v>
      </c>
      <c r="L92" s="129">
        <f t="shared" si="19"/>
        <v>0</v>
      </c>
    </row>
    <row r="93" spans="1:12" s="5" customFormat="1" x14ac:dyDescent="0.25">
      <c r="A93" s="58"/>
      <c r="B93" s="67"/>
      <c r="C93" s="57"/>
      <c r="D93" s="57"/>
      <c r="E93" s="98"/>
      <c r="F93" s="98"/>
      <c r="G93" s="21"/>
      <c r="H93" s="21"/>
      <c r="I93" s="21"/>
      <c r="J93" s="98"/>
      <c r="K93" s="98"/>
      <c r="L93" s="98"/>
    </row>
    <row r="94" spans="1:12" s="5" customFormat="1" x14ac:dyDescent="0.25">
      <c r="A94" s="58"/>
      <c r="B94" s="67"/>
      <c r="C94" s="57"/>
      <c r="D94" s="57"/>
      <c r="E94" s="98"/>
      <c r="F94" s="98"/>
      <c r="G94" s="21"/>
      <c r="H94" s="21"/>
      <c r="I94" s="21"/>
      <c r="J94" s="98"/>
      <c r="K94" s="98"/>
      <c r="L94" s="98"/>
    </row>
    <row r="95" spans="1:12" s="5" customFormat="1" x14ac:dyDescent="0.25">
      <c r="A95" s="58"/>
      <c r="B95" s="67"/>
      <c r="C95" s="57"/>
      <c r="D95" s="57"/>
      <c r="E95" s="98"/>
      <c r="F95" s="98"/>
      <c r="G95" s="21"/>
      <c r="H95" s="21"/>
      <c r="I95" s="21"/>
      <c r="J95" s="98"/>
      <c r="K95" s="98"/>
      <c r="L95" s="98"/>
    </row>
    <row r="96" spans="1:12" s="5" customFormat="1" x14ac:dyDescent="0.25">
      <c r="A96" s="58"/>
      <c r="B96" s="126" t="s">
        <v>219</v>
      </c>
      <c r="C96" s="127">
        <f>C97+C98+C99+C100+C101</f>
        <v>0</v>
      </c>
      <c r="D96" s="127">
        <f>D97+D98+D99+D100+D101</f>
        <v>0</v>
      </c>
      <c r="E96" s="218"/>
      <c r="F96" s="128"/>
      <c r="G96" s="127">
        <f t="shared" ref="G96:L96" si="20">SUM(G97:G101)</f>
        <v>0</v>
      </c>
      <c r="H96" s="127">
        <f t="shared" si="20"/>
        <v>0</v>
      </c>
      <c r="I96" s="127">
        <f t="shared" si="20"/>
        <v>0</v>
      </c>
      <c r="J96" s="128">
        <f t="shared" si="20"/>
        <v>0</v>
      </c>
      <c r="K96" s="128">
        <f t="shared" si="20"/>
        <v>0</v>
      </c>
      <c r="L96" s="129">
        <f t="shared" si="20"/>
        <v>0</v>
      </c>
    </row>
    <row r="97" spans="1:12" s="5" customFormat="1" x14ac:dyDescent="0.25">
      <c r="A97" s="58"/>
      <c r="B97" s="67"/>
      <c r="C97" s="57"/>
      <c r="D97" s="57"/>
      <c r="E97" s="98"/>
      <c r="F97" s="98"/>
      <c r="G97" s="21"/>
      <c r="H97" s="21"/>
      <c r="I97" s="21"/>
      <c r="J97" s="98"/>
      <c r="K97" s="98"/>
      <c r="L97" s="98"/>
    </row>
    <row r="98" spans="1:12" s="5" customFormat="1" x14ac:dyDescent="0.25">
      <c r="A98" s="58"/>
      <c r="B98" s="67"/>
      <c r="C98" s="57"/>
      <c r="D98" s="57"/>
      <c r="E98" s="98"/>
      <c r="F98" s="98"/>
      <c r="G98" s="21"/>
      <c r="H98" s="21"/>
      <c r="I98" s="21"/>
      <c r="J98" s="98"/>
      <c r="K98" s="98"/>
      <c r="L98" s="98"/>
    </row>
    <row r="99" spans="1:12" s="5" customFormat="1" x14ac:dyDescent="0.25">
      <c r="A99" s="58"/>
      <c r="B99" s="67"/>
      <c r="C99" s="57"/>
      <c r="D99" s="57"/>
      <c r="E99" s="98"/>
      <c r="F99" s="98"/>
      <c r="G99" s="21"/>
      <c r="H99" s="21"/>
      <c r="I99" s="21"/>
      <c r="J99" s="98"/>
      <c r="K99" s="98"/>
      <c r="L99" s="98"/>
    </row>
    <row r="100" spans="1:12" s="5" customFormat="1" x14ac:dyDescent="0.25">
      <c r="A100" s="58"/>
      <c r="B100" s="67"/>
      <c r="C100" s="57"/>
      <c r="D100" s="57"/>
      <c r="E100" s="98"/>
      <c r="F100" s="98"/>
      <c r="G100" s="21"/>
      <c r="H100" s="21"/>
      <c r="I100" s="21"/>
      <c r="J100" s="98"/>
      <c r="K100" s="98"/>
      <c r="L100" s="98"/>
    </row>
    <row r="101" spans="1:12" s="5" customFormat="1" x14ac:dyDescent="0.25">
      <c r="A101" s="58"/>
      <c r="B101" s="67"/>
      <c r="C101" s="57"/>
      <c r="D101" s="57"/>
      <c r="E101" s="98"/>
      <c r="F101" s="98"/>
      <c r="G101" s="21"/>
      <c r="H101" s="21"/>
      <c r="I101" s="21"/>
      <c r="J101" s="98"/>
      <c r="K101" s="98"/>
      <c r="L101" s="98"/>
    </row>
    <row r="102" spans="1:12" s="5" customFormat="1" x14ac:dyDescent="0.25">
      <c r="A102" s="58"/>
      <c r="B102" s="126" t="s">
        <v>220</v>
      </c>
      <c r="C102" s="127">
        <f>SUM(C103:C106)</f>
        <v>0</v>
      </c>
      <c r="D102" s="127">
        <f>SUM(D103:D106)</f>
        <v>0</v>
      </c>
      <c r="E102" s="218"/>
      <c r="F102" s="128"/>
      <c r="G102" s="127">
        <f t="shared" ref="G102:L102" si="21">SUM(G103:G106)</f>
        <v>0</v>
      </c>
      <c r="H102" s="127">
        <f t="shared" si="21"/>
        <v>0</v>
      </c>
      <c r="I102" s="127">
        <f t="shared" si="21"/>
        <v>0</v>
      </c>
      <c r="J102" s="128">
        <f t="shared" si="21"/>
        <v>0</v>
      </c>
      <c r="K102" s="128">
        <f t="shared" si="21"/>
        <v>0</v>
      </c>
      <c r="L102" s="129">
        <f t="shared" si="21"/>
        <v>0</v>
      </c>
    </row>
    <row r="103" spans="1:12" s="5" customFormat="1" x14ac:dyDescent="0.25">
      <c r="A103" s="58"/>
      <c r="B103" s="67"/>
      <c r="C103" s="57"/>
      <c r="D103" s="57"/>
      <c r="E103" s="98"/>
      <c r="F103" s="98"/>
      <c r="G103" s="21"/>
      <c r="H103" s="21"/>
      <c r="I103" s="21"/>
      <c r="J103" s="98"/>
      <c r="K103" s="98"/>
      <c r="L103" s="98"/>
    </row>
    <row r="104" spans="1:12" s="5" customFormat="1" x14ac:dyDescent="0.25">
      <c r="A104" s="58"/>
      <c r="B104" s="67"/>
      <c r="C104" s="57"/>
      <c r="D104" s="57"/>
      <c r="E104" s="98"/>
      <c r="F104" s="98"/>
      <c r="G104" s="21"/>
      <c r="H104" s="21"/>
      <c r="I104" s="21"/>
      <c r="J104" s="98"/>
      <c r="K104" s="98"/>
      <c r="L104" s="98"/>
    </row>
    <row r="105" spans="1:12" s="5" customFormat="1" x14ac:dyDescent="0.25">
      <c r="A105" s="58"/>
      <c r="B105" s="67"/>
      <c r="C105" s="57"/>
      <c r="D105" s="57"/>
      <c r="E105" s="98"/>
      <c r="F105" s="98"/>
      <c r="G105" s="21"/>
      <c r="H105" s="21"/>
      <c r="I105" s="21"/>
      <c r="J105" s="98"/>
      <c r="K105" s="98"/>
      <c r="L105" s="98"/>
    </row>
    <row r="106" spans="1:12" x14ac:dyDescent="0.25">
      <c r="A106" s="58"/>
      <c r="B106" s="67"/>
      <c r="C106" s="57"/>
      <c r="D106" s="57"/>
      <c r="E106" s="98"/>
      <c r="F106" s="98"/>
      <c r="G106" s="21"/>
      <c r="H106" s="21"/>
      <c r="I106" s="21"/>
      <c r="J106" s="98"/>
      <c r="K106" s="98"/>
      <c r="L106" s="98"/>
    </row>
    <row r="107" spans="1:12" ht="187.5" customHeight="1" x14ac:dyDescent="0.25">
      <c r="A107" s="99" t="s">
        <v>185</v>
      </c>
      <c r="B107" s="99" t="s">
        <v>186</v>
      </c>
      <c r="C107" s="99">
        <f>SUM(C108,C112,C115)</f>
        <v>0</v>
      </c>
      <c r="D107" s="99">
        <f>SUM(D108,D112,D115)</f>
        <v>0</v>
      </c>
      <c r="E107" s="99"/>
      <c r="F107" s="99"/>
      <c r="G107" s="99">
        <f t="shared" ref="G107:K107" si="22">SUM(G108,G112,G115)</f>
        <v>0</v>
      </c>
      <c r="H107" s="99">
        <f t="shared" si="22"/>
        <v>0</v>
      </c>
      <c r="I107" s="99">
        <f t="shared" si="22"/>
        <v>0</v>
      </c>
      <c r="J107" s="99">
        <f t="shared" si="22"/>
        <v>0</v>
      </c>
      <c r="K107" s="99">
        <f t="shared" si="22"/>
        <v>0</v>
      </c>
      <c r="L107" s="99">
        <f>L108+L112+L115</f>
        <v>0</v>
      </c>
    </row>
    <row r="108" spans="1:12" x14ac:dyDescent="0.25">
      <c r="A108" s="58"/>
      <c r="B108" s="126" t="s">
        <v>218</v>
      </c>
      <c r="C108" s="127">
        <f>SUM(C109:C111)</f>
        <v>0</v>
      </c>
      <c r="D108" s="127">
        <f>SUM(D109:D111)</f>
        <v>0</v>
      </c>
      <c r="E108" s="218"/>
      <c r="F108" s="128"/>
      <c r="G108" s="127">
        <f t="shared" ref="G108:K108" si="23">SUM(G109:G111)</f>
        <v>0</v>
      </c>
      <c r="H108" s="127">
        <f t="shared" si="23"/>
        <v>0</v>
      </c>
      <c r="I108" s="127">
        <f t="shared" si="23"/>
        <v>0</v>
      </c>
      <c r="J108" s="128">
        <f t="shared" si="23"/>
        <v>0</v>
      </c>
      <c r="K108" s="128">
        <f t="shared" si="23"/>
        <v>0</v>
      </c>
      <c r="L108" s="129">
        <f>L109+L110+L111</f>
        <v>0</v>
      </c>
    </row>
    <row r="109" spans="1:12" x14ac:dyDescent="0.25">
      <c r="A109" s="58"/>
      <c r="B109" s="67"/>
      <c r="C109" s="57"/>
      <c r="D109" s="57"/>
      <c r="E109" s="98"/>
      <c r="F109" s="98"/>
      <c r="G109" s="21"/>
      <c r="H109" s="21"/>
      <c r="I109" s="21"/>
      <c r="J109" s="98"/>
      <c r="K109" s="98"/>
      <c r="L109" s="98"/>
    </row>
    <row r="110" spans="1:12" x14ac:dyDescent="0.25">
      <c r="A110" s="58"/>
      <c r="B110" s="67"/>
      <c r="C110" s="57"/>
      <c r="D110" s="57"/>
      <c r="E110" s="98"/>
      <c r="F110" s="98"/>
      <c r="G110" s="21"/>
      <c r="H110" s="21"/>
      <c r="I110" s="21"/>
      <c r="J110" s="98"/>
      <c r="K110" s="98"/>
      <c r="L110" s="98"/>
    </row>
    <row r="111" spans="1:12" x14ac:dyDescent="0.25">
      <c r="A111" s="58"/>
      <c r="B111" s="67"/>
      <c r="C111" s="57"/>
      <c r="D111" s="57"/>
      <c r="E111" s="98"/>
      <c r="F111" s="98"/>
      <c r="G111" s="21"/>
      <c r="H111" s="21"/>
      <c r="I111" s="21"/>
      <c r="J111" s="98"/>
      <c r="K111" s="98"/>
      <c r="L111" s="98"/>
    </row>
    <row r="112" spans="1:12" x14ac:dyDescent="0.25">
      <c r="A112" s="58"/>
      <c r="B112" s="126" t="s">
        <v>219</v>
      </c>
      <c r="C112" s="127">
        <f>SUM(C113:C114)</f>
        <v>0</v>
      </c>
      <c r="D112" s="127">
        <f>SUM(D113:D114)</f>
        <v>0</v>
      </c>
      <c r="E112" s="218"/>
      <c r="F112" s="128"/>
      <c r="G112" s="127">
        <f t="shared" ref="G112:L112" si="24">SUM(G113:G114)</f>
        <v>0</v>
      </c>
      <c r="H112" s="127">
        <f t="shared" si="24"/>
        <v>0</v>
      </c>
      <c r="I112" s="127">
        <f t="shared" si="24"/>
        <v>0</v>
      </c>
      <c r="J112" s="128">
        <f t="shared" si="24"/>
        <v>0</v>
      </c>
      <c r="K112" s="128">
        <f t="shared" si="24"/>
        <v>0</v>
      </c>
      <c r="L112" s="129">
        <f t="shared" si="24"/>
        <v>0</v>
      </c>
    </row>
    <row r="113" spans="1:14" x14ac:dyDescent="0.25">
      <c r="A113" s="58"/>
      <c r="B113" s="67"/>
      <c r="C113" s="57"/>
      <c r="D113" s="57"/>
      <c r="E113" s="98"/>
      <c r="F113" s="98"/>
      <c r="G113" s="21"/>
      <c r="H113" s="21"/>
      <c r="I113" s="21"/>
      <c r="J113" s="98"/>
      <c r="K113" s="98"/>
      <c r="L113" s="98"/>
    </row>
    <row r="114" spans="1:14" x14ac:dyDescent="0.25">
      <c r="A114" s="58"/>
      <c r="B114" s="67"/>
      <c r="C114" s="57"/>
      <c r="D114" s="57"/>
      <c r="E114" s="98"/>
      <c r="F114" s="98"/>
      <c r="G114" s="21"/>
      <c r="H114" s="21"/>
      <c r="I114" s="21"/>
      <c r="J114" s="98"/>
      <c r="K114" s="98"/>
      <c r="L114" s="98"/>
    </row>
    <row r="115" spans="1:14" x14ac:dyDescent="0.25">
      <c r="A115" s="58"/>
      <c r="B115" s="126" t="s">
        <v>220</v>
      </c>
      <c r="C115" s="127">
        <f>SUM(C116:C118)</f>
        <v>0</v>
      </c>
      <c r="D115" s="127">
        <f>SUM(D116:D118)</f>
        <v>0</v>
      </c>
      <c r="E115" s="218"/>
      <c r="F115" s="128"/>
      <c r="G115" s="127">
        <f t="shared" ref="G115:L115" si="25">SUM(G116:G118)</f>
        <v>0</v>
      </c>
      <c r="H115" s="127">
        <f t="shared" si="25"/>
        <v>0</v>
      </c>
      <c r="I115" s="127">
        <f t="shared" si="25"/>
        <v>0</v>
      </c>
      <c r="J115" s="128">
        <f t="shared" si="25"/>
        <v>0</v>
      </c>
      <c r="K115" s="128">
        <f t="shared" si="25"/>
        <v>0</v>
      </c>
      <c r="L115" s="129">
        <f t="shared" si="25"/>
        <v>0</v>
      </c>
    </row>
    <row r="116" spans="1:14" x14ac:dyDescent="0.25">
      <c r="A116" s="58"/>
      <c r="B116" s="67"/>
      <c r="C116" s="57"/>
      <c r="D116" s="57"/>
      <c r="E116" s="98"/>
      <c r="F116" s="98"/>
      <c r="G116" s="21"/>
      <c r="H116" s="21"/>
      <c r="I116" s="21"/>
      <c r="J116" s="98"/>
      <c r="K116" s="98"/>
      <c r="L116" s="98"/>
    </row>
    <row r="117" spans="1:14" x14ac:dyDescent="0.25">
      <c r="A117" s="58"/>
      <c r="B117" s="67"/>
      <c r="C117" s="57"/>
      <c r="D117" s="57"/>
      <c r="E117" s="98"/>
      <c r="F117" s="98"/>
      <c r="G117" s="21"/>
      <c r="H117" s="21"/>
      <c r="I117" s="21"/>
      <c r="J117" s="98"/>
      <c r="K117" s="98"/>
      <c r="L117" s="98"/>
    </row>
    <row r="118" spans="1:14" x14ac:dyDescent="0.25">
      <c r="A118" s="58"/>
      <c r="B118" s="67"/>
      <c r="C118" s="57"/>
      <c r="D118" s="57"/>
      <c r="E118" s="98"/>
      <c r="F118" s="98"/>
      <c r="G118" s="21"/>
      <c r="H118" s="21"/>
      <c r="I118" s="21"/>
      <c r="J118" s="98"/>
      <c r="K118" s="98"/>
      <c r="L118" s="98"/>
    </row>
    <row r="119" spans="1:14" ht="19.5" x14ac:dyDescent="0.35">
      <c r="A119" s="342" t="s">
        <v>184</v>
      </c>
      <c r="B119" s="342"/>
      <c r="C119" s="342"/>
      <c r="D119" s="342"/>
      <c r="E119" s="342"/>
      <c r="F119" s="342"/>
      <c r="G119" s="342"/>
      <c r="H119" s="342"/>
      <c r="I119" s="342"/>
      <c r="J119" s="342"/>
      <c r="K119" s="99"/>
      <c r="L119" s="99"/>
    </row>
    <row r="120" spans="1:14" x14ac:dyDescent="0.3">
      <c r="K120" s="221"/>
      <c r="L120" s="124"/>
    </row>
    <row r="121" spans="1:14" x14ac:dyDescent="0.3">
      <c r="I121" s="10"/>
      <c r="J121" s="10"/>
      <c r="K121" s="124"/>
      <c r="L121" s="124"/>
      <c r="M121" s="3"/>
      <c r="N121" s="3"/>
    </row>
    <row r="122" spans="1:14" x14ac:dyDescent="0.3">
      <c r="I122" s="10"/>
      <c r="J122" s="10"/>
      <c r="K122" s="124"/>
      <c r="L122" s="124"/>
      <c r="M122" s="3"/>
      <c r="N122" s="3"/>
    </row>
    <row r="123" spans="1:14" x14ac:dyDescent="0.3">
      <c r="I123" s="10"/>
      <c r="J123" s="10"/>
      <c r="K123" s="124"/>
      <c r="L123" s="124"/>
      <c r="M123" s="3"/>
      <c r="N123" s="3"/>
    </row>
    <row r="124" spans="1:14" x14ac:dyDescent="0.3">
      <c r="I124" s="10"/>
      <c r="J124" s="10"/>
      <c r="K124" s="124"/>
      <c r="L124" s="124"/>
      <c r="M124" s="3"/>
      <c r="N124" s="3"/>
    </row>
    <row r="125" spans="1:14" x14ac:dyDescent="0.3">
      <c r="I125" s="10"/>
      <c r="J125" s="10"/>
      <c r="K125" s="124"/>
      <c r="L125" s="124"/>
      <c r="M125" s="3"/>
      <c r="N125" s="3"/>
    </row>
    <row r="126" spans="1:14" x14ac:dyDescent="0.3">
      <c r="I126" s="10"/>
      <c r="J126" s="10"/>
      <c r="K126" s="124"/>
      <c r="L126" s="124"/>
      <c r="M126" s="3"/>
      <c r="N126" s="3"/>
    </row>
    <row r="127" spans="1:14" x14ac:dyDescent="0.3">
      <c r="I127" s="10"/>
      <c r="J127" s="222"/>
      <c r="K127" s="223"/>
      <c r="L127" s="223"/>
      <c r="M127" s="224"/>
      <c r="N127" s="3"/>
    </row>
    <row r="128" spans="1:14" x14ac:dyDescent="0.3">
      <c r="I128" s="10"/>
      <c r="J128" s="222"/>
      <c r="K128" s="223"/>
      <c r="L128" s="223"/>
      <c r="M128" s="224"/>
      <c r="N128" s="3"/>
    </row>
    <row r="129" spans="9:14" customFormat="1" x14ac:dyDescent="0.25">
      <c r="I129" s="3"/>
      <c r="J129" s="224"/>
      <c r="K129" s="223"/>
      <c r="L129" s="223"/>
      <c r="M129" s="224"/>
      <c r="N129" s="3"/>
    </row>
    <row r="130" spans="9:14" customFormat="1" x14ac:dyDescent="0.25">
      <c r="I130" s="3"/>
      <c r="J130" s="224"/>
      <c r="K130" s="225"/>
      <c r="L130" s="225"/>
      <c r="M130" s="224"/>
      <c r="N130" s="3"/>
    </row>
    <row r="131" spans="9:14" customFormat="1" x14ac:dyDescent="0.25">
      <c r="I131" s="3"/>
      <c r="J131" s="224"/>
      <c r="K131" s="226"/>
      <c r="L131" s="226"/>
      <c r="M131" s="224"/>
      <c r="N131" s="3"/>
    </row>
    <row r="132" spans="9:14" customFormat="1" x14ac:dyDescent="0.25">
      <c r="I132" s="3"/>
      <c r="J132" s="224"/>
      <c r="K132" s="226"/>
      <c r="L132" s="226"/>
      <c r="M132" s="224"/>
      <c r="N132" s="3"/>
    </row>
    <row r="133" spans="9:14" customFormat="1" x14ac:dyDescent="0.25">
      <c r="I133" s="3"/>
      <c r="J133" s="224"/>
      <c r="K133" s="226"/>
      <c r="L133" s="226"/>
      <c r="M133" s="224"/>
      <c r="N133" s="3"/>
    </row>
    <row r="134" spans="9:14" customFormat="1" x14ac:dyDescent="0.25">
      <c r="I134" s="3"/>
      <c r="J134" s="3"/>
      <c r="K134" s="125"/>
      <c r="L134" s="125"/>
      <c r="M134" s="3"/>
      <c r="N134" s="3"/>
    </row>
    <row r="135" spans="9:14" customFormat="1" x14ac:dyDescent="0.25">
      <c r="I135" s="3"/>
      <c r="J135" s="3"/>
      <c r="K135" s="125"/>
      <c r="L135" s="125"/>
      <c r="M135" s="3"/>
      <c r="N135" s="3"/>
    </row>
    <row r="136" spans="9:14" customFormat="1" x14ac:dyDescent="0.25">
      <c r="I136" s="3"/>
      <c r="J136" s="3"/>
      <c r="K136" s="125"/>
      <c r="L136" s="125"/>
      <c r="M136" s="3"/>
      <c r="N136" s="3"/>
    </row>
    <row r="137" spans="9:14" customFormat="1" x14ac:dyDescent="0.25">
      <c r="I137" s="3"/>
      <c r="J137" s="224"/>
      <c r="K137" s="226"/>
      <c r="L137" s="226"/>
      <c r="M137" s="224"/>
      <c r="N137" s="224"/>
    </row>
    <row r="138" spans="9:14" customFormat="1" x14ac:dyDescent="0.25">
      <c r="I138" s="3"/>
      <c r="J138" s="224"/>
      <c r="K138" s="226"/>
      <c r="L138" s="226"/>
      <c r="M138" s="224"/>
      <c r="N138" s="224"/>
    </row>
    <row r="139" spans="9:14" customFormat="1" x14ac:dyDescent="0.25">
      <c r="I139" s="3"/>
      <c r="J139" s="224"/>
      <c r="K139" s="226"/>
      <c r="L139" s="226"/>
      <c r="M139" s="224"/>
      <c r="N139" s="224"/>
    </row>
    <row r="140" spans="9:14" customFormat="1" x14ac:dyDescent="0.25">
      <c r="I140" s="3"/>
      <c r="J140" s="224"/>
      <c r="K140" s="226"/>
      <c r="L140" s="226"/>
      <c r="M140" s="224"/>
      <c r="N140" s="224"/>
    </row>
    <row r="141" spans="9:14" customFormat="1" x14ac:dyDescent="0.25">
      <c r="I141" s="3"/>
      <c r="J141" s="224"/>
      <c r="K141" s="225"/>
      <c r="L141" s="225"/>
      <c r="M141" s="224"/>
      <c r="N141" s="224"/>
    </row>
    <row r="142" spans="9:14" customFormat="1" x14ac:dyDescent="0.25">
      <c r="I142" s="3"/>
      <c r="J142" s="224"/>
      <c r="K142" s="226"/>
      <c r="L142" s="226"/>
      <c r="M142" s="224"/>
      <c r="N142" s="224"/>
    </row>
    <row r="143" spans="9:14" customFormat="1" x14ac:dyDescent="0.25">
      <c r="I143" s="3"/>
      <c r="J143" s="224"/>
      <c r="K143" s="226"/>
      <c r="L143" s="226"/>
      <c r="M143" s="224"/>
      <c r="N143" s="224"/>
    </row>
    <row r="144" spans="9:14" customFormat="1" x14ac:dyDescent="0.25">
      <c r="I144" s="3"/>
      <c r="J144" s="224"/>
      <c r="K144" s="226"/>
      <c r="L144" s="226"/>
      <c r="M144" s="224"/>
      <c r="N144" s="224"/>
    </row>
    <row r="145" spans="9:14" customFormat="1" x14ac:dyDescent="0.25">
      <c r="I145" s="3"/>
      <c r="J145" s="224"/>
      <c r="K145" s="226"/>
      <c r="L145" s="226"/>
      <c r="M145" s="224"/>
      <c r="N145" s="224"/>
    </row>
    <row r="146" spans="9:14" customFormat="1" x14ac:dyDescent="0.25">
      <c r="I146" s="3"/>
      <c r="J146" s="224"/>
      <c r="K146" s="226"/>
      <c r="L146" s="226"/>
      <c r="M146" s="224"/>
      <c r="N146" s="224"/>
    </row>
    <row r="147" spans="9:14" customFormat="1" x14ac:dyDescent="0.25">
      <c r="I147" s="3"/>
      <c r="J147" s="3"/>
      <c r="K147" s="125"/>
      <c r="L147" s="125"/>
      <c r="M147" s="3"/>
      <c r="N147" s="3"/>
    </row>
    <row r="148" spans="9:14" customFormat="1" x14ac:dyDescent="0.25">
      <c r="I148" s="3"/>
      <c r="J148" s="3"/>
      <c r="K148" s="125"/>
      <c r="L148" s="125"/>
      <c r="M148" s="3"/>
      <c r="N148" s="3"/>
    </row>
    <row r="149" spans="9:14" customFormat="1" x14ac:dyDescent="0.25">
      <c r="I149" s="3"/>
      <c r="J149" s="224"/>
      <c r="K149" s="226"/>
      <c r="L149" s="226"/>
      <c r="M149" s="224"/>
      <c r="N149" s="224"/>
    </row>
    <row r="150" spans="9:14" customFormat="1" x14ac:dyDescent="0.25">
      <c r="I150" s="3"/>
      <c r="J150" s="224"/>
      <c r="K150" s="226"/>
      <c r="L150" s="226"/>
      <c r="M150" s="224"/>
      <c r="N150" s="224"/>
    </row>
    <row r="151" spans="9:14" customFormat="1" x14ac:dyDescent="0.25">
      <c r="I151" s="3"/>
      <c r="J151" s="224"/>
      <c r="K151" s="226"/>
      <c r="L151" s="226"/>
      <c r="M151" s="224"/>
      <c r="N151" s="224"/>
    </row>
    <row r="152" spans="9:14" customFormat="1" x14ac:dyDescent="0.25">
      <c r="I152" s="3"/>
      <c r="J152" s="224"/>
      <c r="K152" s="225"/>
      <c r="L152" s="225"/>
      <c r="M152" s="224"/>
      <c r="N152" s="224"/>
    </row>
    <row r="153" spans="9:14" customFormat="1" x14ac:dyDescent="0.25">
      <c r="I153" s="3"/>
      <c r="J153" s="224"/>
      <c r="K153" s="226"/>
      <c r="L153" s="226"/>
      <c r="M153" s="224"/>
      <c r="N153" s="224"/>
    </row>
    <row r="154" spans="9:14" customFormat="1" x14ac:dyDescent="0.25">
      <c r="I154" s="3"/>
      <c r="J154" s="224"/>
      <c r="K154" s="226"/>
      <c r="L154" s="226"/>
      <c r="M154" s="224"/>
      <c r="N154" s="224"/>
    </row>
    <row r="155" spans="9:14" customFormat="1" x14ac:dyDescent="0.25">
      <c r="I155" s="3"/>
      <c r="J155" s="224"/>
      <c r="K155" s="226"/>
      <c r="L155" s="226"/>
      <c r="M155" s="224"/>
      <c r="N155" s="224"/>
    </row>
    <row r="156" spans="9:14" customFormat="1" x14ac:dyDescent="0.25">
      <c r="I156" s="3"/>
      <c r="J156" s="224"/>
      <c r="K156" s="226"/>
      <c r="L156" s="226"/>
      <c r="M156" s="224"/>
      <c r="N156" s="224"/>
    </row>
    <row r="157" spans="9:14" customFormat="1" x14ac:dyDescent="0.25">
      <c r="I157" s="3"/>
      <c r="J157" s="224"/>
      <c r="K157" s="226"/>
      <c r="L157" s="226"/>
      <c r="M157" s="224"/>
      <c r="N157" s="224"/>
    </row>
    <row r="158" spans="9:14" customFormat="1" x14ac:dyDescent="0.25">
      <c r="I158" s="3"/>
      <c r="J158" s="224"/>
      <c r="K158" s="226"/>
      <c r="L158" s="226"/>
      <c r="M158" s="224"/>
      <c r="N158" s="224"/>
    </row>
    <row r="159" spans="9:14" customFormat="1" x14ac:dyDescent="0.25">
      <c r="I159" s="3"/>
      <c r="J159" s="224"/>
      <c r="K159" s="226"/>
      <c r="L159" s="226"/>
      <c r="M159" s="224"/>
      <c r="N159" s="224"/>
    </row>
    <row r="160" spans="9:14" customFormat="1" x14ac:dyDescent="0.25">
      <c r="I160" s="3"/>
      <c r="J160" s="224"/>
      <c r="K160" s="226"/>
      <c r="L160" s="226"/>
      <c r="M160" s="224"/>
      <c r="N160" s="224"/>
    </row>
    <row r="161" spans="7:17" customFormat="1" x14ac:dyDescent="0.25">
      <c r="I161" s="3"/>
      <c r="J161" s="224"/>
      <c r="K161" s="226"/>
      <c r="L161" s="226"/>
      <c r="M161" s="224"/>
      <c r="N161" s="224"/>
    </row>
    <row r="162" spans="7:17" customFormat="1" x14ac:dyDescent="0.25">
      <c r="I162" s="3"/>
      <c r="J162" s="224"/>
      <c r="K162" s="226"/>
      <c r="L162" s="226"/>
      <c r="M162" s="224"/>
      <c r="N162" s="224"/>
    </row>
    <row r="163" spans="7:17" customFormat="1" x14ac:dyDescent="0.25">
      <c r="I163" s="3"/>
      <c r="J163" s="224"/>
      <c r="K163" s="225"/>
      <c r="L163" s="225"/>
      <c r="M163" s="224"/>
      <c r="N163" s="224"/>
    </row>
    <row r="164" spans="7:17" customFormat="1" x14ac:dyDescent="0.25">
      <c r="I164" s="3"/>
      <c r="J164" s="224"/>
      <c r="K164" s="226"/>
      <c r="L164" s="226"/>
      <c r="M164" s="224"/>
      <c r="N164" s="224"/>
    </row>
    <row r="165" spans="7:17" customFormat="1" x14ac:dyDescent="0.25">
      <c r="G165" s="227"/>
      <c r="H165" s="227"/>
      <c r="I165" s="224"/>
      <c r="J165" s="224"/>
      <c r="K165" s="226"/>
      <c r="L165" s="226"/>
      <c r="M165" s="224"/>
      <c r="N165" s="224"/>
      <c r="O165" s="227"/>
      <c r="P165" s="227"/>
      <c r="Q165" s="227"/>
    </row>
    <row r="166" spans="7:17" customFormat="1" x14ac:dyDescent="0.25">
      <c r="G166" s="227"/>
      <c r="H166" s="227"/>
      <c r="I166" s="224"/>
      <c r="J166" s="224"/>
      <c r="K166" s="226"/>
      <c r="L166" s="226"/>
      <c r="M166" s="224"/>
      <c r="N166" s="224"/>
      <c r="O166" s="227"/>
      <c r="P166" s="227"/>
      <c r="Q166" s="227"/>
    </row>
    <row r="167" spans="7:17" customFormat="1" x14ac:dyDescent="0.25">
      <c r="G167" s="227"/>
      <c r="H167" s="227"/>
      <c r="I167" s="224"/>
      <c r="J167" s="224"/>
      <c r="K167" s="226"/>
      <c r="L167" s="226"/>
      <c r="M167" s="224"/>
      <c r="N167" s="224"/>
      <c r="O167" s="227"/>
      <c r="P167" s="227"/>
      <c r="Q167" s="227"/>
    </row>
    <row r="168" spans="7:17" customFormat="1" x14ac:dyDescent="0.25">
      <c r="G168" s="227"/>
      <c r="H168" s="227"/>
      <c r="I168" s="224"/>
      <c r="J168" s="224"/>
      <c r="K168" s="226"/>
      <c r="L168" s="226"/>
      <c r="M168" s="224"/>
      <c r="N168" s="224"/>
      <c r="O168" s="227"/>
      <c r="P168" s="227"/>
      <c r="Q168" s="227"/>
    </row>
    <row r="169" spans="7:17" customFormat="1" x14ac:dyDescent="0.25">
      <c r="G169" s="227"/>
      <c r="H169" s="227"/>
      <c r="I169" s="224"/>
      <c r="J169" s="224"/>
      <c r="K169" s="226"/>
      <c r="L169" s="226"/>
      <c r="M169" s="224"/>
      <c r="N169" s="224"/>
      <c r="O169" s="227"/>
      <c r="P169" s="227"/>
      <c r="Q169" s="227"/>
    </row>
    <row r="170" spans="7:17" customFormat="1" x14ac:dyDescent="0.25">
      <c r="G170" s="227"/>
      <c r="H170" s="227"/>
      <c r="I170" s="224"/>
      <c r="J170" s="224"/>
      <c r="K170" s="226"/>
      <c r="L170" s="226"/>
      <c r="M170" s="224"/>
      <c r="N170" s="224"/>
      <c r="O170" s="227"/>
      <c r="P170" s="227"/>
      <c r="Q170" s="227"/>
    </row>
    <row r="171" spans="7:17" customFormat="1" x14ac:dyDescent="0.25">
      <c r="G171" s="227"/>
      <c r="H171" s="227"/>
      <c r="I171" s="224"/>
      <c r="J171" s="224"/>
      <c r="K171" s="226"/>
      <c r="L171" s="226"/>
      <c r="M171" s="224"/>
      <c r="N171" s="224"/>
      <c r="O171" s="227"/>
      <c r="P171" s="227"/>
      <c r="Q171" s="227"/>
    </row>
    <row r="172" spans="7:17" customFormat="1" x14ac:dyDescent="0.25">
      <c r="G172" s="227"/>
      <c r="H172" s="227"/>
      <c r="I172" s="224"/>
      <c r="J172" s="224"/>
      <c r="K172" s="226"/>
      <c r="L172" s="226"/>
      <c r="M172" s="224"/>
      <c r="N172" s="224"/>
      <c r="O172" s="227"/>
      <c r="P172" s="227"/>
      <c r="Q172" s="227"/>
    </row>
    <row r="173" spans="7:17" customFormat="1" x14ac:dyDescent="0.25">
      <c r="G173" s="227"/>
      <c r="H173" s="227"/>
      <c r="I173" s="224"/>
      <c r="J173" s="224"/>
      <c r="K173" s="226"/>
      <c r="L173" s="226"/>
      <c r="M173" s="224"/>
      <c r="N173" s="224"/>
      <c r="O173" s="227"/>
      <c r="P173" s="227"/>
      <c r="Q173" s="227"/>
    </row>
    <row r="174" spans="7:17" customFormat="1" x14ac:dyDescent="0.25">
      <c r="G174" s="227"/>
      <c r="H174" s="227"/>
      <c r="I174" s="224"/>
      <c r="J174" s="224"/>
      <c r="K174" s="225"/>
      <c r="L174" s="225"/>
      <c r="M174" s="224"/>
      <c r="N174" s="224"/>
      <c r="O174" s="227"/>
      <c r="P174" s="227"/>
      <c r="Q174" s="227"/>
    </row>
    <row r="175" spans="7:17" customFormat="1" x14ac:dyDescent="0.25">
      <c r="G175" s="227"/>
      <c r="H175" s="227"/>
      <c r="I175" s="224"/>
      <c r="J175" s="224"/>
      <c r="K175" s="226"/>
      <c r="L175" s="226"/>
      <c r="M175" s="224"/>
      <c r="N175" s="224"/>
      <c r="O175" s="227"/>
      <c r="P175" s="227"/>
      <c r="Q175" s="227"/>
    </row>
    <row r="176" spans="7:17" customFormat="1" x14ac:dyDescent="0.25">
      <c r="G176" s="227"/>
      <c r="H176" s="227"/>
      <c r="I176" s="224"/>
      <c r="J176" s="224"/>
      <c r="K176" s="226"/>
      <c r="L176" s="226"/>
      <c r="M176" s="224"/>
      <c r="N176" s="224"/>
      <c r="O176" s="227"/>
      <c r="P176" s="227"/>
      <c r="Q176" s="227"/>
    </row>
    <row r="177" spans="7:17" x14ac:dyDescent="0.3">
      <c r="G177" s="228"/>
      <c r="H177" s="228"/>
      <c r="I177" s="222"/>
      <c r="J177" s="222"/>
      <c r="K177" s="222"/>
      <c r="L177" s="222"/>
      <c r="M177" s="224"/>
      <c r="N177" s="224"/>
      <c r="O177" s="227"/>
      <c r="P177" s="227"/>
      <c r="Q177" s="227"/>
    </row>
    <row r="178" spans="7:17" x14ac:dyDescent="0.3">
      <c r="G178" s="228"/>
      <c r="H178" s="228"/>
      <c r="I178" s="222"/>
      <c r="J178" s="222"/>
      <c r="K178" s="222"/>
      <c r="L178" s="222"/>
      <c r="M178" s="224"/>
      <c r="N178" s="224"/>
      <c r="O178" s="227"/>
      <c r="P178" s="227"/>
      <c r="Q178" s="227"/>
    </row>
    <row r="179" spans="7:17" x14ac:dyDescent="0.3">
      <c r="G179" s="228"/>
      <c r="H179" s="228"/>
      <c r="I179" s="229"/>
      <c r="J179" s="229"/>
      <c r="K179" s="229"/>
      <c r="L179" s="229"/>
      <c r="M179" s="227"/>
      <c r="N179" s="227"/>
      <c r="O179" s="227"/>
      <c r="P179" s="227"/>
      <c r="Q179" s="227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view="pageBreakPreview" zoomScale="90" zoomScaleNormal="100" zoomScaleSheetLayoutView="90" workbookViewId="0">
      <selection activeCell="B4" sqref="B4:G5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44" t="s">
        <v>100</v>
      </c>
      <c r="B1" s="344"/>
      <c r="C1" s="344"/>
      <c r="D1" s="344"/>
      <c r="E1" s="344"/>
      <c r="F1" s="344"/>
      <c r="G1" s="344"/>
    </row>
    <row r="2" spans="1:7" ht="54.75" customHeight="1" x14ac:dyDescent="0.25">
      <c r="A2" s="319" t="s">
        <v>101</v>
      </c>
      <c r="B2" s="345" t="s">
        <v>102</v>
      </c>
      <c r="C2" s="346"/>
      <c r="D2" s="319" t="s">
        <v>104</v>
      </c>
      <c r="E2" s="319" t="s">
        <v>105</v>
      </c>
      <c r="F2" s="319" t="s">
        <v>106</v>
      </c>
      <c r="G2" s="323" t="s">
        <v>107</v>
      </c>
    </row>
    <row r="3" spans="1:7" ht="21" customHeight="1" x14ac:dyDescent="0.25">
      <c r="A3" s="321"/>
      <c r="B3" s="189" t="s">
        <v>56</v>
      </c>
      <c r="C3" s="189" t="s">
        <v>86</v>
      </c>
      <c r="D3" s="321"/>
      <c r="E3" s="321"/>
      <c r="F3" s="321"/>
      <c r="G3" s="323"/>
    </row>
    <row r="4" spans="1:7" ht="129" customHeight="1" x14ac:dyDescent="0.25">
      <c r="A4" s="51" t="s">
        <v>274</v>
      </c>
      <c r="B4" s="54">
        <v>0</v>
      </c>
      <c r="C4" s="54">
        <v>2</v>
      </c>
      <c r="D4" s="74" t="s">
        <v>472</v>
      </c>
      <c r="E4" s="74" t="s">
        <v>473</v>
      </c>
      <c r="F4" s="97" t="s">
        <v>474</v>
      </c>
      <c r="G4" s="67"/>
    </row>
    <row r="5" spans="1:7" ht="143.25" customHeight="1" x14ac:dyDescent="0.25">
      <c r="A5" s="53" t="s">
        <v>103</v>
      </c>
      <c r="B5" s="54"/>
      <c r="C5" s="54">
        <v>1</v>
      </c>
      <c r="D5" s="74" t="s">
        <v>472</v>
      </c>
      <c r="E5" s="97" t="s">
        <v>77</v>
      </c>
      <c r="F5" s="97" t="s">
        <v>474</v>
      </c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90" zoomScaleNormal="100" zoomScaleSheetLayoutView="90" workbookViewId="0">
      <selection activeCell="B4" sqref="B4:I8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351" t="s">
        <v>108</v>
      </c>
      <c r="B1" s="351"/>
      <c r="C1" s="351"/>
      <c r="D1" s="351"/>
      <c r="E1" s="351"/>
      <c r="F1" s="351"/>
      <c r="G1" s="351"/>
      <c r="H1" s="351"/>
      <c r="I1" s="351"/>
    </row>
    <row r="2" spans="1:9" s="5" customFormat="1" ht="38.25" customHeight="1" x14ac:dyDescent="0.25">
      <c r="A2" s="349" t="s">
        <v>59</v>
      </c>
      <c r="B2" s="349" t="s">
        <v>109</v>
      </c>
      <c r="C2" s="350" t="s">
        <v>110</v>
      </c>
      <c r="D2" s="350"/>
      <c r="E2" s="349" t="s">
        <v>111</v>
      </c>
      <c r="F2" s="349" t="s">
        <v>90</v>
      </c>
      <c r="G2" s="349" t="s">
        <v>113</v>
      </c>
      <c r="H2" s="349"/>
      <c r="I2" s="349" t="s">
        <v>115</v>
      </c>
    </row>
    <row r="3" spans="1:9" s="5" customFormat="1" ht="55.5" customHeight="1" x14ac:dyDescent="0.25">
      <c r="A3" s="349"/>
      <c r="B3" s="349"/>
      <c r="C3" s="19" t="s">
        <v>56</v>
      </c>
      <c r="D3" s="19" t="s">
        <v>86</v>
      </c>
      <c r="E3" s="349"/>
      <c r="F3" s="349"/>
      <c r="G3" s="7" t="s">
        <v>112</v>
      </c>
      <c r="H3" s="7" t="s">
        <v>114</v>
      </c>
      <c r="I3" s="349"/>
    </row>
    <row r="4" spans="1:9" ht="75" x14ac:dyDescent="0.25">
      <c r="A4" s="55">
        <v>1</v>
      </c>
      <c r="B4" s="67" t="s">
        <v>475</v>
      </c>
      <c r="C4" s="57">
        <v>10</v>
      </c>
      <c r="D4" s="57">
        <v>10</v>
      </c>
      <c r="E4" s="98" t="s">
        <v>476</v>
      </c>
      <c r="F4" s="67" t="s">
        <v>477</v>
      </c>
      <c r="G4" s="21">
        <v>200</v>
      </c>
      <c r="H4" s="21">
        <v>80</v>
      </c>
      <c r="I4" s="98"/>
    </row>
    <row r="5" spans="1:9" ht="37.5" x14ac:dyDescent="0.25">
      <c r="A5" s="55">
        <v>2</v>
      </c>
      <c r="B5" s="67" t="s">
        <v>478</v>
      </c>
      <c r="C5" s="57">
        <v>1</v>
      </c>
      <c r="D5" s="57">
        <v>1</v>
      </c>
      <c r="E5" s="98" t="s">
        <v>479</v>
      </c>
      <c r="F5" s="67" t="s">
        <v>480</v>
      </c>
      <c r="G5" s="21">
        <v>20</v>
      </c>
      <c r="H5" s="21">
        <v>100</v>
      </c>
      <c r="I5" s="98" t="s">
        <v>481</v>
      </c>
    </row>
    <row r="6" spans="1:9" ht="56.25" x14ac:dyDescent="0.25">
      <c r="A6" s="55">
        <v>3</v>
      </c>
      <c r="B6" s="67" t="s">
        <v>482</v>
      </c>
      <c r="C6" s="57">
        <v>98</v>
      </c>
      <c r="D6" s="57">
        <v>98</v>
      </c>
      <c r="E6" s="98" t="s">
        <v>483</v>
      </c>
      <c r="F6" s="67" t="s">
        <v>484</v>
      </c>
      <c r="G6" s="21">
        <v>24</v>
      </c>
      <c r="H6" s="21">
        <v>2524</v>
      </c>
      <c r="I6" s="98" t="s">
        <v>481</v>
      </c>
    </row>
    <row r="7" spans="1:9" ht="409.5" x14ac:dyDescent="0.25">
      <c r="A7" s="55">
        <v>4</v>
      </c>
      <c r="B7" s="67" t="s">
        <v>485</v>
      </c>
      <c r="C7" s="57">
        <v>5</v>
      </c>
      <c r="D7" s="57">
        <v>5</v>
      </c>
      <c r="E7" s="98" t="s">
        <v>486</v>
      </c>
      <c r="F7" s="67" t="s">
        <v>487</v>
      </c>
      <c r="G7" s="21">
        <v>62</v>
      </c>
      <c r="H7" s="21">
        <v>10</v>
      </c>
      <c r="I7" s="98" t="s">
        <v>481</v>
      </c>
    </row>
    <row r="8" spans="1:9" ht="168.75" x14ac:dyDescent="0.25">
      <c r="A8" s="55">
        <v>5</v>
      </c>
      <c r="B8" s="67" t="s">
        <v>488</v>
      </c>
      <c r="C8" s="57">
        <v>30</v>
      </c>
      <c r="D8" s="57">
        <v>9</v>
      </c>
      <c r="E8" s="98" t="s">
        <v>489</v>
      </c>
      <c r="F8" s="67" t="s">
        <v>490</v>
      </c>
      <c r="G8" s="21">
        <v>25</v>
      </c>
      <c r="H8" s="21">
        <v>100</v>
      </c>
      <c r="I8" s="98" t="s">
        <v>481</v>
      </c>
    </row>
    <row r="9" spans="1:9" ht="18.75" x14ac:dyDescent="0.25">
      <c r="A9" s="55">
        <v>6</v>
      </c>
      <c r="B9" s="67"/>
      <c r="C9" s="57">
        <v>0</v>
      </c>
      <c r="D9" s="57">
        <v>0</v>
      </c>
      <c r="E9" s="55"/>
      <c r="F9" s="67"/>
      <c r="G9" s="21">
        <v>0</v>
      </c>
      <c r="H9" s="21">
        <v>0</v>
      </c>
      <c r="I9" s="55"/>
    </row>
    <row r="10" spans="1:9" ht="18.75" x14ac:dyDescent="0.25">
      <c r="A10" s="55">
        <v>7</v>
      </c>
      <c r="B10" s="67"/>
      <c r="C10" s="57">
        <v>0</v>
      </c>
      <c r="D10" s="57">
        <v>0</v>
      </c>
      <c r="E10" s="55"/>
      <c r="F10" s="67"/>
      <c r="G10" s="21">
        <v>0</v>
      </c>
      <c r="H10" s="21">
        <v>0</v>
      </c>
      <c r="I10" s="55"/>
    </row>
    <row r="11" spans="1:9" ht="18.75" x14ac:dyDescent="0.25">
      <c r="A11" s="98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.75" x14ac:dyDescent="0.25">
      <c r="A12" s="98">
        <v>9</v>
      </c>
      <c r="B12" s="67"/>
      <c r="C12" s="57">
        <v>0</v>
      </c>
      <c r="D12" s="57">
        <v>0</v>
      </c>
      <c r="E12" s="55"/>
      <c r="F12" s="67"/>
      <c r="G12" s="21">
        <v>0</v>
      </c>
      <c r="H12" s="21">
        <v>0</v>
      </c>
      <c r="I12" s="55"/>
    </row>
    <row r="13" spans="1:9" ht="18.75" x14ac:dyDescent="0.25">
      <c r="A13" s="98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.75" x14ac:dyDescent="0.25">
      <c r="A14" s="98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.75" x14ac:dyDescent="0.25">
      <c r="A15" s="98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.75" x14ac:dyDescent="0.25">
      <c r="A16" s="98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.75" x14ac:dyDescent="0.25">
      <c r="A17" s="98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.75" x14ac:dyDescent="0.25">
      <c r="A18" s="98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.75" x14ac:dyDescent="0.25">
      <c r="A19" s="98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.75" x14ac:dyDescent="0.25">
      <c r="A20" s="98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.75" x14ac:dyDescent="0.25">
      <c r="A21" s="98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.75" x14ac:dyDescent="0.25">
      <c r="A22" s="98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.75" x14ac:dyDescent="0.25">
      <c r="A23" s="98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.75" x14ac:dyDescent="0.25">
      <c r="A24" s="98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.75" x14ac:dyDescent="0.25">
      <c r="A25" s="98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.75" x14ac:dyDescent="0.25">
      <c r="A26" s="98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.75" x14ac:dyDescent="0.25">
      <c r="A27" s="98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.75" x14ac:dyDescent="0.25">
      <c r="A28" s="98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.75" x14ac:dyDescent="0.25">
      <c r="A29" s="98">
        <v>26</v>
      </c>
      <c r="B29" s="84"/>
      <c r="C29" s="23">
        <v>0</v>
      </c>
      <c r="D29" s="23">
        <v>0</v>
      </c>
      <c r="E29" s="48"/>
      <c r="F29" s="84"/>
      <c r="G29" s="101">
        <v>0</v>
      </c>
      <c r="H29" s="101">
        <v>0</v>
      </c>
      <c r="I29" s="48"/>
    </row>
    <row r="30" spans="1:9" ht="18.75" x14ac:dyDescent="0.25">
      <c r="A30" s="98">
        <v>27</v>
      </c>
      <c r="B30" s="84"/>
      <c r="C30" s="23">
        <v>0</v>
      </c>
      <c r="D30" s="23">
        <v>0</v>
      </c>
      <c r="E30" s="48"/>
      <c r="F30" s="84"/>
      <c r="G30" s="101">
        <v>0</v>
      </c>
      <c r="H30" s="101">
        <v>0</v>
      </c>
      <c r="I30" s="48"/>
    </row>
    <row r="31" spans="1:9" ht="18.75" x14ac:dyDescent="0.25">
      <c r="A31" s="98">
        <v>28</v>
      </c>
      <c r="B31" s="84"/>
      <c r="C31" s="23">
        <v>0</v>
      </c>
      <c r="D31" s="23">
        <v>0</v>
      </c>
      <c r="E31" s="48"/>
      <c r="F31" s="84"/>
      <c r="G31" s="101">
        <v>0</v>
      </c>
      <c r="H31" s="101">
        <v>0</v>
      </c>
      <c r="I31" s="48"/>
    </row>
    <row r="32" spans="1:9" ht="18.75" x14ac:dyDescent="0.25">
      <c r="A32" s="98">
        <v>29</v>
      </c>
      <c r="B32" s="84"/>
      <c r="C32" s="23">
        <v>0</v>
      </c>
      <c r="D32" s="23">
        <v>0</v>
      </c>
      <c r="E32" s="48"/>
      <c r="F32" s="84"/>
      <c r="G32" s="101">
        <v>0</v>
      </c>
      <c r="H32" s="101">
        <v>0</v>
      </c>
      <c r="I32" s="48"/>
    </row>
    <row r="33" spans="1:9" ht="18.75" x14ac:dyDescent="0.25">
      <c r="A33" s="98">
        <v>30</v>
      </c>
      <c r="B33" s="84"/>
      <c r="C33" s="101">
        <v>0</v>
      </c>
      <c r="D33" s="101">
        <v>0</v>
      </c>
      <c r="E33" s="48"/>
      <c r="F33" s="84"/>
      <c r="G33" s="101">
        <v>0</v>
      </c>
      <c r="H33" s="101">
        <v>0</v>
      </c>
      <c r="I33" s="48"/>
    </row>
    <row r="34" spans="1:9" ht="18.75" x14ac:dyDescent="0.25">
      <c r="A34" s="98">
        <v>31</v>
      </c>
      <c r="B34" s="84"/>
      <c r="C34" s="101">
        <v>0</v>
      </c>
      <c r="D34" s="101">
        <v>0</v>
      </c>
      <c r="E34" s="48"/>
      <c r="F34" s="84"/>
      <c r="G34" s="101">
        <v>0</v>
      </c>
      <c r="H34" s="101">
        <v>0</v>
      </c>
      <c r="I34" s="48"/>
    </row>
    <row r="35" spans="1:9" ht="18.75" x14ac:dyDescent="0.25">
      <c r="A35" s="98">
        <v>32</v>
      </c>
      <c r="B35" s="84"/>
      <c r="C35" s="101">
        <v>0</v>
      </c>
      <c r="D35" s="101">
        <v>0</v>
      </c>
      <c r="E35" s="48"/>
      <c r="F35" s="84"/>
      <c r="G35" s="101">
        <v>0</v>
      </c>
      <c r="H35" s="101">
        <v>0</v>
      </c>
      <c r="I35" s="48"/>
    </row>
    <row r="36" spans="1:9" ht="18.75" x14ac:dyDescent="0.25">
      <c r="A36" s="98">
        <v>33</v>
      </c>
      <c r="B36" s="84"/>
      <c r="C36" s="101">
        <v>0</v>
      </c>
      <c r="D36" s="101">
        <v>0</v>
      </c>
      <c r="E36" s="48"/>
      <c r="F36" s="84"/>
      <c r="G36" s="101">
        <v>0</v>
      </c>
      <c r="H36" s="101">
        <v>0</v>
      </c>
      <c r="I36" s="48"/>
    </row>
    <row r="37" spans="1:9" ht="18.75" x14ac:dyDescent="0.25">
      <c r="A37" s="98">
        <v>34</v>
      </c>
      <c r="B37" s="84"/>
      <c r="C37" s="101">
        <v>0</v>
      </c>
      <c r="D37" s="101">
        <v>0</v>
      </c>
      <c r="E37" s="48"/>
      <c r="F37" s="84"/>
      <c r="G37" s="101">
        <v>0</v>
      </c>
      <c r="H37" s="101">
        <v>0</v>
      </c>
      <c r="I37" s="48"/>
    </row>
    <row r="38" spans="1:9" ht="18.75" x14ac:dyDescent="0.25">
      <c r="A38" s="98">
        <v>35</v>
      </c>
      <c r="B38" s="84"/>
      <c r="C38" s="101">
        <v>0</v>
      </c>
      <c r="D38" s="101">
        <v>0</v>
      </c>
      <c r="E38" s="48"/>
      <c r="F38" s="84"/>
      <c r="G38" s="101">
        <v>0</v>
      </c>
      <c r="H38" s="101">
        <v>0</v>
      </c>
      <c r="I38" s="48"/>
    </row>
    <row r="39" spans="1:9" ht="18.75" x14ac:dyDescent="0.25">
      <c r="A39" s="98">
        <v>36</v>
      </c>
      <c r="B39" s="84"/>
      <c r="C39" s="101">
        <v>0</v>
      </c>
      <c r="D39" s="101">
        <v>0</v>
      </c>
      <c r="E39" s="48"/>
      <c r="F39" s="84"/>
      <c r="G39" s="101">
        <v>0</v>
      </c>
      <c r="H39" s="101">
        <v>0</v>
      </c>
      <c r="I39" s="48"/>
    </row>
    <row r="40" spans="1:9" ht="18.75" x14ac:dyDescent="0.25">
      <c r="A40" s="98">
        <v>37</v>
      </c>
      <c r="B40" s="84"/>
      <c r="C40" s="101">
        <v>0</v>
      </c>
      <c r="D40" s="101">
        <v>0</v>
      </c>
      <c r="E40" s="48"/>
      <c r="F40" s="84"/>
      <c r="G40" s="101">
        <v>0</v>
      </c>
      <c r="H40" s="101">
        <v>0</v>
      </c>
      <c r="I40" s="48"/>
    </row>
    <row r="41" spans="1:9" ht="18.75" x14ac:dyDescent="0.25">
      <c r="A41" s="98">
        <v>38</v>
      </c>
      <c r="B41" s="84"/>
      <c r="C41" s="101">
        <v>0</v>
      </c>
      <c r="D41" s="101">
        <v>0</v>
      </c>
      <c r="E41" s="48"/>
      <c r="F41" s="84"/>
      <c r="G41" s="101">
        <v>0</v>
      </c>
      <c r="H41" s="101">
        <v>0</v>
      </c>
      <c r="I41" s="48"/>
    </row>
    <row r="42" spans="1:9" ht="18.75" x14ac:dyDescent="0.25">
      <c r="A42" s="98">
        <v>39</v>
      </c>
      <c r="B42" s="84"/>
      <c r="C42" s="101">
        <v>0</v>
      </c>
      <c r="D42" s="101">
        <v>0</v>
      </c>
      <c r="E42" s="48"/>
      <c r="F42" s="84"/>
      <c r="G42" s="101">
        <v>0</v>
      </c>
      <c r="H42" s="101">
        <v>0</v>
      </c>
      <c r="I42" s="48"/>
    </row>
    <row r="43" spans="1:9" ht="18.75" x14ac:dyDescent="0.25">
      <c r="A43" s="98">
        <v>40</v>
      </c>
      <c r="B43" s="84"/>
      <c r="C43" s="101">
        <v>0</v>
      </c>
      <c r="D43" s="101">
        <v>0</v>
      </c>
      <c r="E43" s="48"/>
      <c r="F43" s="84"/>
      <c r="G43" s="101">
        <v>0</v>
      </c>
      <c r="H43" s="101">
        <v>0</v>
      </c>
      <c r="I43" s="48"/>
    </row>
    <row r="44" spans="1:9" ht="18.75" x14ac:dyDescent="0.25">
      <c r="A44" s="98">
        <v>41</v>
      </c>
      <c r="B44" s="84"/>
      <c r="C44" s="101">
        <v>0</v>
      </c>
      <c r="D44" s="101">
        <v>0</v>
      </c>
      <c r="E44" s="48"/>
      <c r="F44" s="84"/>
      <c r="G44" s="101">
        <v>0</v>
      </c>
      <c r="H44" s="101">
        <v>0</v>
      </c>
      <c r="I44" s="48"/>
    </row>
    <row r="45" spans="1:9" ht="18.75" x14ac:dyDescent="0.25">
      <c r="A45" s="98">
        <v>42</v>
      </c>
      <c r="B45" s="84"/>
      <c r="C45" s="101">
        <v>0</v>
      </c>
      <c r="D45" s="101">
        <v>0</v>
      </c>
      <c r="E45" s="48"/>
      <c r="F45" s="84"/>
      <c r="G45" s="101">
        <v>0</v>
      </c>
      <c r="H45" s="101">
        <v>0</v>
      </c>
      <c r="I45" s="48"/>
    </row>
    <row r="46" spans="1:9" ht="18.75" x14ac:dyDescent="0.25">
      <c r="A46" s="98">
        <v>43</v>
      </c>
      <c r="B46" s="84"/>
      <c r="C46" s="101">
        <v>0</v>
      </c>
      <c r="D46" s="101">
        <v>0</v>
      </c>
      <c r="E46" s="48"/>
      <c r="F46" s="84"/>
      <c r="G46" s="101">
        <v>0</v>
      </c>
      <c r="H46" s="101">
        <v>0</v>
      </c>
      <c r="I46" s="48"/>
    </row>
    <row r="47" spans="1:9" ht="18.75" x14ac:dyDescent="0.25">
      <c r="A47" s="98">
        <v>44</v>
      </c>
      <c r="B47" s="84"/>
      <c r="C47" s="101">
        <v>0</v>
      </c>
      <c r="D47" s="101">
        <v>0</v>
      </c>
      <c r="E47" s="48"/>
      <c r="F47" s="84"/>
      <c r="G47" s="101">
        <v>0</v>
      </c>
      <c r="H47" s="101">
        <v>0</v>
      </c>
      <c r="I47" s="48"/>
    </row>
    <row r="48" spans="1:9" ht="18.75" x14ac:dyDescent="0.25">
      <c r="A48" s="98">
        <v>45</v>
      </c>
      <c r="B48" s="84"/>
      <c r="C48" s="101">
        <v>0</v>
      </c>
      <c r="D48" s="101">
        <v>0</v>
      </c>
      <c r="E48" s="48"/>
      <c r="F48" s="84"/>
      <c r="G48" s="101">
        <v>0</v>
      </c>
      <c r="H48" s="101">
        <v>0</v>
      </c>
      <c r="I48" s="48"/>
    </row>
    <row r="49" spans="1:9" ht="18.75" x14ac:dyDescent="0.25">
      <c r="A49" s="98">
        <v>46</v>
      </c>
      <c r="B49" s="84"/>
      <c r="C49" s="101">
        <v>0</v>
      </c>
      <c r="D49" s="101">
        <v>0</v>
      </c>
      <c r="E49" s="48"/>
      <c r="F49" s="84"/>
      <c r="G49" s="101">
        <v>0</v>
      </c>
      <c r="H49" s="101">
        <v>0</v>
      </c>
      <c r="I49" s="48"/>
    </row>
    <row r="50" spans="1:9" ht="18.75" x14ac:dyDescent="0.25">
      <c r="A50" s="98">
        <v>47</v>
      </c>
      <c r="B50" s="84"/>
      <c r="C50" s="101">
        <v>0</v>
      </c>
      <c r="D50" s="101">
        <v>0</v>
      </c>
      <c r="E50" s="48"/>
      <c r="F50" s="84"/>
      <c r="G50" s="101">
        <v>0</v>
      </c>
      <c r="H50" s="101">
        <v>0</v>
      </c>
      <c r="I50" s="48"/>
    </row>
    <row r="51" spans="1:9" ht="18.75" x14ac:dyDescent="0.25">
      <c r="A51" s="98">
        <v>48</v>
      </c>
      <c r="B51" s="84"/>
      <c r="C51" s="101">
        <v>0</v>
      </c>
      <c r="D51" s="101">
        <v>0</v>
      </c>
      <c r="E51" s="48"/>
      <c r="F51" s="84"/>
      <c r="G51" s="101">
        <v>0</v>
      </c>
      <c r="H51" s="101">
        <v>0</v>
      </c>
      <c r="I51" s="48"/>
    </row>
    <row r="52" spans="1:9" ht="18.75" x14ac:dyDescent="0.25">
      <c r="A52" s="98">
        <v>49</v>
      </c>
      <c r="B52" s="84"/>
      <c r="C52" s="101">
        <v>0</v>
      </c>
      <c r="D52" s="101">
        <v>0</v>
      </c>
      <c r="E52" s="48"/>
      <c r="F52" s="84"/>
      <c r="G52" s="101">
        <v>0</v>
      </c>
      <c r="H52" s="101">
        <v>0</v>
      </c>
      <c r="I52" s="48"/>
    </row>
    <row r="53" spans="1:9" ht="18.75" x14ac:dyDescent="0.25">
      <c r="A53" s="98">
        <v>50</v>
      </c>
      <c r="B53" s="84"/>
      <c r="C53" s="101">
        <v>0</v>
      </c>
      <c r="D53" s="101">
        <v>0</v>
      </c>
      <c r="E53" s="48"/>
      <c r="F53" s="84"/>
      <c r="G53" s="101">
        <v>0</v>
      </c>
      <c r="H53" s="101">
        <v>0</v>
      </c>
      <c r="I53" s="48"/>
    </row>
    <row r="54" spans="1:9" ht="18.75" x14ac:dyDescent="0.25">
      <c r="A54" s="98">
        <v>51</v>
      </c>
      <c r="B54" s="84"/>
      <c r="C54" s="101">
        <v>0</v>
      </c>
      <c r="D54" s="101">
        <v>0</v>
      </c>
      <c r="E54" s="48"/>
      <c r="F54" s="84"/>
      <c r="G54" s="101">
        <v>0</v>
      </c>
      <c r="H54" s="101">
        <v>0</v>
      </c>
      <c r="I54" s="48"/>
    </row>
    <row r="55" spans="1:9" ht="18.75" x14ac:dyDescent="0.25">
      <c r="A55" s="98">
        <v>52</v>
      </c>
      <c r="B55" s="84"/>
      <c r="C55" s="101">
        <v>0</v>
      </c>
      <c r="D55" s="101">
        <v>0</v>
      </c>
      <c r="E55" s="48"/>
      <c r="F55" s="84"/>
      <c r="G55" s="101">
        <v>0</v>
      </c>
      <c r="H55" s="101">
        <v>0</v>
      </c>
      <c r="I55" s="48"/>
    </row>
    <row r="56" spans="1:9" ht="18.75" x14ac:dyDescent="0.25">
      <c r="A56" s="98">
        <v>53</v>
      </c>
      <c r="B56" s="84"/>
      <c r="C56" s="101">
        <v>0</v>
      </c>
      <c r="D56" s="101">
        <v>0</v>
      </c>
      <c r="E56" s="48"/>
      <c r="F56" s="84"/>
      <c r="G56" s="101">
        <v>0</v>
      </c>
      <c r="H56" s="101">
        <v>0</v>
      </c>
      <c r="I56" s="48"/>
    </row>
    <row r="57" spans="1:9" ht="18.75" x14ac:dyDescent="0.25">
      <c r="A57" s="98">
        <v>52</v>
      </c>
      <c r="B57" s="84"/>
      <c r="C57" s="101">
        <v>0</v>
      </c>
      <c r="D57" s="101">
        <v>0</v>
      </c>
      <c r="E57" s="48"/>
      <c r="F57" s="84"/>
      <c r="G57" s="101">
        <v>0</v>
      </c>
      <c r="H57" s="101">
        <v>0</v>
      </c>
      <c r="I57" s="48"/>
    </row>
    <row r="58" spans="1:9" ht="18.75" x14ac:dyDescent="0.25">
      <c r="A58" s="98">
        <v>55</v>
      </c>
      <c r="B58" s="84"/>
      <c r="C58" s="23">
        <v>0</v>
      </c>
      <c r="D58" s="23">
        <v>0</v>
      </c>
      <c r="E58" s="48"/>
      <c r="F58" s="84"/>
      <c r="G58" s="101">
        <v>0</v>
      </c>
      <c r="H58" s="101">
        <v>0</v>
      </c>
      <c r="I58" s="48"/>
    </row>
    <row r="59" spans="1:9" ht="18.75" x14ac:dyDescent="0.25">
      <c r="A59" s="347" t="s">
        <v>87</v>
      </c>
      <c r="B59" s="348"/>
      <c r="C59" s="35">
        <f>SUM(C4:C58)</f>
        <v>144</v>
      </c>
      <c r="D59" s="35">
        <f>SUM(D4:D58)</f>
        <v>123</v>
      </c>
      <c r="E59" s="52"/>
      <c r="F59" s="52"/>
      <c r="G59" s="35">
        <f>SUM(G4:G58)</f>
        <v>331</v>
      </c>
      <c r="H59" s="35">
        <f>SUM(H4:H58)</f>
        <v>2814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view="pageBreakPreview" zoomScale="60" zoomScaleNormal="80" workbookViewId="0">
      <selection activeCell="I6" sqref="I6:N25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231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8.75" x14ac:dyDescent="0.3">
      <c r="A2" s="354" t="s">
        <v>245</v>
      </c>
      <c r="B2" s="354"/>
      <c r="C2" s="354"/>
      <c r="D2" s="354"/>
      <c r="E2" s="354"/>
      <c r="F2" s="354"/>
      <c r="G2" s="354"/>
      <c r="H2" s="38"/>
      <c r="I2" s="61"/>
      <c r="J2" s="61"/>
      <c r="K2" s="38"/>
      <c r="L2" s="38"/>
      <c r="M2" s="38"/>
      <c r="N2" s="38"/>
    </row>
    <row r="3" spans="1:14" s="5" customFormat="1" ht="18.75" customHeight="1" x14ac:dyDescent="0.25">
      <c r="A3" s="323" t="s">
        <v>116</v>
      </c>
      <c r="B3" s="352" t="s">
        <v>110</v>
      </c>
      <c r="C3" s="352"/>
      <c r="D3" s="323" t="s">
        <v>250</v>
      </c>
      <c r="E3" s="353" t="s">
        <v>243</v>
      </c>
      <c r="F3" s="323" t="s">
        <v>118</v>
      </c>
      <c r="G3" s="323" t="s">
        <v>119</v>
      </c>
      <c r="H3" s="323" t="s">
        <v>116</v>
      </c>
      <c r="I3" s="352" t="s">
        <v>110</v>
      </c>
      <c r="J3" s="352"/>
      <c r="K3" s="323" t="s">
        <v>249</v>
      </c>
      <c r="L3" s="353" t="s">
        <v>243</v>
      </c>
      <c r="M3" s="323" t="s">
        <v>118</v>
      </c>
      <c r="N3" s="323" t="s">
        <v>119</v>
      </c>
    </row>
    <row r="4" spans="1:14" s="5" customFormat="1" ht="76.5" customHeight="1" x14ac:dyDescent="0.25">
      <c r="A4" s="323"/>
      <c r="B4" s="50" t="s">
        <v>56</v>
      </c>
      <c r="C4" s="50" t="s">
        <v>86</v>
      </c>
      <c r="D4" s="323"/>
      <c r="E4" s="353"/>
      <c r="F4" s="323"/>
      <c r="G4" s="323"/>
      <c r="H4" s="323"/>
      <c r="I4" s="50" t="s">
        <v>56</v>
      </c>
      <c r="J4" s="50" t="s">
        <v>86</v>
      </c>
      <c r="K4" s="323"/>
      <c r="L4" s="353"/>
      <c r="M4" s="323"/>
      <c r="N4" s="323"/>
    </row>
    <row r="5" spans="1:14" ht="18.75" x14ac:dyDescent="0.3">
      <c r="A5" s="62" t="s">
        <v>223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11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11</v>
      </c>
      <c r="D5" s="243"/>
      <c r="E5" s="243"/>
      <c r="F5" s="35">
        <f>SUM(F6:F146)</f>
        <v>3438</v>
      </c>
      <c r="G5" s="243"/>
      <c r="H5" s="62" t="s">
        <v>117</v>
      </c>
      <c r="I5" s="35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20</v>
      </c>
      <c r="J5" s="35">
        <f>SUM(J6:J146)</f>
        <v>20</v>
      </c>
      <c r="K5" s="243"/>
      <c r="L5" s="243"/>
      <c r="M5" s="35">
        <f>SUM(M6:M146)</f>
        <v>6550</v>
      </c>
      <c r="N5" s="243"/>
    </row>
    <row r="6" spans="1:14" ht="75" x14ac:dyDescent="0.25">
      <c r="A6" s="178"/>
      <c r="B6" s="177">
        <v>1</v>
      </c>
      <c r="C6" s="177">
        <v>1</v>
      </c>
      <c r="D6" s="175" t="s">
        <v>491</v>
      </c>
      <c r="E6" s="176" t="s">
        <v>492</v>
      </c>
      <c r="F6" s="177">
        <v>100</v>
      </c>
      <c r="G6" s="176" t="s">
        <v>481</v>
      </c>
      <c r="H6" s="178"/>
      <c r="I6" s="177">
        <v>1</v>
      </c>
      <c r="J6" s="177">
        <v>1</v>
      </c>
      <c r="K6" s="175" t="s">
        <v>493</v>
      </c>
      <c r="L6" s="176" t="s">
        <v>492</v>
      </c>
      <c r="M6" s="177">
        <v>100</v>
      </c>
      <c r="N6" s="176" t="s">
        <v>481</v>
      </c>
    </row>
    <row r="7" spans="1:14" ht="56.25" x14ac:dyDescent="0.25">
      <c r="A7" s="63"/>
      <c r="B7" s="21">
        <v>1</v>
      </c>
      <c r="C7" s="21">
        <v>1</v>
      </c>
      <c r="D7" s="280" t="s">
        <v>494</v>
      </c>
      <c r="E7" s="98" t="s">
        <v>492</v>
      </c>
      <c r="F7" s="21">
        <v>100</v>
      </c>
      <c r="G7" s="98" t="s">
        <v>481</v>
      </c>
      <c r="H7" s="63"/>
      <c r="I7" s="21">
        <v>1</v>
      </c>
      <c r="J7" s="21">
        <v>1</v>
      </c>
      <c r="K7" s="67" t="s">
        <v>495</v>
      </c>
      <c r="L7" s="98" t="s">
        <v>492</v>
      </c>
      <c r="M7" s="21">
        <v>70</v>
      </c>
      <c r="N7" s="98" t="s">
        <v>481</v>
      </c>
    </row>
    <row r="8" spans="1:14" ht="56.25" x14ac:dyDescent="0.25">
      <c r="A8" s="63"/>
      <c r="B8" s="21">
        <v>1</v>
      </c>
      <c r="C8" s="21">
        <v>1</v>
      </c>
      <c r="D8" s="67" t="s">
        <v>496</v>
      </c>
      <c r="E8" s="98" t="s">
        <v>492</v>
      </c>
      <c r="F8" s="21">
        <v>125</v>
      </c>
      <c r="G8" s="98" t="s">
        <v>481</v>
      </c>
      <c r="H8" s="63"/>
      <c r="I8" s="21">
        <v>1</v>
      </c>
      <c r="J8" s="21">
        <v>1</v>
      </c>
      <c r="K8" s="67" t="s">
        <v>497</v>
      </c>
      <c r="L8" s="98" t="s">
        <v>492</v>
      </c>
      <c r="M8" s="21">
        <v>70</v>
      </c>
      <c r="N8" s="98" t="s">
        <v>481</v>
      </c>
    </row>
    <row r="9" spans="1:14" ht="56.25" x14ac:dyDescent="0.25">
      <c r="A9" s="63"/>
      <c r="B9" s="21">
        <v>1</v>
      </c>
      <c r="C9" s="21">
        <v>1</v>
      </c>
      <c r="D9" s="280" t="s">
        <v>498</v>
      </c>
      <c r="E9" s="98" t="s">
        <v>492</v>
      </c>
      <c r="F9" s="21">
        <v>1500</v>
      </c>
      <c r="G9" s="98" t="s">
        <v>481</v>
      </c>
      <c r="H9" s="63"/>
      <c r="I9" s="21">
        <v>1</v>
      </c>
      <c r="J9" s="21">
        <v>1</v>
      </c>
      <c r="K9" s="67" t="s">
        <v>499</v>
      </c>
      <c r="L9" s="98" t="s">
        <v>492</v>
      </c>
      <c r="M9" s="21">
        <v>70</v>
      </c>
      <c r="N9" s="98" t="s">
        <v>481</v>
      </c>
    </row>
    <row r="10" spans="1:14" ht="75" x14ac:dyDescent="0.25">
      <c r="A10" s="63"/>
      <c r="B10" s="21">
        <v>1</v>
      </c>
      <c r="C10" s="21">
        <v>1</v>
      </c>
      <c r="D10" s="280" t="s">
        <v>500</v>
      </c>
      <c r="E10" s="98" t="s">
        <v>492</v>
      </c>
      <c r="F10" s="21">
        <v>800</v>
      </c>
      <c r="G10" s="98" t="s">
        <v>481</v>
      </c>
      <c r="H10" s="63"/>
      <c r="I10" s="177">
        <v>1</v>
      </c>
      <c r="J10" s="177">
        <v>1</v>
      </c>
      <c r="K10" s="175" t="s">
        <v>501</v>
      </c>
      <c r="L10" s="176">
        <v>2</v>
      </c>
      <c r="M10" s="177">
        <v>215</v>
      </c>
      <c r="N10" s="98"/>
    </row>
    <row r="11" spans="1:14" ht="75" x14ac:dyDescent="0.25">
      <c r="A11" s="63"/>
      <c r="B11" s="21">
        <v>1</v>
      </c>
      <c r="C11" s="21">
        <v>1</v>
      </c>
      <c r="D11" s="280" t="s">
        <v>502</v>
      </c>
      <c r="E11" s="98" t="s">
        <v>492</v>
      </c>
      <c r="F11" s="21">
        <v>61</v>
      </c>
      <c r="G11" s="98" t="s">
        <v>481</v>
      </c>
      <c r="H11" s="63"/>
      <c r="I11" s="21">
        <v>1</v>
      </c>
      <c r="J11" s="21">
        <v>1</v>
      </c>
      <c r="K11" s="67" t="s">
        <v>503</v>
      </c>
      <c r="L11" s="98">
        <v>3</v>
      </c>
      <c r="M11" s="21">
        <v>668</v>
      </c>
      <c r="N11" s="98"/>
    </row>
    <row r="12" spans="1:14" ht="56.25" x14ac:dyDescent="0.25">
      <c r="A12" s="63"/>
      <c r="B12" s="21">
        <v>1</v>
      </c>
      <c r="C12" s="21">
        <v>1</v>
      </c>
      <c r="D12" s="67" t="s">
        <v>504</v>
      </c>
      <c r="E12" s="98" t="s">
        <v>492</v>
      </c>
      <c r="F12" s="21">
        <v>82</v>
      </c>
      <c r="G12" s="98" t="s">
        <v>481</v>
      </c>
      <c r="H12" s="63"/>
      <c r="I12" s="21">
        <v>1</v>
      </c>
      <c r="J12" s="21">
        <v>1</v>
      </c>
      <c r="K12" s="67" t="s">
        <v>505</v>
      </c>
      <c r="L12" s="98">
        <v>3</v>
      </c>
      <c r="M12" s="21">
        <v>474</v>
      </c>
      <c r="N12" s="98"/>
    </row>
    <row r="13" spans="1:14" ht="112.5" x14ac:dyDescent="0.25">
      <c r="A13" s="63"/>
      <c r="B13" s="21">
        <v>1</v>
      </c>
      <c r="C13" s="21">
        <v>1</v>
      </c>
      <c r="D13" s="67" t="s">
        <v>506</v>
      </c>
      <c r="E13" s="98" t="s">
        <v>492</v>
      </c>
      <c r="F13" s="21">
        <v>250</v>
      </c>
      <c r="G13" s="98" t="s">
        <v>481</v>
      </c>
      <c r="H13" s="63"/>
      <c r="I13" s="21">
        <v>1</v>
      </c>
      <c r="J13" s="21">
        <v>1</v>
      </c>
      <c r="K13" s="67" t="s">
        <v>507</v>
      </c>
      <c r="L13" s="98">
        <v>3</v>
      </c>
      <c r="M13" s="21">
        <v>115</v>
      </c>
      <c r="N13" s="98"/>
    </row>
    <row r="14" spans="1:14" ht="93.75" x14ac:dyDescent="0.25">
      <c r="A14" s="63"/>
      <c r="B14" s="21">
        <v>1</v>
      </c>
      <c r="C14" s="21">
        <v>1</v>
      </c>
      <c r="D14" s="67" t="s">
        <v>508</v>
      </c>
      <c r="E14" s="98" t="s">
        <v>492</v>
      </c>
      <c r="F14" s="21">
        <v>250</v>
      </c>
      <c r="G14" s="98" t="s">
        <v>481</v>
      </c>
      <c r="H14" s="63"/>
      <c r="I14" s="21">
        <v>1</v>
      </c>
      <c r="J14" s="21">
        <v>1</v>
      </c>
      <c r="K14" s="67" t="s">
        <v>509</v>
      </c>
      <c r="L14" s="98">
        <v>3</v>
      </c>
      <c r="M14" s="21">
        <v>325</v>
      </c>
      <c r="N14" s="98"/>
    </row>
    <row r="15" spans="1:14" ht="75" x14ac:dyDescent="0.25">
      <c r="A15" s="63"/>
      <c r="B15" s="21">
        <v>1</v>
      </c>
      <c r="C15" s="21">
        <v>1</v>
      </c>
      <c r="D15" s="67" t="s">
        <v>279</v>
      </c>
      <c r="E15" s="98" t="s">
        <v>492</v>
      </c>
      <c r="F15" s="21">
        <v>50</v>
      </c>
      <c r="G15" s="98" t="s">
        <v>481</v>
      </c>
      <c r="H15" s="63"/>
      <c r="I15" s="21">
        <v>1</v>
      </c>
      <c r="J15" s="21">
        <v>1</v>
      </c>
      <c r="K15" s="67" t="s">
        <v>510</v>
      </c>
      <c r="L15" s="98">
        <v>3</v>
      </c>
      <c r="M15" s="21">
        <v>549</v>
      </c>
      <c r="N15" s="98"/>
    </row>
    <row r="16" spans="1:14" ht="56.25" x14ac:dyDescent="0.25">
      <c r="A16" s="63"/>
      <c r="B16" s="21">
        <v>1</v>
      </c>
      <c r="C16" s="21">
        <v>1</v>
      </c>
      <c r="D16" s="67" t="s">
        <v>511</v>
      </c>
      <c r="E16" s="98" t="s">
        <v>492</v>
      </c>
      <c r="F16" s="21">
        <v>120</v>
      </c>
      <c r="G16" s="98" t="s">
        <v>481</v>
      </c>
      <c r="H16" s="63"/>
      <c r="I16" s="21">
        <v>1</v>
      </c>
      <c r="J16" s="21">
        <v>1</v>
      </c>
      <c r="K16" s="67" t="s">
        <v>512</v>
      </c>
      <c r="L16" s="98">
        <v>4</v>
      </c>
      <c r="M16" s="21">
        <v>0</v>
      </c>
      <c r="N16" s="98"/>
    </row>
    <row r="17" spans="1:14" ht="131.25" x14ac:dyDescent="0.25">
      <c r="A17" s="63"/>
      <c r="B17" s="21">
        <v>0</v>
      </c>
      <c r="C17" s="21">
        <v>0</v>
      </c>
      <c r="D17" s="67"/>
      <c r="E17" s="98"/>
      <c r="F17" s="21">
        <v>0</v>
      </c>
      <c r="G17" s="98"/>
      <c r="H17" s="63"/>
      <c r="I17" s="21">
        <v>1</v>
      </c>
      <c r="J17" s="21">
        <v>1</v>
      </c>
      <c r="K17" s="67" t="s">
        <v>513</v>
      </c>
      <c r="L17" s="98">
        <v>3</v>
      </c>
      <c r="M17" s="21">
        <v>471</v>
      </c>
      <c r="N17" s="98"/>
    </row>
    <row r="18" spans="1:14" ht="93.75" x14ac:dyDescent="0.25">
      <c r="A18" s="63"/>
      <c r="B18" s="21">
        <v>0</v>
      </c>
      <c r="C18" s="21">
        <v>0</v>
      </c>
      <c r="D18" s="67"/>
      <c r="E18" s="98"/>
      <c r="F18" s="21">
        <v>0</v>
      </c>
      <c r="G18" s="98"/>
      <c r="H18" s="63"/>
      <c r="I18" s="21">
        <v>1</v>
      </c>
      <c r="J18" s="21">
        <v>1</v>
      </c>
      <c r="K18" s="67" t="s">
        <v>514</v>
      </c>
      <c r="L18" s="98">
        <v>4</v>
      </c>
      <c r="M18" s="21">
        <v>251</v>
      </c>
      <c r="N18" s="98"/>
    </row>
    <row r="19" spans="1:14" ht="56.25" x14ac:dyDescent="0.25">
      <c r="A19" s="63"/>
      <c r="B19" s="21">
        <v>0</v>
      </c>
      <c r="C19" s="21">
        <v>0</v>
      </c>
      <c r="D19" s="67"/>
      <c r="E19" s="98"/>
      <c r="F19" s="21">
        <v>0</v>
      </c>
      <c r="G19" s="98"/>
      <c r="H19" s="63"/>
      <c r="I19" s="21">
        <v>1</v>
      </c>
      <c r="J19" s="21">
        <v>1</v>
      </c>
      <c r="K19" s="67" t="s">
        <v>515</v>
      </c>
      <c r="L19" s="98">
        <v>4</v>
      </c>
      <c r="M19" s="21">
        <v>215</v>
      </c>
      <c r="N19" s="98"/>
    </row>
    <row r="20" spans="1:14" ht="37.5" x14ac:dyDescent="0.25">
      <c r="A20" s="63"/>
      <c r="B20" s="21">
        <v>0</v>
      </c>
      <c r="C20" s="21">
        <v>0</v>
      </c>
      <c r="D20" s="67"/>
      <c r="E20" s="98"/>
      <c r="F20" s="21">
        <v>0</v>
      </c>
      <c r="G20" s="98"/>
      <c r="H20" s="63"/>
      <c r="I20" s="21">
        <v>1</v>
      </c>
      <c r="J20" s="21">
        <v>1</v>
      </c>
      <c r="K20" s="67" t="s">
        <v>516</v>
      </c>
      <c r="L20" s="98">
        <v>3</v>
      </c>
      <c r="M20" s="21">
        <v>215</v>
      </c>
      <c r="N20" s="98"/>
    </row>
    <row r="21" spans="1:14" ht="112.5" x14ac:dyDescent="0.25">
      <c r="A21" s="63"/>
      <c r="B21" s="21">
        <v>0</v>
      </c>
      <c r="C21" s="21">
        <v>0</v>
      </c>
      <c r="D21" s="67"/>
      <c r="E21" s="98"/>
      <c r="F21" s="21">
        <v>0</v>
      </c>
      <c r="G21" s="98"/>
      <c r="H21" s="63"/>
      <c r="I21" s="21">
        <v>1</v>
      </c>
      <c r="J21" s="21">
        <v>1</v>
      </c>
      <c r="K21" s="67" t="s">
        <v>517</v>
      </c>
      <c r="L21" s="98">
        <v>3</v>
      </c>
      <c r="M21" s="21">
        <v>122</v>
      </c>
      <c r="N21" s="98"/>
    </row>
    <row r="22" spans="1:14" ht="93.75" x14ac:dyDescent="0.25">
      <c r="A22" s="63"/>
      <c r="B22" s="21">
        <v>0</v>
      </c>
      <c r="C22" s="21">
        <v>0</v>
      </c>
      <c r="D22" s="67"/>
      <c r="E22" s="98"/>
      <c r="F22" s="21">
        <v>0</v>
      </c>
      <c r="G22" s="98"/>
      <c r="H22" s="63"/>
      <c r="I22" s="21">
        <v>1</v>
      </c>
      <c r="J22" s="21">
        <v>1</v>
      </c>
      <c r="K22" s="67" t="s">
        <v>518</v>
      </c>
      <c r="L22" s="98"/>
      <c r="M22" s="21">
        <v>35</v>
      </c>
      <c r="N22" s="98"/>
    </row>
    <row r="23" spans="1:14" ht="56.25" x14ac:dyDescent="0.25">
      <c r="A23" s="63"/>
      <c r="B23" s="21">
        <v>0</v>
      </c>
      <c r="C23" s="21">
        <v>0</v>
      </c>
      <c r="D23" s="67"/>
      <c r="E23" s="98"/>
      <c r="F23" s="21">
        <v>0</v>
      </c>
      <c r="G23" s="98"/>
      <c r="H23" s="63"/>
      <c r="I23" s="21">
        <v>1</v>
      </c>
      <c r="J23" s="21">
        <v>1</v>
      </c>
      <c r="K23" s="67" t="s">
        <v>519</v>
      </c>
      <c r="L23" s="98"/>
      <c r="M23" s="21">
        <v>1867</v>
      </c>
      <c r="N23" s="98"/>
    </row>
    <row r="24" spans="1:14" ht="37.5" x14ac:dyDescent="0.25">
      <c r="A24" s="63"/>
      <c r="B24" s="21">
        <v>0</v>
      </c>
      <c r="C24" s="21">
        <v>0</v>
      </c>
      <c r="D24" s="67"/>
      <c r="E24" s="98"/>
      <c r="F24" s="21">
        <v>0</v>
      </c>
      <c r="G24" s="98"/>
      <c r="H24" s="63"/>
      <c r="I24" s="21">
        <v>1</v>
      </c>
      <c r="J24" s="21">
        <v>1</v>
      </c>
      <c r="K24" s="67" t="s">
        <v>520</v>
      </c>
      <c r="L24" s="98"/>
      <c r="M24" s="21">
        <v>648</v>
      </c>
      <c r="N24" s="98"/>
    </row>
    <row r="25" spans="1:14" ht="75" x14ac:dyDescent="0.25">
      <c r="A25" s="63"/>
      <c r="B25" s="21">
        <v>0</v>
      </c>
      <c r="C25" s="21">
        <v>0</v>
      </c>
      <c r="D25" s="67"/>
      <c r="E25" s="98"/>
      <c r="F25" s="21">
        <v>0</v>
      </c>
      <c r="G25" s="98"/>
      <c r="H25" s="63"/>
      <c r="I25" s="21">
        <v>1</v>
      </c>
      <c r="J25" s="21">
        <v>1</v>
      </c>
      <c r="K25" s="67" t="s">
        <v>521</v>
      </c>
      <c r="L25" s="98"/>
      <c r="M25" s="21">
        <v>70</v>
      </c>
      <c r="N25" s="98"/>
    </row>
    <row r="26" spans="1:14" ht="18.75" x14ac:dyDescent="0.25">
      <c r="A26" s="63"/>
      <c r="B26" s="21">
        <v>0</v>
      </c>
      <c r="C26" s="21">
        <v>0</v>
      </c>
      <c r="D26" s="67"/>
      <c r="E26" s="98"/>
      <c r="F26" s="21">
        <v>0</v>
      </c>
      <c r="G26" s="55"/>
      <c r="H26" s="63"/>
      <c r="I26" s="21">
        <v>0</v>
      </c>
      <c r="J26" s="21">
        <v>0</v>
      </c>
      <c r="K26" s="67"/>
      <c r="L26" s="98"/>
      <c r="M26" s="21">
        <v>0</v>
      </c>
      <c r="N26" s="55"/>
    </row>
    <row r="27" spans="1:14" ht="18.75" x14ac:dyDescent="0.25">
      <c r="A27" s="63"/>
      <c r="B27" s="21">
        <v>0</v>
      </c>
      <c r="C27" s="21">
        <v>0</v>
      </c>
      <c r="D27" s="67"/>
      <c r="E27" s="98"/>
      <c r="F27" s="21">
        <v>0</v>
      </c>
      <c r="G27" s="55"/>
      <c r="H27" s="63"/>
      <c r="I27" s="21">
        <v>0</v>
      </c>
      <c r="J27" s="21">
        <v>0</v>
      </c>
      <c r="K27" s="67"/>
      <c r="L27" s="98"/>
      <c r="M27" s="21">
        <v>0</v>
      </c>
      <c r="N27" s="55"/>
    </row>
    <row r="28" spans="1:14" ht="18.75" x14ac:dyDescent="0.25">
      <c r="A28" s="63"/>
      <c r="B28" s="21">
        <v>0</v>
      </c>
      <c r="C28" s="21">
        <v>0</v>
      </c>
      <c r="D28" s="67"/>
      <c r="E28" s="98"/>
      <c r="F28" s="21">
        <v>0</v>
      </c>
      <c r="G28" s="55"/>
      <c r="H28" s="63"/>
      <c r="I28" s="21">
        <v>0</v>
      </c>
      <c r="J28" s="21">
        <v>0</v>
      </c>
      <c r="K28" s="67"/>
      <c r="L28" s="98"/>
      <c r="M28" s="21">
        <v>0</v>
      </c>
      <c r="N28" s="55"/>
    </row>
    <row r="29" spans="1:14" ht="18.75" x14ac:dyDescent="0.25">
      <c r="A29" s="63"/>
      <c r="B29" s="21">
        <v>0</v>
      </c>
      <c r="C29" s="21">
        <v>0</v>
      </c>
      <c r="D29" s="67"/>
      <c r="E29" s="98"/>
      <c r="F29" s="21">
        <v>0</v>
      </c>
      <c r="G29" s="55"/>
      <c r="H29" s="63"/>
      <c r="I29" s="21">
        <v>0</v>
      </c>
      <c r="J29" s="21">
        <v>0</v>
      </c>
      <c r="K29" s="67"/>
      <c r="L29" s="98"/>
      <c r="M29" s="21">
        <v>0</v>
      </c>
      <c r="N29" s="55"/>
    </row>
    <row r="30" spans="1:14" ht="18.75" x14ac:dyDescent="0.25">
      <c r="A30" s="63"/>
      <c r="B30" s="21">
        <v>0</v>
      </c>
      <c r="C30" s="21">
        <v>0</v>
      </c>
      <c r="D30" s="67"/>
      <c r="E30" s="98"/>
      <c r="F30" s="21">
        <v>0</v>
      </c>
      <c r="G30" s="55"/>
      <c r="H30" s="63"/>
      <c r="I30" s="21">
        <v>0</v>
      </c>
      <c r="J30" s="21">
        <v>0</v>
      </c>
      <c r="K30" s="67"/>
      <c r="L30" s="98"/>
      <c r="M30" s="21">
        <v>0</v>
      </c>
      <c r="N30" s="55"/>
    </row>
    <row r="31" spans="1:14" ht="18.75" x14ac:dyDescent="0.25">
      <c r="A31" s="63"/>
      <c r="B31" s="21">
        <v>0</v>
      </c>
      <c r="C31" s="21">
        <v>0</v>
      </c>
      <c r="D31" s="67"/>
      <c r="E31" s="98"/>
      <c r="F31" s="21">
        <v>0</v>
      </c>
      <c r="G31" s="55"/>
      <c r="H31" s="63"/>
      <c r="I31" s="21">
        <v>0</v>
      </c>
      <c r="J31" s="21">
        <v>0</v>
      </c>
      <c r="K31" s="67"/>
      <c r="L31" s="98"/>
      <c r="M31" s="21">
        <v>0</v>
      </c>
      <c r="N31" s="55"/>
    </row>
    <row r="32" spans="1:14" ht="18.75" x14ac:dyDescent="0.25">
      <c r="A32" s="63"/>
      <c r="B32" s="21">
        <v>0</v>
      </c>
      <c r="C32" s="21">
        <v>0</v>
      </c>
      <c r="D32" s="67"/>
      <c r="E32" s="98"/>
      <c r="F32" s="21">
        <v>0</v>
      </c>
      <c r="G32" s="55"/>
      <c r="H32" s="63"/>
      <c r="I32" s="21">
        <v>0</v>
      </c>
      <c r="J32" s="21">
        <v>0</v>
      </c>
      <c r="K32" s="67"/>
      <c r="L32" s="98"/>
      <c r="M32" s="21">
        <v>0</v>
      </c>
      <c r="N32" s="55"/>
    </row>
    <row r="33" spans="1:14" ht="18.75" x14ac:dyDescent="0.25">
      <c r="A33" s="63"/>
      <c r="B33" s="21">
        <v>0</v>
      </c>
      <c r="C33" s="21">
        <v>0</v>
      </c>
      <c r="D33" s="67"/>
      <c r="E33" s="98"/>
      <c r="F33" s="21">
        <v>0</v>
      </c>
      <c r="G33" s="55"/>
      <c r="H33" s="63"/>
      <c r="I33" s="21">
        <v>0</v>
      </c>
      <c r="J33" s="21">
        <v>0</v>
      </c>
      <c r="K33" s="67"/>
      <c r="L33" s="98"/>
      <c r="M33" s="21">
        <v>0</v>
      </c>
      <c r="N33" s="55"/>
    </row>
    <row r="34" spans="1:14" ht="18.75" x14ac:dyDescent="0.25">
      <c r="A34" s="63"/>
      <c r="B34" s="21">
        <v>0</v>
      </c>
      <c r="C34" s="21">
        <v>0</v>
      </c>
      <c r="D34" s="67"/>
      <c r="E34" s="98"/>
      <c r="F34" s="21">
        <v>0</v>
      </c>
      <c r="G34" s="55"/>
      <c r="H34" s="63"/>
      <c r="I34" s="21">
        <v>0</v>
      </c>
      <c r="J34" s="21">
        <v>0</v>
      </c>
      <c r="K34" s="67"/>
      <c r="L34" s="98"/>
      <c r="M34" s="21">
        <v>0</v>
      </c>
      <c r="N34" s="55"/>
    </row>
    <row r="35" spans="1:14" ht="18.75" x14ac:dyDescent="0.25">
      <c r="A35" s="63"/>
      <c r="B35" s="21">
        <v>0</v>
      </c>
      <c r="C35" s="21">
        <v>0</v>
      </c>
      <c r="D35" s="67"/>
      <c r="E35" s="98"/>
      <c r="F35" s="21">
        <v>0</v>
      </c>
      <c r="G35" s="55"/>
      <c r="H35" s="63"/>
      <c r="I35" s="21">
        <v>0</v>
      </c>
      <c r="J35" s="21">
        <v>0</v>
      </c>
      <c r="K35" s="67"/>
      <c r="L35" s="98"/>
      <c r="M35" s="21">
        <v>0</v>
      </c>
      <c r="N35" s="55"/>
    </row>
    <row r="36" spans="1:14" ht="18.75" x14ac:dyDescent="0.25">
      <c r="A36" s="63"/>
      <c r="B36" s="21">
        <v>0</v>
      </c>
      <c r="C36" s="21">
        <v>0</v>
      </c>
      <c r="D36" s="67"/>
      <c r="E36" s="98"/>
      <c r="F36" s="21">
        <v>0</v>
      </c>
      <c r="G36" s="55"/>
      <c r="H36" s="63"/>
      <c r="I36" s="21">
        <v>0</v>
      </c>
      <c r="J36" s="21">
        <v>0</v>
      </c>
      <c r="K36" s="67"/>
      <c r="L36" s="98"/>
      <c r="M36" s="21">
        <v>0</v>
      </c>
      <c r="N36" s="55"/>
    </row>
    <row r="37" spans="1:14" ht="18.75" x14ac:dyDescent="0.25">
      <c r="A37" s="63"/>
      <c r="B37" s="21">
        <v>0</v>
      </c>
      <c r="C37" s="21">
        <v>0</v>
      </c>
      <c r="D37" s="67"/>
      <c r="E37" s="98"/>
      <c r="F37" s="21">
        <v>0</v>
      </c>
      <c r="G37" s="55"/>
      <c r="H37" s="63"/>
      <c r="I37" s="21">
        <v>0</v>
      </c>
      <c r="J37" s="21">
        <v>0</v>
      </c>
      <c r="K37" s="67"/>
      <c r="L37" s="98"/>
      <c r="M37" s="21">
        <v>0</v>
      </c>
      <c r="N37" s="55"/>
    </row>
    <row r="38" spans="1:14" ht="18.75" x14ac:dyDescent="0.25">
      <c r="A38" s="63"/>
      <c r="B38" s="21">
        <v>0</v>
      </c>
      <c r="C38" s="21">
        <v>0</v>
      </c>
      <c r="D38" s="67"/>
      <c r="E38" s="98"/>
      <c r="F38" s="21">
        <v>0</v>
      </c>
      <c r="G38" s="55"/>
      <c r="H38" s="63"/>
      <c r="I38" s="21">
        <v>0</v>
      </c>
      <c r="J38" s="21">
        <v>0</v>
      </c>
      <c r="K38" s="67"/>
      <c r="L38" s="98"/>
      <c r="M38" s="21">
        <v>0</v>
      </c>
      <c r="N38" s="55"/>
    </row>
    <row r="39" spans="1:14" ht="18.75" x14ac:dyDescent="0.25">
      <c r="A39" s="63"/>
      <c r="B39" s="21">
        <v>0</v>
      </c>
      <c r="C39" s="21">
        <v>0</v>
      </c>
      <c r="D39" s="67"/>
      <c r="E39" s="98"/>
      <c r="F39" s="21">
        <v>0</v>
      </c>
      <c r="G39" s="55"/>
      <c r="H39" s="63"/>
      <c r="I39" s="21">
        <v>0</v>
      </c>
      <c r="J39" s="21">
        <v>0</v>
      </c>
      <c r="K39" s="67"/>
      <c r="L39" s="98"/>
      <c r="M39" s="21">
        <v>0</v>
      </c>
      <c r="N39" s="55"/>
    </row>
    <row r="40" spans="1:14" ht="18.75" x14ac:dyDescent="0.25">
      <c r="A40" s="63"/>
      <c r="B40" s="21">
        <v>0</v>
      </c>
      <c r="C40" s="21">
        <v>0</v>
      </c>
      <c r="D40" s="67"/>
      <c r="E40" s="98"/>
      <c r="F40" s="21">
        <v>0</v>
      </c>
      <c r="G40" s="55"/>
      <c r="H40" s="63"/>
      <c r="I40" s="21">
        <v>0</v>
      </c>
      <c r="J40" s="21">
        <v>0</v>
      </c>
      <c r="K40" s="67"/>
      <c r="L40" s="98"/>
      <c r="M40" s="21">
        <v>0</v>
      </c>
      <c r="N40" s="55"/>
    </row>
    <row r="41" spans="1:14" ht="18.75" x14ac:dyDescent="0.25">
      <c r="A41" s="63"/>
      <c r="B41" s="21">
        <v>0</v>
      </c>
      <c r="C41" s="21">
        <v>0</v>
      </c>
      <c r="D41" s="67"/>
      <c r="E41" s="98"/>
      <c r="F41" s="21">
        <v>0</v>
      </c>
      <c r="G41" s="55"/>
      <c r="H41" s="63"/>
      <c r="I41" s="21">
        <v>0</v>
      </c>
      <c r="J41" s="21">
        <v>0</v>
      </c>
      <c r="K41" s="67"/>
      <c r="L41" s="98"/>
      <c r="M41" s="21">
        <v>0</v>
      </c>
      <c r="N41" s="55"/>
    </row>
    <row r="42" spans="1:14" ht="18.75" x14ac:dyDescent="0.25">
      <c r="A42" s="63"/>
      <c r="B42" s="21">
        <v>0</v>
      </c>
      <c r="C42" s="21">
        <v>0</v>
      </c>
      <c r="D42" s="67"/>
      <c r="E42" s="98"/>
      <c r="F42" s="21">
        <v>0</v>
      </c>
      <c r="G42" s="55"/>
      <c r="H42" s="63"/>
      <c r="I42" s="21">
        <v>0</v>
      </c>
      <c r="J42" s="21">
        <v>0</v>
      </c>
      <c r="K42" s="67"/>
      <c r="L42" s="98"/>
      <c r="M42" s="21">
        <v>0</v>
      </c>
      <c r="N42" s="55"/>
    </row>
    <row r="43" spans="1:14" ht="18.75" x14ac:dyDescent="0.25">
      <c r="A43" s="63"/>
      <c r="B43" s="21">
        <v>0</v>
      </c>
      <c r="C43" s="21">
        <v>0</v>
      </c>
      <c r="D43" s="67"/>
      <c r="E43" s="98"/>
      <c r="F43" s="21">
        <v>0</v>
      </c>
      <c r="G43" s="55"/>
      <c r="H43" s="63"/>
      <c r="I43" s="21">
        <v>0</v>
      </c>
      <c r="J43" s="21">
        <v>0</v>
      </c>
      <c r="K43" s="67"/>
      <c r="L43" s="98"/>
      <c r="M43" s="21">
        <v>0</v>
      </c>
      <c r="N43" s="55"/>
    </row>
    <row r="44" spans="1:14" ht="18.75" x14ac:dyDescent="0.25">
      <c r="A44" s="63"/>
      <c r="B44" s="21">
        <v>0</v>
      </c>
      <c r="C44" s="21">
        <v>0</v>
      </c>
      <c r="D44" s="67"/>
      <c r="E44" s="98"/>
      <c r="F44" s="21">
        <v>0</v>
      </c>
      <c r="G44" s="55"/>
      <c r="H44" s="63"/>
      <c r="I44" s="21">
        <v>0</v>
      </c>
      <c r="J44" s="21">
        <v>0</v>
      </c>
      <c r="K44" s="67"/>
      <c r="L44" s="98"/>
      <c r="M44" s="21">
        <v>0</v>
      </c>
      <c r="N44" s="55"/>
    </row>
    <row r="45" spans="1:14" ht="18.75" x14ac:dyDescent="0.25">
      <c r="A45" s="63"/>
      <c r="B45" s="21">
        <v>0</v>
      </c>
      <c r="C45" s="21">
        <v>0</v>
      </c>
      <c r="D45" s="67"/>
      <c r="E45" s="98"/>
      <c r="F45" s="21">
        <v>0</v>
      </c>
      <c r="G45" s="55"/>
      <c r="H45" s="63"/>
      <c r="I45" s="21">
        <v>0</v>
      </c>
      <c r="J45" s="21">
        <v>0</v>
      </c>
      <c r="K45" s="67"/>
      <c r="L45" s="98"/>
      <c r="M45" s="21">
        <v>0</v>
      </c>
      <c r="N45" s="55"/>
    </row>
    <row r="46" spans="1:14" ht="18.75" x14ac:dyDescent="0.25">
      <c r="A46" s="63"/>
      <c r="B46" s="21">
        <v>0</v>
      </c>
      <c r="C46" s="21">
        <v>0</v>
      </c>
      <c r="D46" s="67"/>
      <c r="E46" s="98"/>
      <c r="F46" s="21">
        <v>0</v>
      </c>
      <c r="G46" s="55"/>
      <c r="H46" s="63"/>
      <c r="I46" s="21">
        <v>0</v>
      </c>
      <c r="J46" s="21">
        <v>0</v>
      </c>
      <c r="K46" s="67"/>
      <c r="L46" s="98"/>
      <c r="M46" s="21">
        <v>0</v>
      </c>
      <c r="N46" s="55"/>
    </row>
    <row r="47" spans="1:14" ht="18.75" x14ac:dyDescent="0.25">
      <c r="A47" s="63"/>
      <c r="B47" s="21">
        <v>0</v>
      </c>
      <c r="C47" s="21">
        <v>0</v>
      </c>
      <c r="D47" s="67"/>
      <c r="E47" s="98"/>
      <c r="F47" s="21">
        <v>0</v>
      </c>
      <c r="G47" s="55"/>
      <c r="H47" s="63"/>
      <c r="I47" s="21">
        <v>0</v>
      </c>
      <c r="J47" s="21">
        <v>0</v>
      </c>
      <c r="K47" s="67"/>
      <c r="L47" s="98"/>
      <c r="M47" s="21">
        <v>0</v>
      </c>
      <c r="N47" s="55"/>
    </row>
    <row r="48" spans="1:14" ht="18.75" x14ac:dyDescent="0.25">
      <c r="A48" s="63"/>
      <c r="B48" s="21">
        <v>0</v>
      </c>
      <c r="C48" s="21">
        <v>0</v>
      </c>
      <c r="D48" s="67"/>
      <c r="E48" s="98"/>
      <c r="F48" s="21">
        <v>0</v>
      </c>
      <c r="G48" s="55"/>
      <c r="H48" s="63"/>
      <c r="I48" s="21">
        <v>0</v>
      </c>
      <c r="J48" s="21">
        <v>0</v>
      </c>
      <c r="K48" s="67"/>
      <c r="L48" s="98"/>
      <c r="M48" s="21">
        <v>0</v>
      </c>
      <c r="N48" s="55"/>
    </row>
    <row r="49" spans="1:14" ht="18.75" x14ac:dyDescent="0.25">
      <c r="A49" s="63"/>
      <c r="B49" s="21">
        <v>0</v>
      </c>
      <c r="C49" s="21">
        <v>0</v>
      </c>
      <c r="D49" s="67"/>
      <c r="E49" s="98"/>
      <c r="F49" s="21">
        <v>0</v>
      </c>
      <c r="G49" s="55"/>
      <c r="H49" s="63"/>
      <c r="I49" s="21">
        <v>0</v>
      </c>
      <c r="J49" s="21">
        <v>0</v>
      </c>
      <c r="K49" s="67"/>
      <c r="L49" s="98"/>
      <c r="M49" s="21">
        <v>0</v>
      </c>
      <c r="N49" s="55"/>
    </row>
    <row r="50" spans="1:14" ht="18.75" x14ac:dyDescent="0.25">
      <c r="A50" s="63"/>
      <c r="B50" s="21">
        <v>0</v>
      </c>
      <c r="C50" s="21">
        <v>0</v>
      </c>
      <c r="D50" s="67"/>
      <c r="E50" s="98"/>
      <c r="F50" s="21">
        <v>0</v>
      </c>
      <c r="G50" s="55"/>
      <c r="H50" s="63"/>
      <c r="I50" s="21">
        <v>0</v>
      </c>
      <c r="J50" s="21">
        <v>0</v>
      </c>
      <c r="K50" s="67"/>
      <c r="L50" s="98"/>
      <c r="M50" s="21">
        <v>0</v>
      </c>
      <c r="N50" s="55"/>
    </row>
    <row r="51" spans="1:14" ht="18.75" x14ac:dyDescent="0.25">
      <c r="A51" s="63"/>
      <c r="B51" s="21">
        <v>0</v>
      </c>
      <c r="C51" s="21">
        <v>0</v>
      </c>
      <c r="D51" s="67"/>
      <c r="E51" s="98"/>
      <c r="F51" s="21">
        <v>0</v>
      </c>
      <c r="G51" s="55"/>
      <c r="H51" s="63"/>
      <c r="I51" s="21">
        <v>0</v>
      </c>
      <c r="J51" s="21">
        <v>0</v>
      </c>
      <c r="K51" s="67"/>
      <c r="L51" s="98"/>
      <c r="M51" s="21">
        <v>0</v>
      </c>
      <c r="N51" s="55"/>
    </row>
    <row r="52" spans="1:14" ht="18.75" x14ac:dyDescent="0.25">
      <c r="A52" s="63"/>
      <c r="B52" s="21">
        <v>0</v>
      </c>
      <c r="C52" s="21">
        <v>0</v>
      </c>
      <c r="D52" s="67"/>
      <c r="E52" s="98"/>
      <c r="F52" s="21">
        <v>0</v>
      </c>
      <c r="G52" s="55"/>
      <c r="H52" s="63"/>
      <c r="I52" s="21">
        <v>0</v>
      </c>
      <c r="J52" s="21">
        <v>0</v>
      </c>
      <c r="K52" s="67"/>
      <c r="L52" s="98"/>
      <c r="M52" s="21">
        <v>0</v>
      </c>
      <c r="N52" s="55"/>
    </row>
    <row r="53" spans="1:14" ht="18.75" x14ac:dyDescent="0.25">
      <c r="A53" s="63"/>
      <c r="B53" s="21">
        <v>0</v>
      </c>
      <c r="C53" s="21">
        <v>0</v>
      </c>
      <c r="D53" s="67"/>
      <c r="E53" s="98"/>
      <c r="F53" s="21">
        <v>0</v>
      </c>
      <c r="G53" s="55"/>
      <c r="H53" s="63"/>
      <c r="I53" s="21">
        <v>0</v>
      </c>
      <c r="J53" s="21">
        <v>0</v>
      </c>
      <c r="K53" s="67"/>
      <c r="L53" s="98"/>
      <c r="M53" s="21">
        <v>0</v>
      </c>
      <c r="N53" s="55"/>
    </row>
    <row r="54" spans="1:14" ht="18.75" x14ac:dyDescent="0.25">
      <c r="A54" s="63"/>
      <c r="B54" s="21">
        <v>0</v>
      </c>
      <c r="C54" s="21">
        <v>0</v>
      </c>
      <c r="D54" s="67"/>
      <c r="E54" s="98"/>
      <c r="F54" s="21">
        <v>0</v>
      </c>
      <c r="G54" s="55"/>
      <c r="H54" s="63"/>
      <c r="I54" s="21">
        <v>0</v>
      </c>
      <c r="J54" s="21">
        <v>0</v>
      </c>
      <c r="K54" s="67"/>
      <c r="L54" s="98"/>
      <c r="M54" s="21">
        <v>0</v>
      </c>
      <c r="N54" s="55"/>
    </row>
    <row r="55" spans="1:14" ht="18.75" x14ac:dyDescent="0.25">
      <c r="A55" s="63"/>
      <c r="B55" s="21">
        <v>0</v>
      </c>
      <c r="C55" s="21">
        <v>0</v>
      </c>
      <c r="D55" s="67"/>
      <c r="E55" s="98"/>
      <c r="F55" s="21">
        <v>0</v>
      </c>
      <c r="G55" s="55"/>
      <c r="H55" s="63"/>
      <c r="I55" s="21">
        <v>0</v>
      </c>
      <c r="J55" s="21">
        <v>0</v>
      </c>
      <c r="K55" s="67"/>
      <c r="L55" s="98"/>
      <c r="M55" s="21">
        <v>0</v>
      </c>
      <c r="N55" s="55"/>
    </row>
    <row r="56" spans="1:14" ht="18.75" x14ac:dyDescent="0.25">
      <c r="A56" s="63"/>
      <c r="B56" s="21">
        <v>0</v>
      </c>
      <c r="C56" s="21">
        <v>0</v>
      </c>
      <c r="D56" s="67"/>
      <c r="E56" s="98"/>
      <c r="F56" s="21">
        <v>0</v>
      </c>
      <c r="G56" s="55"/>
      <c r="H56" s="63"/>
      <c r="I56" s="21">
        <v>0</v>
      </c>
      <c r="J56" s="21">
        <v>0</v>
      </c>
      <c r="K56" s="67"/>
      <c r="L56" s="98"/>
      <c r="M56" s="21">
        <v>0</v>
      </c>
      <c r="N56" s="55"/>
    </row>
    <row r="57" spans="1:14" ht="18.75" x14ac:dyDescent="0.25">
      <c r="A57" s="63"/>
      <c r="B57" s="21">
        <v>0</v>
      </c>
      <c r="C57" s="21">
        <v>0</v>
      </c>
      <c r="D57" s="67"/>
      <c r="E57" s="98"/>
      <c r="F57" s="21">
        <v>0</v>
      </c>
      <c r="G57" s="55"/>
      <c r="H57" s="63"/>
      <c r="I57" s="21">
        <v>0</v>
      </c>
      <c r="J57" s="21">
        <v>0</v>
      </c>
      <c r="K57" s="67"/>
      <c r="L57" s="98"/>
      <c r="M57" s="21">
        <v>0</v>
      </c>
      <c r="N57" s="55"/>
    </row>
    <row r="58" spans="1:14" ht="18.75" x14ac:dyDescent="0.25">
      <c r="A58" s="63"/>
      <c r="B58" s="21">
        <v>0</v>
      </c>
      <c r="C58" s="21">
        <v>0</v>
      </c>
      <c r="D58" s="67"/>
      <c r="E58" s="98"/>
      <c r="F58" s="21">
        <v>0</v>
      </c>
      <c r="G58" s="55"/>
      <c r="H58" s="63"/>
      <c r="I58" s="21">
        <v>0</v>
      </c>
      <c r="J58" s="21">
        <v>0</v>
      </c>
      <c r="K58" s="67"/>
      <c r="L58" s="98"/>
      <c r="M58" s="21">
        <v>0</v>
      </c>
      <c r="N58" s="55"/>
    </row>
    <row r="59" spans="1:14" ht="18.75" x14ac:dyDescent="0.25">
      <c r="A59" s="63"/>
      <c r="B59" s="21">
        <v>0</v>
      </c>
      <c r="C59" s="21">
        <v>0</v>
      </c>
      <c r="D59" s="67"/>
      <c r="E59" s="98"/>
      <c r="F59" s="21">
        <v>0</v>
      </c>
      <c r="G59" s="55"/>
      <c r="H59" s="63"/>
      <c r="I59" s="21">
        <v>0</v>
      </c>
      <c r="J59" s="21">
        <v>0</v>
      </c>
      <c r="K59" s="67"/>
      <c r="L59" s="98"/>
      <c r="M59" s="21">
        <v>0</v>
      </c>
      <c r="N59" s="55"/>
    </row>
    <row r="60" spans="1:14" ht="18.75" x14ac:dyDescent="0.25">
      <c r="A60" s="63"/>
      <c r="B60" s="21">
        <v>0</v>
      </c>
      <c r="C60" s="21">
        <v>0</v>
      </c>
      <c r="D60" s="67"/>
      <c r="E60" s="98"/>
      <c r="F60" s="21">
        <v>0</v>
      </c>
      <c r="G60" s="55"/>
      <c r="H60" s="63"/>
      <c r="I60" s="21">
        <v>0</v>
      </c>
      <c r="J60" s="21">
        <v>0</v>
      </c>
      <c r="K60" s="67"/>
      <c r="L60" s="98"/>
      <c r="M60" s="21">
        <v>0</v>
      </c>
      <c r="N60" s="55"/>
    </row>
    <row r="61" spans="1:14" ht="18.75" x14ac:dyDescent="0.25">
      <c r="A61" s="63"/>
      <c r="B61" s="21">
        <v>0</v>
      </c>
      <c r="C61" s="21">
        <v>0</v>
      </c>
      <c r="D61" s="67"/>
      <c r="E61" s="98"/>
      <c r="F61" s="21">
        <v>0</v>
      </c>
      <c r="G61" s="55"/>
      <c r="H61" s="63"/>
      <c r="I61" s="21">
        <v>0</v>
      </c>
      <c r="J61" s="21">
        <v>0</v>
      </c>
      <c r="K61" s="67"/>
      <c r="L61" s="98"/>
      <c r="M61" s="21">
        <v>0</v>
      </c>
      <c r="N61" s="55"/>
    </row>
    <row r="62" spans="1:14" ht="18.75" x14ac:dyDescent="0.25">
      <c r="A62" s="63"/>
      <c r="B62" s="21">
        <v>0</v>
      </c>
      <c r="C62" s="21">
        <v>0</v>
      </c>
      <c r="D62" s="67"/>
      <c r="E62" s="98"/>
      <c r="F62" s="21">
        <v>0</v>
      </c>
      <c r="G62" s="55"/>
      <c r="H62" s="63"/>
      <c r="I62" s="21">
        <v>0</v>
      </c>
      <c r="J62" s="21">
        <v>0</v>
      </c>
      <c r="K62" s="67"/>
      <c r="L62" s="98"/>
      <c r="M62" s="21">
        <v>0</v>
      </c>
      <c r="N62" s="55"/>
    </row>
    <row r="63" spans="1:14" ht="18.75" x14ac:dyDescent="0.25">
      <c r="A63" s="63"/>
      <c r="B63" s="21">
        <v>0</v>
      </c>
      <c r="C63" s="21">
        <v>0</v>
      </c>
      <c r="D63" s="67"/>
      <c r="E63" s="98"/>
      <c r="F63" s="21">
        <v>0</v>
      </c>
      <c r="G63" s="55"/>
      <c r="H63" s="63"/>
      <c r="I63" s="21">
        <v>0</v>
      </c>
      <c r="J63" s="21">
        <v>0</v>
      </c>
      <c r="K63" s="67"/>
      <c r="L63" s="98"/>
      <c r="M63" s="21">
        <v>0</v>
      </c>
      <c r="N63" s="55"/>
    </row>
    <row r="64" spans="1:14" ht="18.75" x14ac:dyDescent="0.25">
      <c r="A64" s="63"/>
      <c r="B64" s="21">
        <v>0</v>
      </c>
      <c r="C64" s="21">
        <v>0</v>
      </c>
      <c r="D64" s="67"/>
      <c r="E64" s="98"/>
      <c r="F64" s="21">
        <v>0</v>
      </c>
      <c r="G64" s="55"/>
      <c r="H64" s="63"/>
      <c r="I64" s="21">
        <v>0</v>
      </c>
      <c r="J64" s="21">
        <v>0</v>
      </c>
      <c r="K64" s="67"/>
      <c r="L64" s="98"/>
      <c r="M64" s="21">
        <v>0</v>
      </c>
      <c r="N64" s="55"/>
    </row>
    <row r="65" spans="1:14" ht="18.75" x14ac:dyDescent="0.25">
      <c r="A65" s="63"/>
      <c r="B65" s="21">
        <v>0</v>
      </c>
      <c r="C65" s="21">
        <v>0</v>
      </c>
      <c r="D65" s="67"/>
      <c r="E65" s="98"/>
      <c r="F65" s="21">
        <v>0</v>
      </c>
      <c r="G65" s="55"/>
      <c r="H65" s="63"/>
      <c r="I65" s="21">
        <v>0</v>
      </c>
      <c r="J65" s="21">
        <v>0</v>
      </c>
      <c r="K65" s="67"/>
      <c r="L65" s="98"/>
      <c r="M65" s="21">
        <v>0</v>
      </c>
      <c r="N65" s="55"/>
    </row>
    <row r="66" spans="1:14" ht="18.75" x14ac:dyDescent="0.25">
      <c r="A66" s="63"/>
      <c r="B66" s="21">
        <v>0</v>
      </c>
      <c r="C66" s="21">
        <v>0</v>
      </c>
      <c r="D66" s="67"/>
      <c r="E66" s="98"/>
      <c r="F66" s="21">
        <v>0</v>
      </c>
      <c r="G66" s="55"/>
      <c r="H66" s="63"/>
      <c r="I66" s="21">
        <v>0</v>
      </c>
      <c r="J66" s="21">
        <v>0</v>
      </c>
      <c r="K66" s="67"/>
      <c r="L66" s="98"/>
      <c r="M66" s="21">
        <v>0</v>
      </c>
      <c r="N66" s="55"/>
    </row>
    <row r="67" spans="1:14" ht="18.75" x14ac:dyDescent="0.25">
      <c r="A67" s="63"/>
      <c r="B67" s="21">
        <v>0</v>
      </c>
      <c r="C67" s="21">
        <v>0</v>
      </c>
      <c r="D67" s="67"/>
      <c r="E67" s="98"/>
      <c r="F67" s="21">
        <v>0</v>
      </c>
      <c r="G67" s="55"/>
      <c r="H67" s="63"/>
      <c r="I67" s="21">
        <v>0</v>
      </c>
      <c r="J67" s="21">
        <v>0</v>
      </c>
      <c r="K67" s="67"/>
      <c r="L67" s="98"/>
      <c r="M67" s="21">
        <v>0</v>
      </c>
      <c r="N67" s="55"/>
    </row>
    <row r="68" spans="1:14" ht="18.75" x14ac:dyDescent="0.25">
      <c r="A68" s="63"/>
      <c r="B68" s="21">
        <v>0</v>
      </c>
      <c r="C68" s="21">
        <v>0</v>
      </c>
      <c r="D68" s="67"/>
      <c r="E68" s="98"/>
      <c r="F68" s="21">
        <v>0</v>
      </c>
      <c r="G68" s="55"/>
      <c r="H68" s="63"/>
      <c r="I68" s="21">
        <v>0</v>
      </c>
      <c r="J68" s="21">
        <v>0</v>
      </c>
      <c r="K68" s="67"/>
      <c r="L68" s="98"/>
      <c r="M68" s="21">
        <v>0</v>
      </c>
      <c r="N68" s="55"/>
    </row>
    <row r="69" spans="1:14" ht="18.75" x14ac:dyDescent="0.25">
      <c r="A69" s="63"/>
      <c r="B69" s="21">
        <v>0</v>
      </c>
      <c r="C69" s="21">
        <v>0</v>
      </c>
      <c r="D69" s="67"/>
      <c r="E69" s="98"/>
      <c r="F69" s="21">
        <v>0</v>
      </c>
      <c r="G69" s="55"/>
      <c r="H69" s="63"/>
      <c r="I69" s="21">
        <v>0</v>
      </c>
      <c r="J69" s="21">
        <v>0</v>
      </c>
      <c r="K69" s="67"/>
      <c r="L69" s="98"/>
      <c r="M69" s="21">
        <v>0</v>
      </c>
      <c r="N69" s="55"/>
    </row>
    <row r="70" spans="1:14" ht="18.75" x14ac:dyDescent="0.25">
      <c r="A70" s="56"/>
      <c r="B70" s="21">
        <v>0</v>
      </c>
      <c r="C70" s="21">
        <v>0</v>
      </c>
      <c r="D70" s="67"/>
      <c r="E70" s="98"/>
      <c r="F70" s="21">
        <v>0</v>
      </c>
      <c r="G70" s="55"/>
      <c r="H70" s="63"/>
      <c r="I70" s="21">
        <v>0</v>
      </c>
      <c r="J70" s="21">
        <v>0</v>
      </c>
      <c r="K70" s="67"/>
      <c r="L70" s="98"/>
      <c r="M70" s="21">
        <v>0</v>
      </c>
      <c r="N70" s="55"/>
    </row>
    <row r="71" spans="1:14" ht="18.75" x14ac:dyDescent="0.25">
      <c r="A71" s="56"/>
      <c r="B71" s="21">
        <v>0</v>
      </c>
      <c r="C71" s="21">
        <v>0</v>
      </c>
      <c r="D71" s="67"/>
      <c r="E71" s="98"/>
      <c r="F71" s="21">
        <v>0</v>
      </c>
      <c r="G71" s="55"/>
      <c r="H71" s="63"/>
      <c r="I71" s="21">
        <v>0</v>
      </c>
      <c r="J71" s="21">
        <v>0</v>
      </c>
      <c r="K71" s="67"/>
      <c r="L71" s="98"/>
      <c r="M71" s="21">
        <v>0</v>
      </c>
      <c r="N71" s="55"/>
    </row>
    <row r="72" spans="1:14" ht="18.75" x14ac:dyDescent="0.25">
      <c r="A72" s="56"/>
      <c r="B72" s="21">
        <v>0</v>
      </c>
      <c r="C72" s="21">
        <v>0</v>
      </c>
      <c r="D72" s="67"/>
      <c r="E72" s="98"/>
      <c r="F72" s="21">
        <v>0</v>
      </c>
      <c r="G72" s="55"/>
      <c r="H72" s="63"/>
      <c r="I72" s="21">
        <v>0</v>
      </c>
      <c r="J72" s="21">
        <v>0</v>
      </c>
      <c r="K72" s="67"/>
      <c r="L72" s="98"/>
      <c r="M72" s="21">
        <v>0</v>
      </c>
      <c r="N72" s="55"/>
    </row>
    <row r="73" spans="1:14" ht="18.75" x14ac:dyDescent="0.25">
      <c r="A73" s="56"/>
      <c r="B73" s="21">
        <v>0</v>
      </c>
      <c r="C73" s="21">
        <v>0</v>
      </c>
      <c r="D73" s="67"/>
      <c r="E73" s="98"/>
      <c r="F73" s="21">
        <v>0</v>
      </c>
      <c r="G73" s="55"/>
      <c r="H73" s="63"/>
      <c r="I73" s="21">
        <v>0</v>
      </c>
      <c r="J73" s="21">
        <v>0</v>
      </c>
      <c r="K73" s="67"/>
      <c r="L73" s="98"/>
      <c r="M73" s="21">
        <v>0</v>
      </c>
      <c r="N73" s="55"/>
    </row>
    <row r="74" spans="1:14" ht="18.75" x14ac:dyDescent="0.25">
      <c r="A74" s="56"/>
      <c r="B74" s="21">
        <v>0</v>
      </c>
      <c r="C74" s="21">
        <v>0</v>
      </c>
      <c r="D74" s="67"/>
      <c r="E74" s="98"/>
      <c r="F74" s="21">
        <v>0</v>
      </c>
      <c r="G74" s="55"/>
      <c r="H74" s="63"/>
      <c r="I74" s="21">
        <v>0</v>
      </c>
      <c r="J74" s="21">
        <v>0</v>
      </c>
      <c r="K74" s="67"/>
      <c r="L74" s="98"/>
      <c r="M74" s="21">
        <v>0</v>
      </c>
      <c r="N74" s="55"/>
    </row>
    <row r="75" spans="1:14" ht="18.75" x14ac:dyDescent="0.25">
      <c r="A75" s="56"/>
      <c r="B75" s="21">
        <v>0</v>
      </c>
      <c r="C75" s="21">
        <v>0</v>
      </c>
      <c r="D75" s="67"/>
      <c r="E75" s="98"/>
      <c r="F75" s="21">
        <v>0</v>
      </c>
      <c r="G75" s="55"/>
      <c r="H75" s="63"/>
      <c r="I75" s="21">
        <v>0</v>
      </c>
      <c r="J75" s="21">
        <v>0</v>
      </c>
      <c r="K75" s="67"/>
      <c r="L75" s="98"/>
      <c r="M75" s="21">
        <v>0</v>
      </c>
      <c r="N75" s="55"/>
    </row>
    <row r="76" spans="1:14" ht="18.75" x14ac:dyDescent="0.25">
      <c r="A76" s="56"/>
      <c r="B76" s="21">
        <v>0</v>
      </c>
      <c r="C76" s="21">
        <v>0</v>
      </c>
      <c r="D76" s="67"/>
      <c r="E76" s="98"/>
      <c r="F76" s="21">
        <v>0</v>
      </c>
      <c r="G76" s="55"/>
      <c r="H76" s="63"/>
      <c r="I76" s="21">
        <v>0</v>
      </c>
      <c r="J76" s="21">
        <v>0</v>
      </c>
      <c r="K76" s="67"/>
      <c r="L76" s="98"/>
      <c r="M76" s="21">
        <v>0</v>
      </c>
      <c r="N76" s="55"/>
    </row>
    <row r="77" spans="1:14" ht="18.75" x14ac:dyDescent="0.25">
      <c r="A77" s="56"/>
      <c r="B77" s="21">
        <v>0</v>
      </c>
      <c r="C77" s="21">
        <v>0</v>
      </c>
      <c r="D77" s="67"/>
      <c r="E77" s="98"/>
      <c r="F77" s="21">
        <v>0</v>
      </c>
      <c r="G77" s="55"/>
      <c r="H77" s="63"/>
      <c r="I77" s="21">
        <v>0</v>
      </c>
      <c r="J77" s="21">
        <v>0</v>
      </c>
      <c r="K77" s="67"/>
      <c r="L77" s="98"/>
      <c r="M77" s="21">
        <v>0</v>
      </c>
      <c r="N77" s="55"/>
    </row>
    <row r="78" spans="1:14" ht="18.75" x14ac:dyDescent="0.25">
      <c r="A78" s="56"/>
      <c r="B78" s="21">
        <v>0</v>
      </c>
      <c r="C78" s="21">
        <v>0</v>
      </c>
      <c r="D78" s="67"/>
      <c r="E78" s="98"/>
      <c r="F78" s="21">
        <v>0</v>
      </c>
      <c r="G78" s="55"/>
      <c r="H78" s="63"/>
      <c r="I78" s="21">
        <v>0</v>
      </c>
      <c r="J78" s="21">
        <v>0</v>
      </c>
      <c r="K78" s="67"/>
      <c r="L78" s="98"/>
      <c r="M78" s="21">
        <v>0</v>
      </c>
      <c r="N78" s="55"/>
    </row>
    <row r="79" spans="1:14" ht="18.75" x14ac:dyDescent="0.25">
      <c r="A79" s="56"/>
      <c r="B79" s="21">
        <v>0</v>
      </c>
      <c r="C79" s="21">
        <v>0</v>
      </c>
      <c r="D79" s="67"/>
      <c r="E79" s="98"/>
      <c r="F79" s="21">
        <v>0</v>
      </c>
      <c r="G79" s="55"/>
      <c r="H79" s="63"/>
      <c r="I79" s="21">
        <v>0</v>
      </c>
      <c r="J79" s="21">
        <v>0</v>
      </c>
      <c r="K79" s="67"/>
      <c r="L79" s="98"/>
      <c r="M79" s="21">
        <v>0</v>
      </c>
      <c r="N79" s="55"/>
    </row>
    <row r="80" spans="1:14" ht="18.75" x14ac:dyDescent="0.25">
      <c r="A80" s="56"/>
      <c r="B80" s="21">
        <v>0</v>
      </c>
      <c r="C80" s="21">
        <v>0</v>
      </c>
      <c r="D80" s="67"/>
      <c r="E80" s="98"/>
      <c r="F80" s="21">
        <v>0</v>
      </c>
      <c r="G80" s="55"/>
      <c r="H80" s="63"/>
      <c r="I80" s="21">
        <v>0</v>
      </c>
      <c r="J80" s="21">
        <v>0</v>
      </c>
      <c r="K80" s="67"/>
      <c r="L80" s="98"/>
      <c r="M80" s="21">
        <v>0</v>
      </c>
      <c r="N80" s="55"/>
    </row>
    <row r="81" spans="1:14" ht="18.75" x14ac:dyDescent="0.25">
      <c r="A81" s="56"/>
      <c r="B81" s="21">
        <v>0</v>
      </c>
      <c r="C81" s="21">
        <v>0</v>
      </c>
      <c r="D81" s="67"/>
      <c r="E81" s="98"/>
      <c r="F81" s="21">
        <v>0</v>
      </c>
      <c r="G81" s="55"/>
      <c r="H81" s="63"/>
      <c r="I81" s="21">
        <v>0</v>
      </c>
      <c r="J81" s="21">
        <v>0</v>
      </c>
      <c r="K81" s="67"/>
      <c r="L81" s="98"/>
      <c r="M81" s="21">
        <v>0</v>
      </c>
      <c r="N81" s="55"/>
    </row>
    <row r="82" spans="1:14" ht="18.75" x14ac:dyDescent="0.25">
      <c r="A82" s="56"/>
      <c r="B82" s="21">
        <v>0</v>
      </c>
      <c r="C82" s="21">
        <v>0</v>
      </c>
      <c r="D82" s="67"/>
      <c r="E82" s="98"/>
      <c r="F82" s="21">
        <v>0</v>
      </c>
      <c r="G82" s="55"/>
      <c r="H82" s="63"/>
      <c r="I82" s="21">
        <v>0</v>
      </c>
      <c r="J82" s="21">
        <v>0</v>
      </c>
      <c r="K82" s="67"/>
      <c r="L82" s="98"/>
      <c r="M82" s="21">
        <v>0</v>
      </c>
      <c r="N82" s="55"/>
    </row>
    <row r="83" spans="1:14" ht="18.75" x14ac:dyDescent="0.25">
      <c r="A83" s="56"/>
      <c r="B83" s="21">
        <v>0</v>
      </c>
      <c r="C83" s="21">
        <v>0</v>
      </c>
      <c r="D83" s="67"/>
      <c r="E83" s="98"/>
      <c r="F83" s="21">
        <v>0</v>
      </c>
      <c r="G83" s="55"/>
      <c r="H83" s="63"/>
      <c r="I83" s="21">
        <v>0</v>
      </c>
      <c r="J83" s="21">
        <v>0</v>
      </c>
      <c r="K83" s="67"/>
      <c r="L83" s="98"/>
      <c r="M83" s="21">
        <v>0</v>
      </c>
      <c r="N83" s="55"/>
    </row>
    <row r="84" spans="1:14" ht="18.75" x14ac:dyDescent="0.25">
      <c r="A84" s="56"/>
      <c r="B84" s="21">
        <v>0</v>
      </c>
      <c r="C84" s="21">
        <v>0</v>
      </c>
      <c r="D84" s="67"/>
      <c r="E84" s="98"/>
      <c r="F84" s="21">
        <v>0</v>
      </c>
      <c r="G84" s="55"/>
      <c r="H84" s="63"/>
      <c r="I84" s="21">
        <v>0</v>
      </c>
      <c r="J84" s="21">
        <v>0</v>
      </c>
      <c r="K84" s="67"/>
      <c r="L84" s="98"/>
      <c r="M84" s="21">
        <v>0</v>
      </c>
      <c r="N84" s="55"/>
    </row>
    <row r="85" spans="1:14" ht="18.75" x14ac:dyDescent="0.25">
      <c r="A85" s="56"/>
      <c r="B85" s="21">
        <v>0</v>
      </c>
      <c r="C85" s="21">
        <v>0</v>
      </c>
      <c r="D85" s="67"/>
      <c r="E85" s="98"/>
      <c r="F85" s="21">
        <v>0</v>
      </c>
      <c r="G85" s="55"/>
      <c r="H85" s="63"/>
      <c r="I85" s="21">
        <v>0</v>
      </c>
      <c r="J85" s="21">
        <v>0</v>
      </c>
      <c r="K85" s="67"/>
      <c r="L85" s="98"/>
      <c r="M85" s="21">
        <v>0</v>
      </c>
      <c r="N85" s="55"/>
    </row>
    <row r="86" spans="1:14" ht="18.75" x14ac:dyDescent="0.25">
      <c r="A86" s="56"/>
      <c r="B86" s="21">
        <v>0</v>
      </c>
      <c r="C86" s="21">
        <v>0</v>
      </c>
      <c r="D86" s="67"/>
      <c r="E86" s="98"/>
      <c r="F86" s="21">
        <v>0</v>
      </c>
      <c r="G86" s="55"/>
      <c r="H86" s="63"/>
      <c r="I86" s="21">
        <v>0</v>
      </c>
      <c r="J86" s="21">
        <v>0</v>
      </c>
      <c r="K86" s="67"/>
      <c r="L86" s="98"/>
      <c r="M86" s="21">
        <v>0</v>
      </c>
      <c r="N86" s="55"/>
    </row>
    <row r="87" spans="1:14" ht="18.75" x14ac:dyDescent="0.25">
      <c r="A87" s="56"/>
      <c r="B87" s="21">
        <v>0</v>
      </c>
      <c r="C87" s="21">
        <v>0</v>
      </c>
      <c r="D87" s="67"/>
      <c r="E87" s="98"/>
      <c r="F87" s="21">
        <v>0</v>
      </c>
      <c r="G87" s="55"/>
      <c r="H87" s="63"/>
      <c r="I87" s="21">
        <v>0</v>
      </c>
      <c r="J87" s="21">
        <v>0</v>
      </c>
      <c r="K87" s="67"/>
      <c r="L87" s="98"/>
      <c r="M87" s="21">
        <v>0</v>
      </c>
      <c r="N87" s="55"/>
    </row>
    <row r="88" spans="1:14" ht="18.75" x14ac:dyDescent="0.25">
      <c r="A88" s="56"/>
      <c r="B88" s="21">
        <v>0</v>
      </c>
      <c r="C88" s="21">
        <v>0</v>
      </c>
      <c r="D88" s="67"/>
      <c r="E88" s="98"/>
      <c r="F88" s="21">
        <v>0</v>
      </c>
      <c r="G88" s="55"/>
      <c r="H88" s="63"/>
      <c r="I88" s="21">
        <v>0</v>
      </c>
      <c r="J88" s="21">
        <v>0</v>
      </c>
      <c r="K88" s="67"/>
      <c r="L88" s="98"/>
      <c r="M88" s="21">
        <v>0</v>
      </c>
      <c r="N88" s="55"/>
    </row>
    <row r="89" spans="1:14" ht="18.75" x14ac:dyDescent="0.25">
      <c r="A89" s="56"/>
      <c r="B89" s="21">
        <v>0</v>
      </c>
      <c r="C89" s="21">
        <v>0</v>
      </c>
      <c r="D89" s="67"/>
      <c r="E89" s="98"/>
      <c r="F89" s="21">
        <v>0</v>
      </c>
      <c r="G89" s="55"/>
      <c r="H89" s="63"/>
      <c r="I89" s="21">
        <v>0</v>
      </c>
      <c r="J89" s="21">
        <v>0</v>
      </c>
      <c r="K89" s="67"/>
      <c r="L89" s="98"/>
      <c r="M89" s="21">
        <v>0</v>
      </c>
      <c r="N89" s="55"/>
    </row>
    <row r="90" spans="1:14" ht="18.75" x14ac:dyDescent="0.25">
      <c r="A90" s="56"/>
      <c r="B90" s="21">
        <v>0</v>
      </c>
      <c r="C90" s="21">
        <v>0</v>
      </c>
      <c r="D90" s="67"/>
      <c r="E90" s="98"/>
      <c r="F90" s="21">
        <v>0</v>
      </c>
      <c r="G90" s="55"/>
      <c r="H90" s="63"/>
      <c r="I90" s="21">
        <v>0</v>
      </c>
      <c r="J90" s="21">
        <v>0</v>
      </c>
      <c r="K90" s="67"/>
      <c r="L90" s="98"/>
      <c r="M90" s="21">
        <v>0</v>
      </c>
      <c r="N90" s="55"/>
    </row>
    <row r="91" spans="1:14" ht="18.75" x14ac:dyDescent="0.25">
      <c r="A91" s="56"/>
      <c r="B91" s="21">
        <v>0</v>
      </c>
      <c r="C91" s="21">
        <v>0</v>
      </c>
      <c r="D91" s="67"/>
      <c r="E91" s="98"/>
      <c r="F91" s="21">
        <v>0</v>
      </c>
      <c r="G91" s="55"/>
      <c r="H91" s="63"/>
      <c r="I91" s="21">
        <v>0</v>
      </c>
      <c r="J91" s="21">
        <v>0</v>
      </c>
      <c r="K91" s="67"/>
      <c r="L91" s="98"/>
      <c r="M91" s="21">
        <v>0</v>
      </c>
      <c r="N91" s="55"/>
    </row>
    <row r="92" spans="1:14" ht="18.75" x14ac:dyDescent="0.25">
      <c r="A92" s="56"/>
      <c r="B92" s="21">
        <v>0</v>
      </c>
      <c r="C92" s="21">
        <v>0</v>
      </c>
      <c r="D92" s="67"/>
      <c r="E92" s="98"/>
      <c r="F92" s="21">
        <v>0</v>
      </c>
      <c r="G92" s="55"/>
      <c r="H92" s="63"/>
      <c r="I92" s="21">
        <v>0</v>
      </c>
      <c r="J92" s="21">
        <v>0</v>
      </c>
      <c r="K92" s="67"/>
      <c r="L92" s="98"/>
      <c r="M92" s="21">
        <v>0</v>
      </c>
      <c r="N92" s="55"/>
    </row>
    <row r="93" spans="1:14" ht="18.75" x14ac:dyDescent="0.25">
      <c r="A93" s="56"/>
      <c r="B93" s="21">
        <v>0</v>
      </c>
      <c r="C93" s="21">
        <v>0</v>
      </c>
      <c r="D93" s="67"/>
      <c r="E93" s="98"/>
      <c r="F93" s="21">
        <v>0</v>
      </c>
      <c r="G93" s="55"/>
      <c r="H93" s="63"/>
      <c r="I93" s="21">
        <v>0</v>
      </c>
      <c r="J93" s="21">
        <v>0</v>
      </c>
      <c r="K93" s="67"/>
      <c r="L93" s="98"/>
      <c r="M93" s="21">
        <v>0</v>
      </c>
      <c r="N93" s="55"/>
    </row>
    <row r="94" spans="1:14" ht="18.75" x14ac:dyDescent="0.25">
      <c r="A94" s="56"/>
      <c r="B94" s="21">
        <v>0</v>
      </c>
      <c r="C94" s="21">
        <v>0</v>
      </c>
      <c r="D94" s="67"/>
      <c r="E94" s="98"/>
      <c r="F94" s="21">
        <v>0</v>
      </c>
      <c r="G94" s="55"/>
      <c r="H94" s="63"/>
      <c r="I94" s="21">
        <v>0</v>
      </c>
      <c r="J94" s="21">
        <v>0</v>
      </c>
      <c r="K94" s="67"/>
      <c r="L94" s="98"/>
      <c r="M94" s="21">
        <v>0</v>
      </c>
      <c r="N94" s="55"/>
    </row>
    <row r="95" spans="1:14" ht="18.75" x14ac:dyDescent="0.25">
      <c r="A95" s="56"/>
      <c r="B95" s="21">
        <v>0</v>
      </c>
      <c r="C95" s="21">
        <v>0</v>
      </c>
      <c r="D95" s="67"/>
      <c r="E95" s="98"/>
      <c r="F95" s="21">
        <v>0</v>
      </c>
      <c r="G95" s="55"/>
      <c r="H95" s="63"/>
      <c r="I95" s="21">
        <v>0</v>
      </c>
      <c r="J95" s="21">
        <v>0</v>
      </c>
      <c r="K95" s="67"/>
      <c r="L95" s="98"/>
      <c r="M95" s="21">
        <v>0</v>
      </c>
      <c r="N95" s="55"/>
    </row>
    <row r="96" spans="1:14" ht="18.75" x14ac:dyDescent="0.25">
      <c r="A96" s="56"/>
      <c r="B96" s="21">
        <v>0</v>
      </c>
      <c r="C96" s="21">
        <v>0</v>
      </c>
      <c r="D96" s="67"/>
      <c r="E96" s="98"/>
      <c r="F96" s="21">
        <v>0</v>
      </c>
      <c r="G96" s="55"/>
      <c r="H96" s="63"/>
      <c r="I96" s="21">
        <v>0</v>
      </c>
      <c r="J96" s="21">
        <v>0</v>
      </c>
      <c r="K96" s="67"/>
      <c r="L96" s="98"/>
      <c r="M96" s="21">
        <v>0</v>
      </c>
      <c r="N96" s="55"/>
    </row>
    <row r="97" spans="1:14" ht="18.75" x14ac:dyDescent="0.25">
      <c r="A97" s="56"/>
      <c r="B97" s="21">
        <v>0</v>
      </c>
      <c r="C97" s="21">
        <v>0</v>
      </c>
      <c r="D97" s="67"/>
      <c r="E97" s="98"/>
      <c r="F97" s="21">
        <v>0</v>
      </c>
      <c r="G97" s="55"/>
      <c r="H97" s="63"/>
      <c r="I97" s="21">
        <v>0</v>
      </c>
      <c r="J97" s="21">
        <v>0</v>
      </c>
      <c r="K97" s="67"/>
      <c r="L97" s="98"/>
      <c r="M97" s="21">
        <v>0</v>
      </c>
      <c r="N97" s="55"/>
    </row>
    <row r="98" spans="1:14" ht="18.75" x14ac:dyDescent="0.25">
      <c r="A98" s="56"/>
      <c r="B98" s="21">
        <v>0</v>
      </c>
      <c r="C98" s="21">
        <v>0</v>
      </c>
      <c r="D98" s="67"/>
      <c r="E98" s="98"/>
      <c r="F98" s="21">
        <v>0</v>
      </c>
      <c r="G98" s="55"/>
      <c r="H98" s="63"/>
      <c r="I98" s="21">
        <v>0</v>
      </c>
      <c r="J98" s="21">
        <v>0</v>
      </c>
      <c r="K98" s="67"/>
      <c r="L98" s="98"/>
      <c r="M98" s="21">
        <v>0</v>
      </c>
      <c r="N98" s="55"/>
    </row>
    <row r="99" spans="1:14" ht="18.75" x14ac:dyDescent="0.25">
      <c r="A99" s="56"/>
      <c r="B99" s="21">
        <v>0</v>
      </c>
      <c r="C99" s="21">
        <v>0</v>
      </c>
      <c r="D99" s="67"/>
      <c r="E99" s="98"/>
      <c r="F99" s="21">
        <v>0</v>
      </c>
      <c r="G99" s="55"/>
      <c r="H99" s="63"/>
      <c r="I99" s="21">
        <v>0</v>
      </c>
      <c r="J99" s="21">
        <v>0</v>
      </c>
      <c r="K99" s="67"/>
      <c r="L99" s="98"/>
      <c r="M99" s="21">
        <v>0</v>
      </c>
      <c r="N99" s="55"/>
    </row>
    <row r="100" spans="1:14" ht="18.75" x14ac:dyDescent="0.25">
      <c r="A100" s="56"/>
      <c r="B100" s="21">
        <v>0</v>
      </c>
      <c r="C100" s="21">
        <v>0</v>
      </c>
      <c r="D100" s="67"/>
      <c r="E100" s="98"/>
      <c r="F100" s="21">
        <v>0</v>
      </c>
      <c r="G100" s="55"/>
      <c r="H100" s="63"/>
      <c r="I100" s="21">
        <v>0</v>
      </c>
      <c r="J100" s="21">
        <v>0</v>
      </c>
      <c r="K100" s="67"/>
      <c r="L100" s="98"/>
      <c r="M100" s="21">
        <v>0</v>
      </c>
      <c r="N100" s="55"/>
    </row>
    <row r="101" spans="1:14" ht="18.75" x14ac:dyDescent="0.25">
      <c r="A101" s="56"/>
      <c r="B101" s="21">
        <v>0</v>
      </c>
      <c r="C101" s="21">
        <v>0</v>
      </c>
      <c r="D101" s="67"/>
      <c r="E101" s="98"/>
      <c r="F101" s="21">
        <v>0</v>
      </c>
      <c r="G101" s="55"/>
      <c r="H101" s="63"/>
      <c r="I101" s="21">
        <v>0</v>
      </c>
      <c r="J101" s="21">
        <v>0</v>
      </c>
      <c r="K101" s="67"/>
      <c r="L101" s="98"/>
      <c r="M101" s="21">
        <v>0</v>
      </c>
      <c r="N101" s="55"/>
    </row>
    <row r="102" spans="1:14" ht="18.75" x14ac:dyDescent="0.25">
      <c r="A102" s="56"/>
      <c r="B102" s="21">
        <v>0</v>
      </c>
      <c r="C102" s="21">
        <v>0</v>
      </c>
      <c r="D102" s="67"/>
      <c r="E102" s="98"/>
      <c r="F102" s="21">
        <v>0</v>
      </c>
      <c r="G102" s="55"/>
      <c r="H102" s="63"/>
      <c r="I102" s="21">
        <v>0</v>
      </c>
      <c r="J102" s="21">
        <v>0</v>
      </c>
      <c r="K102" s="67"/>
      <c r="L102" s="98"/>
      <c r="M102" s="21">
        <v>0</v>
      </c>
      <c r="N102" s="55"/>
    </row>
    <row r="103" spans="1:14" ht="18.75" x14ac:dyDescent="0.25">
      <c r="A103" s="56"/>
      <c r="B103" s="21">
        <v>0</v>
      </c>
      <c r="C103" s="21">
        <v>0</v>
      </c>
      <c r="D103" s="67"/>
      <c r="E103" s="98"/>
      <c r="F103" s="21">
        <v>0</v>
      </c>
      <c r="G103" s="55"/>
      <c r="H103" s="63"/>
      <c r="I103" s="21">
        <v>0</v>
      </c>
      <c r="J103" s="21">
        <v>0</v>
      </c>
      <c r="K103" s="67"/>
      <c r="L103" s="98"/>
      <c r="M103" s="21">
        <v>0</v>
      </c>
      <c r="N103" s="55"/>
    </row>
    <row r="104" spans="1:14" ht="18.75" x14ac:dyDescent="0.25">
      <c r="A104" s="56"/>
      <c r="B104" s="21">
        <v>0</v>
      </c>
      <c r="C104" s="21">
        <v>0</v>
      </c>
      <c r="D104" s="67"/>
      <c r="E104" s="98"/>
      <c r="F104" s="21">
        <v>0</v>
      </c>
      <c r="G104" s="55"/>
      <c r="H104" s="63"/>
      <c r="I104" s="21">
        <v>0</v>
      </c>
      <c r="J104" s="21">
        <v>0</v>
      </c>
      <c r="K104" s="67"/>
      <c r="L104" s="98"/>
      <c r="M104" s="21">
        <v>0</v>
      </c>
      <c r="N104" s="55"/>
    </row>
    <row r="105" spans="1:14" ht="18.75" x14ac:dyDescent="0.25">
      <c r="A105" s="56"/>
      <c r="B105" s="21">
        <v>0</v>
      </c>
      <c r="C105" s="21">
        <v>0</v>
      </c>
      <c r="D105" s="67"/>
      <c r="E105" s="98"/>
      <c r="F105" s="21">
        <v>0</v>
      </c>
      <c r="G105" s="55"/>
      <c r="H105" s="63"/>
      <c r="I105" s="21">
        <v>0</v>
      </c>
      <c r="J105" s="21">
        <v>0</v>
      </c>
      <c r="K105" s="67"/>
      <c r="L105" s="98"/>
      <c r="M105" s="21">
        <v>0</v>
      </c>
      <c r="N105" s="55"/>
    </row>
    <row r="106" spans="1:14" ht="18.75" x14ac:dyDescent="0.25">
      <c r="A106" s="56"/>
      <c r="B106" s="21">
        <v>0</v>
      </c>
      <c r="C106" s="21">
        <v>0</v>
      </c>
      <c r="D106" s="67"/>
      <c r="E106" s="98"/>
      <c r="F106" s="21">
        <v>0</v>
      </c>
      <c r="G106" s="55"/>
      <c r="H106" s="63"/>
      <c r="I106" s="21">
        <v>0</v>
      </c>
      <c r="J106" s="21">
        <v>0</v>
      </c>
      <c r="K106" s="67"/>
      <c r="L106" s="98"/>
      <c r="M106" s="21">
        <v>0</v>
      </c>
      <c r="N106" s="55"/>
    </row>
    <row r="107" spans="1:14" ht="18.75" x14ac:dyDescent="0.25">
      <c r="A107" s="56"/>
      <c r="B107" s="21">
        <v>0</v>
      </c>
      <c r="C107" s="21">
        <v>0</v>
      </c>
      <c r="D107" s="67"/>
      <c r="E107" s="98"/>
      <c r="F107" s="21">
        <v>0</v>
      </c>
      <c r="G107" s="55"/>
      <c r="H107" s="63"/>
      <c r="I107" s="21">
        <v>0</v>
      </c>
      <c r="J107" s="21">
        <v>0</v>
      </c>
      <c r="K107" s="67"/>
      <c r="L107" s="98"/>
      <c r="M107" s="21">
        <v>0</v>
      </c>
      <c r="N107" s="55"/>
    </row>
    <row r="108" spans="1:14" ht="18.75" x14ac:dyDescent="0.25">
      <c r="A108" s="56"/>
      <c r="B108" s="21">
        <v>0</v>
      </c>
      <c r="C108" s="21">
        <v>0</v>
      </c>
      <c r="D108" s="67"/>
      <c r="E108" s="98"/>
      <c r="F108" s="21">
        <v>0</v>
      </c>
      <c r="G108" s="55"/>
      <c r="H108" s="63"/>
      <c r="I108" s="21">
        <v>0</v>
      </c>
      <c r="J108" s="21">
        <v>0</v>
      </c>
      <c r="K108" s="67"/>
      <c r="L108" s="98"/>
      <c r="M108" s="21">
        <v>0</v>
      </c>
      <c r="N108" s="55"/>
    </row>
    <row r="109" spans="1:14" ht="18.75" x14ac:dyDescent="0.25">
      <c r="A109" s="56"/>
      <c r="B109" s="21">
        <v>0</v>
      </c>
      <c r="C109" s="21">
        <v>0</v>
      </c>
      <c r="D109" s="67"/>
      <c r="E109" s="98"/>
      <c r="F109" s="21">
        <v>0</v>
      </c>
      <c r="G109" s="55"/>
      <c r="H109" s="63"/>
      <c r="I109" s="21">
        <v>0</v>
      </c>
      <c r="J109" s="21">
        <v>0</v>
      </c>
      <c r="K109" s="67"/>
      <c r="L109" s="98"/>
      <c r="M109" s="21">
        <v>0</v>
      </c>
      <c r="N109" s="55"/>
    </row>
    <row r="110" spans="1:14" ht="18.75" x14ac:dyDescent="0.25">
      <c r="A110" s="56"/>
      <c r="B110" s="21">
        <v>0</v>
      </c>
      <c r="C110" s="21">
        <v>0</v>
      </c>
      <c r="D110" s="67"/>
      <c r="E110" s="98"/>
      <c r="F110" s="21">
        <v>0</v>
      </c>
      <c r="G110" s="55"/>
      <c r="H110" s="63"/>
      <c r="I110" s="21">
        <v>0</v>
      </c>
      <c r="J110" s="21">
        <v>0</v>
      </c>
      <c r="K110" s="67"/>
      <c r="L110" s="98"/>
      <c r="M110" s="21">
        <v>0</v>
      </c>
      <c r="N110" s="55"/>
    </row>
    <row r="111" spans="1:14" ht="18.75" x14ac:dyDescent="0.25">
      <c r="A111" s="56"/>
      <c r="B111" s="21">
        <v>0</v>
      </c>
      <c r="C111" s="21">
        <v>0</v>
      </c>
      <c r="D111" s="67"/>
      <c r="E111" s="98"/>
      <c r="F111" s="21">
        <v>0</v>
      </c>
      <c r="G111" s="55"/>
      <c r="H111" s="63"/>
      <c r="I111" s="21">
        <v>0</v>
      </c>
      <c r="J111" s="21">
        <v>0</v>
      </c>
      <c r="K111" s="67"/>
      <c r="L111" s="98"/>
      <c r="M111" s="21">
        <v>0</v>
      </c>
      <c r="N111" s="55"/>
    </row>
    <row r="112" spans="1:14" ht="18.75" x14ac:dyDescent="0.25">
      <c r="A112" s="56"/>
      <c r="B112" s="21">
        <v>0</v>
      </c>
      <c r="C112" s="21">
        <v>0</v>
      </c>
      <c r="D112" s="67"/>
      <c r="E112" s="98"/>
      <c r="F112" s="21">
        <v>0</v>
      </c>
      <c r="G112" s="55"/>
      <c r="H112" s="63"/>
      <c r="I112" s="21">
        <v>0</v>
      </c>
      <c r="J112" s="21">
        <v>0</v>
      </c>
      <c r="K112" s="67"/>
      <c r="L112" s="98"/>
      <c r="M112" s="21">
        <v>0</v>
      </c>
      <c r="N112" s="55"/>
    </row>
    <row r="113" spans="1:14" ht="18.75" x14ac:dyDescent="0.25">
      <c r="A113" s="56"/>
      <c r="B113" s="21">
        <v>0</v>
      </c>
      <c r="C113" s="21">
        <v>0</v>
      </c>
      <c r="D113" s="67"/>
      <c r="E113" s="98"/>
      <c r="F113" s="21">
        <v>0</v>
      </c>
      <c r="G113" s="55"/>
      <c r="H113" s="63"/>
      <c r="I113" s="21">
        <v>0</v>
      </c>
      <c r="J113" s="21">
        <v>0</v>
      </c>
      <c r="K113" s="67"/>
      <c r="L113" s="98"/>
      <c r="M113" s="21">
        <v>0</v>
      </c>
      <c r="N113" s="55"/>
    </row>
    <row r="114" spans="1:14" ht="18.75" x14ac:dyDescent="0.25">
      <c r="A114" s="56"/>
      <c r="B114" s="21">
        <v>0</v>
      </c>
      <c r="C114" s="21">
        <v>0</v>
      </c>
      <c r="D114" s="67"/>
      <c r="E114" s="98"/>
      <c r="F114" s="21">
        <v>0</v>
      </c>
      <c r="G114" s="55"/>
      <c r="H114" s="63"/>
      <c r="I114" s="21">
        <v>0</v>
      </c>
      <c r="J114" s="21">
        <v>0</v>
      </c>
      <c r="K114" s="67"/>
      <c r="L114" s="98"/>
      <c r="M114" s="21">
        <v>0</v>
      </c>
      <c r="N114" s="55"/>
    </row>
    <row r="115" spans="1:14" ht="18.75" x14ac:dyDescent="0.25">
      <c r="A115" s="56"/>
      <c r="B115" s="21">
        <v>0</v>
      </c>
      <c r="C115" s="21">
        <v>0</v>
      </c>
      <c r="D115" s="67"/>
      <c r="E115" s="98"/>
      <c r="F115" s="21">
        <v>0</v>
      </c>
      <c r="G115" s="55"/>
      <c r="H115" s="63"/>
      <c r="I115" s="21">
        <v>0</v>
      </c>
      <c r="J115" s="21">
        <v>0</v>
      </c>
      <c r="K115" s="67"/>
      <c r="L115" s="98"/>
      <c r="M115" s="21">
        <v>0</v>
      </c>
      <c r="N115" s="55"/>
    </row>
    <row r="116" spans="1:14" ht="18.75" x14ac:dyDescent="0.25">
      <c r="A116" s="56"/>
      <c r="B116" s="21">
        <v>0</v>
      </c>
      <c r="C116" s="21">
        <v>0</v>
      </c>
      <c r="D116" s="67"/>
      <c r="E116" s="98"/>
      <c r="F116" s="21">
        <v>0</v>
      </c>
      <c r="G116" s="55"/>
      <c r="H116" s="63"/>
      <c r="I116" s="21">
        <v>0</v>
      </c>
      <c r="J116" s="21">
        <v>0</v>
      </c>
      <c r="K116" s="67"/>
      <c r="L116" s="98"/>
      <c r="M116" s="21">
        <v>0</v>
      </c>
      <c r="N116" s="55"/>
    </row>
    <row r="117" spans="1:14" ht="18.75" x14ac:dyDescent="0.25">
      <c r="A117" s="56"/>
      <c r="B117" s="21">
        <v>0</v>
      </c>
      <c r="C117" s="21">
        <v>0</v>
      </c>
      <c r="D117" s="67"/>
      <c r="E117" s="98"/>
      <c r="F117" s="21">
        <v>0</v>
      </c>
      <c r="G117" s="55"/>
      <c r="H117" s="63"/>
      <c r="I117" s="21">
        <v>0</v>
      </c>
      <c r="J117" s="21">
        <v>0</v>
      </c>
      <c r="K117" s="67"/>
      <c r="L117" s="98"/>
      <c r="M117" s="21">
        <v>0</v>
      </c>
      <c r="N117" s="55"/>
    </row>
    <row r="118" spans="1:14" ht="18.75" x14ac:dyDescent="0.25">
      <c r="A118" s="56"/>
      <c r="B118" s="21">
        <v>0</v>
      </c>
      <c r="C118" s="21">
        <v>0</v>
      </c>
      <c r="D118" s="67"/>
      <c r="E118" s="98"/>
      <c r="F118" s="21">
        <v>0</v>
      </c>
      <c r="G118" s="55"/>
      <c r="H118" s="63"/>
      <c r="I118" s="21">
        <v>0</v>
      </c>
      <c r="J118" s="21">
        <v>0</v>
      </c>
      <c r="K118" s="67"/>
      <c r="L118" s="98"/>
      <c r="M118" s="21">
        <v>0</v>
      </c>
      <c r="N118" s="55"/>
    </row>
    <row r="119" spans="1:14" ht="18.75" x14ac:dyDescent="0.25">
      <c r="A119" s="56"/>
      <c r="B119" s="21">
        <v>0</v>
      </c>
      <c r="C119" s="21">
        <v>0</v>
      </c>
      <c r="D119" s="67"/>
      <c r="E119" s="98"/>
      <c r="F119" s="21">
        <v>0</v>
      </c>
      <c r="G119" s="55"/>
      <c r="H119" s="63"/>
      <c r="I119" s="21">
        <v>0</v>
      </c>
      <c r="J119" s="21">
        <v>0</v>
      </c>
      <c r="K119" s="67"/>
      <c r="L119" s="98"/>
      <c r="M119" s="21">
        <v>0</v>
      </c>
      <c r="N119" s="55"/>
    </row>
    <row r="120" spans="1:14" ht="18.75" x14ac:dyDescent="0.25">
      <c r="A120" s="56"/>
      <c r="B120" s="21">
        <v>0</v>
      </c>
      <c r="C120" s="21">
        <v>0</v>
      </c>
      <c r="D120" s="67"/>
      <c r="E120" s="98"/>
      <c r="F120" s="21">
        <v>0</v>
      </c>
      <c r="G120" s="55"/>
      <c r="H120" s="63"/>
      <c r="I120" s="21">
        <v>0</v>
      </c>
      <c r="J120" s="21">
        <v>0</v>
      </c>
      <c r="K120" s="67"/>
      <c r="L120" s="98"/>
      <c r="M120" s="21">
        <v>0</v>
      </c>
      <c r="N120" s="55"/>
    </row>
    <row r="121" spans="1:14" ht="18.75" x14ac:dyDescent="0.25">
      <c r="B121" s="21">
        <v>0</v>
      </c>
      <c r="C121" s="21">
        <v>0</v>
      </c>
      <c r="D121" s="67"/>
      <c r="E121" s="98"/>
      <c r="F121" s="21">
        <v>0</v>
      </c>
      <c r="G121" s="55"/>
      <c r="H121" s="63"/>
      <c r="I121" s="21">
        <v>0</v>
      </c>
      <c r="J121" s="21">
        <v>0</v>
      </c>
      <c r="K121" s="67"/>
      <c r="L121" s="98"/>
      <c r="M121" s="21">
        <v>0</v>
      </c>
      <c r="N121" s="55"/>
    </row>
    <row r="122" spans="1:14" ht="18.75" x14ac:dyDescent="0.25">
      <c r="A122" s="56"/>
      <c r="B122" s="21">
        <v>0</v>
      </c>
      <c r="C122" s="21">
        <v>0</v>
      </c>
      <c r="D122" s="67"/>
      <c r="E122" s="98"/>
      <c r="F122" s="21">
        <v>0</v>
      </c>
      <c r="G122" s="55"/>
      <c r="H122" s="63"/>
      <c r="I122" s="21">
        <v>0</v>
      </c>
      <c r="J122" s="21">
        <v>0</v>
      </c>
      <c r="K122" s="67"/>
      <c r="L122" s="98"/>
      <c r="M122" s="21">
        <v>0</v>
      </c>
      <c r="N122" s="55"/>
    </row>
    <row r="123" spans="1:14" ht="18.75" x14ac:dyDescent="0.25">
      <c r="A123" s="56"/>
      <c r="B123" s="21">
        <v>0</v>
      </c>
      <c r="C123" s="21">
        <v>0</v>
      </c>
      <c r="D123" s="67"/>
      <c r="E123" s="98"/>
      <c r="F123" s="21">
        <v>0</v>
      </c>
      <c r="G123" s="55"/>
      <c r="H123" s="63"/>
      <c r="I123" s="21">
        <v>0</v>
      </c>
      <c r="J123" s="21">
        <v>0</v>
      </c>
      <c r="K123" s="67"/>
      <c r="L123" s="98"/>
      <c r="M123" s="21">
        <v>0</v>
      </c>
      <c r="N123" s="55"/>
    </row>
    <row r="124" spans="1:14" ht="18.75" x14ac:dyDescent="0.25">
      <c r="A124" s="56"/>
      <c r="B124" s="21">
        <v>0</v>
      </c>
      <c r="C124" s="21">
        <v>0</v>
      </c>
      <c r="D124" s="67"/>
      <c r="E124" s="98"/>
      <c r="F124" s="21">
        <v>0</v>
      </c>
      <c r="G124" s="55"/>
      <c r="H124" s="63"/>
      <c r="I124" s="21">
        <v>0</v>
      </c>
      <c r="J124" s="21">
        <v>0</v>
      </c>
      <c r="K124" s="67"/>
      <c r="L124" s="98"/>
      <c r="M124" s="21">
        <v>0</v>
      </c>
      <c r="N124" s="55"/>
    </row>
    <row r="125" spans="1:14" ht="18.75" x14ac:dyDescent="0.25">
      <c r="A125" s="56"/>
      <c r="B125" s="21">
        <v>0</v>
      </c>
      <c r="C125" s="21">
        <v>0</v>
      </c>
      <c r="D125" s="67"/>
      <c r="E125" s="98"/>
      <c r="F125" s="21">
        <v>0</v>
      </c>
      <c r="G125" s="55"/>
      <c r="H125" s="63"/>
      <c r="I125" s="21">
        <v>0</v>
      </c>
      <c r="J125" s="21">
        <v>0</v>
      </c>
      <c r="K125" s="67"/>
      <c r="L125" s="98"/>
      <c r="M125" s="21">
        <v>0</v>
      </c>
      <c r="N125" s="55"/>
    </row>
    <row r="126" spans="1:14" ht="18.75" x14ac:dyDescent="0.25">
      <c r="A126" s="56"/>
      <c r="B126" s="21">
        <v>0</v>
      </c>
      <c r="C126" s="21">
        <v>0</v>
      </c>
      <c r="D126" s="67"/>
      <c r="E126" s="98"/>
      <c r="F126" s="21">
        <v>0</v>
      </c>
      <c r="G126" s="55"/>
      <c r="H126" s="63"/>
      <c r="I126" s="21">
        <v>0</v>
      </c>
      <c r="J126" s="21">
        <v>0</v>
      </c>
      <c r="K126" s="67"/>
      <c r="L126" s="98"/>
      <c r="M126" s="21">
        <v>0</v>
      </c>
      <c r="N126" s="55"/>
    </row>
    <row r="127" spans="1:14" ht="18.75" x14ac:dyDescent="0.25">
      <c r="A127" s="56"/>
      <c r="B127" s="21">
        <v>0</v>
      </c>
      <c r="C127" s="21">
        <v>0</v>
      </c>
      <c r="D127" s="67"/>
      <c r="E127" s="98"/>
      <c r="F127" s="21">
        <v>0</v>
      </c>
      <c r="G127" s="55"/>
      <c r="H127" s="63"/>
      <c r="I127" s="21">
        <v>0</v>
      </c>
      <c r="J127" s="21">
        <v>0</v>
      </c>
      <c r="K127" s="67"/>
      <c r="L127" s="98"/>
      <c r="M127" s="21">
        <v>0</v>
      </c>
      <c r="N127" s="55"/>
    </row>
    <row r="128" spans="1:14" ht="18.75" x14ac:dyDescent="0.25">
      <c r="A128" s="56"/>
      <c r="B128" s="21">
        <v>0</v>
      </c>
      <c r="C128" s="21">
        <v>0</v>
      </c>
      <c r="D128" s="67"/>
      <c r="E128" s="98"/>
      <c r="F128" s="21">
        <v>0</v>
      </c>
      <c r="G128" s="55"/>
      <c r="H128" s="63"/>
      <c r="I128" s="21">
        <v>0</v>
      </c>
      <c r="J128" s="21">
        <v>0</v>
      </c>
      <c r="K128" s="67"/>
      <c r="L128" s="98"/>
      <c r="M128" s="21">
        <v>0</v>
      </c>
      <c r="N128" s="55"/>
    </row>
    <row r="129" spans="1:14" ht="18.75" x14ac:dyDescent="0.25">
      <c r="A129" s="56"/>
      <c r="B129" s="21">
        <v>0</v>
      </c>
      <c r="C129" s="21">
        <v>0</v>
      </c>
      <c r="D129" s="67"/>
      <c r="E129" s="98"/>
      <c r="F129" s="21">
        <v>0</v>
      </c>
      <c r="G129" s="55"/>
      <c r="H129" s="63"/>
      <c r="I129" s="21">
        <v>0</v>
      </c>
      <c r="J129" s="21">
        <v>0</v>
      </c>
      <c r="K129" s="67"/>
      <c r="L129" s="98"/>
      <c r="M129" s="21">
        <v>0</v>
      </c>
      <c r="N129" s="55"/>
    </row>
    <row r="130" spans="1:14" ht="18.75" x14ac:dyDescent="0.25">
      <c r="A130" s="56"/>
      <c r="B130" s="21">
        <v>0</v>
      </c>
      <c r="C130" s="21">
        <v>0</v>
      </c>
      <c r="D130" s="67"/>
      <c r="E130" s="98"/>
      <c r="F130" s="21">
        <v>0</v>
      </c>
      <c r="G130" s="55"/>
      <c r="H130" s="63"/>
      <c r="I130" s="21">
        <v>0</v>
      </c>
      <c r="J130" s="21">
        <v>0</v>
      </c>
      <c r="K130" s="67"/>
      <c r="L130" s="98"/>
      <c r="M130" s="21">
        <v>0</v>
      </c>
      <c r="N130" s="55"/>
    </row>
    <row r="131" spans="1:14" ht="18.75" x14ac:dyDescent="0.25">
      <c r="A131" s="56"/>
      <c r="B131" s="21">
        <v>0</v>
      </c>
      <c r="C131" s="21">
        <v>0</v>
      </c>
      <c r="D131" s="67"/>
      <c r="E131" s="98"/>
      <c r="F131" s="21">
        <v>0</v>
      </c>
      <c r="G131" s="55"/>
      <c r="H131" s="63"/>
      <c r="I131" s="21">
        <v>0</v>
      </c>
      <c r="J131" s="21">
        <v>0</v>
      </c>
      <c r="K131" s="67"/>
      <c r="L131" s="98"/>
      <c r="M131" s="21">
        <v>0</v>
      </c>
      <c r="N131" s="55"/>
    </row>
    <row r="132" spans="1:14" ht="18.75" x14ac:dyDescent="0.25">
      <c r="A132" s="56"/>
      <c r="B132" s="21">
        <v>0</v>
      </c>
      <c r="C132" s="21">
        <v>0</v>
      </c>
      <c r="D132" s="67"/>
      <c r="E132" s="98"/>
      <c r="F132" s="21">
        <v>0</v>
      </c>
      <c r="G132" s="55"/>
      <c r="H132" s="63"/>
      <c r="I132" s="21">
        <v>0</v>
      </c>
      <c r="J132" s="21">
        <v>0</v>
      </c>
      <c r="K132" s="67"/>
      <c r="L132" s="98"/>
      <c r="M132" s="21">
        <v>0</v>
      </c>
      <c r="N132" s="55"/>
    </row>
    <row r="133" spans="1:14" ht="18.75" x14ac:dyDescent="0.25">
      <c r="A133" s="56"/>
      <c r="B133" s="21">
        <v>0</v>
      </c>
      <c r="C133" s="21">
        <v>0</v>
      </c>
      <c r="D133" s="67"/>
      <c r="E133" s="98"/>
      <c r="F133" s="21">
        <v>0</v>
      </c>
      <c r="G133" s="55"/>
      <c r="H133" s="63"/>
      <c r="I133" s="21">
        <v>0</v>
      </c>
      <c r="J133" s="21">
        <v>0</v>
      </c>
      <c r="K133" s="67"/>
      <c r="L133" s="98"/>
      <c r="M133" s="21">
        <v>0</v>
      </c>
      <c r="N133" s="55"/>
    </row>
    <row r="134" spans="1:14" ht="18.75" x14ac:dyDescent="0.25">
      <c r="A134" s="56"/>
      <c r="B134" s="21">
        <v>0</v>
      </c>
      <c r="C134" s="21">
        <v>0</v>
      </c>
      <c r="D134" s="67"/>
      <c r="E134" s="98"/>
      <c r="F134" s="21">
        <v>0</v>
      </c>
      <c r="G134" s="55"/>
      <c r="H134" s="63"/>
      <c r="I134" s="21">
        <v>0</v>
      </c>
      <c r="J134" s="21">
        <v>0</v>
      </c>
      <c r="K134" s="67"/>
      <c r="L134" s="98"/>
      <c r="M134" s="21">
        <v>0</v>
      </c>
      <c r="N134" s="55"/>
    </row>
    <row r="135" spans="1:14" ht="18.75" x14ac:dyDescent="0.25">
      <c r="A135" s="56"/>
      <c r="B135" s="21">
        <v>0</v>
      </c>
      <c r="C135" s="21">
        <v>0</v>
      </c>
      <c r="D135" s="67"/>
      <c r="E135" s="98"/>
      <c r="F135" s="21">
        <v>0</v>
      </c>
      <c r="G135" s="55"/>
      <c r="H135" s="63"/>
      <c r="I135" s="21">
        <v>0</v>
      </c>
      <c r="J135" s="21">
        <v>0</v>
      </c>
      <c r="K135" s="67"/>
      <c r="L135" s="98"/>
      <c r="M135" s="21">
        <v>0</v>
      </c>
      <c r="N135" s="55"/>
    </row>
    <row r="136" spans="1:14" ht="18.75" x14ac:dyDescent="0.25">
      <c r="A136" s="56"/>
      <c r="B136" s="21">
        <v>0</v>
      </c>
      <c r="C136" s="21">
        <v>0</v>
      </c>
      <c r="D136" s="67"/>
      <c r="E136" s="98"/>
      <c r="F136" s="21">
        <v>0</v>
      </c>
      <c r="G136" s="55"/>
      <c r="H136" s="63"/>
      <c r="I136" s="21">
        <v>0</v>
      </c>
      <c r="J136" s="21">
        <v>0</v>
      </c>
      <c r="K136" s="67"/>
      <c r="L136" s="98"/>
      <c r="M136" s="21">
        <v>0</v>
      </c>
      <c r="N136" s="55"/>
    </row>
    <row r="137" spans="1:14" ht="18.75" x14ac:dyDescent="0.25">
      <c r="A137" s="56"/>
      <c r="B137" s="21">
        <v>0</v>
      </c>
      <c r="C137" s="21">
        <v>0</v>
      </c>
      <c r="D137" s="67"/>
      <c r="E137" s="98"/>
      <c r="F137" s="21">
        <v>0</v>
      </c>
      <c r="G137" s="55"/>
      <c r="H137" s="63"/>
      <c r="I137" s="21">
        <v>0</v>
      </c>
      <c r="J137" s="21">
        <v>0</v>
      </c>
      <c r="K137" s="67"/>
      <c r="L137" s="98"/>
      <c r="M137" s="21">
        <v>0</v>
      </c>
      <c r="N137" s="55"/>
    </row>
    <row r="138" spans="1:14" ht="18.75" x14ac:dyDescent="0.25">
      <c r="A138" s="56"/>
      <c r="B138" s="21">
        <v>0</v>
      </c>
      <c r="C138" s="21">
        <v>0</v>
      </c>
      <c r="D138" s="67"/>
      <c r="E138" s="98"/>
      <c r="F138" s="21">
        <v>0</v>
      </c>
      <c r="G138" s="55"/>
      <c r="H138" s="63"/>
      <c r="I138" s="21">
        <v>0</v>
      </c>
      <c r="J138" s="21">
        <v>0</v>
      </c>
      <c r="K138" s="67"/>
      <c r="L138" s="98"/>
      <c r="M138" s="21">
        <v>0</v>
      </c>
      <c r="N138" s="55"/>
    </row>
    <row r="139" spans="1:14" ht="18.75" x14ac:dyDescent="0.25">
      <c r="A139" s="56"/>
      <c r="B139" s="21">
        <v>0</v>
      </c>
      <c r="C139" s="21">
        <v>0</v>
      </c>
      <c r="D139" s="67"/>
      <c r="E139" s="98"/>
      <c r="F139" s="21">
        <v>0</v>
      </c>
      <c r="G139" s="55"/>
      <c r="H139" s="63"/>
      <c r="I139" s="21">
        <v>0</v>
      </c>
      <c r="J139" s="21">
        <v>0</v>
      </c>
      <c r="K139" s="67"/>
      <c r="L139" s="98"/>
      <c r="M139" s="21">
        <v>0</v>
      </c>
      <c r="N139" s="55"/>
    </row>
    <row r="140" spans="1:14" ht="18.75" x14ac:dyDescent="0.25">
      <c r="A140" s="56"/>
      <c r="B140" s="21">
        <v>0</v>
      </c>
      <c r="C140" s="21">
        <v>0</v>
      </c>
      <c r="D140" s="67"/>
      <c r="E140" s="98"/>
      <c r="F140" s="21">
        <v>0</v>
      </c>
      <c r="G140" s="55"/>
      <c r="H140" s="63"/>
      <c r="I140" s="21">
        <v>0</v>
      </c>
      <c r="J140" s="21">
        <v>0</v>
      </c>
      <c r="K140" s="67"/>
      <c r="L140" s="98"/>
      <c r="M140" s="21">
        <v>0</v>
      </c>
      <c r="N140" s="55"/>
    </row>
    <row r="141" spans="1:14" ht="18.75" x14ac:dyDescent="0.25">
      <c r="A141" s="56"/>
      <c r="B141" s="21">
        <v>0</v>
      </c>
      <c r="C141" s="21">
        <v>0</v>
      </c>
      <c r="D141" s="67"/>
      <c r="E141" s="98"/>
      <c r="F141" s="21">
        <v>0</v>
      </c>
      <c r="G141" s="55"/>
      <c r="H141" s="63"/>
      <c r="I141" s="21">
        <v>0</v>
      </c>
      <c r="J141" s="21">
        <v>0</v>
      </c>
      <c r="K141" s="67"/>
      <c r="L141" s="98"/>
      <c r="M141" s="21">
        <v>0</v>
      </c>
      <c r="N141" s="55"/>
    </row>
    <row r="142" spans="1:14" ht="18.75" x14ac:dyDescent="0.25">
      <c r="A142" s="56"/>
      <c r="B142" s="21">
        <v>0</v>
      </c>
      <c r="C142" s="21">
        <v>0</v>
      </c>
      <c r="D142" s="67"/>
      <c r="E142" s="98"/>
      <c r="F142" s="21">
        <v>0</v>
      </c>
      <c r="G142" s="55"/>
      <c r="H142" s="63"/>
      <c r="I142" s="21">
        <v>0</v>
      </c>
      <c r="J142" s="21">
        <v>0</v>
      </c>
      <c r="K142" s="67"/>
      <c r="L142" s="98"/>
      <c r="M142" s="21">
        <v>0</v>
      </c>
      <c r="N142" s="55"/>
    </row>
    <row r="143" spans="1:14" ht="18.75" x14ac:dyDescent="0.25">
      <c r="A143" s="56"/>
      <c r="B143" s="21">
        <v>0</v>
      </c>
      <c r="C143" s="21">
        <v>0</v>
      </c>
      <c r="D143" s="67"/>
      <c r="E143" s="98"/>
      <c r="F143" s="21">
        <v>0</v>
      </c>
      <c r="G143" s="55"/>
      <c r="H143" s="63"/>
      <c r="I143" s="21">
        <v>0</v>
      </c>
      <c r="J143" s="21">
        <v>0</v>
      </c>
      <c r="K143" s="67"/>
      <c r="L143" s="98"/>
      <c r="M143" s="21">
        <v>0</v>
      </c>
      <c r="N143" s="55"/>
    </row>
    <row r="144" spans="1:14" ht="18.75" x14ac:dyDescent="0.25">
      <c r="A144" s="56"/>
      <c r="B144" s="21">
        <v>0</v>
      </c>
      <c r="C144" s="21">
        <v>0</v>
      </c>
      <c r="D144" s="67"/>
      <c r="E144" s="98"/>
      <c r="F144" s="21">
        <v>0</v>
      </c>
      <c r="G144" s="55"/>
      <c r="H144" s="63"/>
      <c r="I144" s="21">
        <v>0</v>
      </c>
      <c r="J144" s="21">
        <v>0</v>
      </c>
      <c r="K144" s="67"/>
      <c r="L144" s="98"/>
      <c r="M144" s="21">
        <v>0</v>
      </c>
      <c r="N144" s="55"/>
    </row>
    <row r="145" spans="1:14" ht="18.75" x14ac:dyDescent="0.25">
      <c r="A145" s="56"/>
      <c r="B145" s="21">
        <v>0</v>
      </c>
      <c r="C145" s="21">
        <v>0</v>
      </c>
      <c r="D145" s="67"/>
      <c r="E145" s="98"/>
      <c r="F145" s="21">
        <v>0</v>
      </c>
      <c r="G145" s="55"/>
      <c r="H145" s="63"/>
      <c r="I145" s="21">
        <v>0</v>
      </c>
      <c r="J145" s="21">
        <v>0</v>
      </c>
      <c r="K145" s="67"/>
      <c r="L145" s="98"/>
      <c r="M145" s="21">
        <v>0</v>
      </c>
      <c r="N145" s="55"/>
    </row>
    <row r="146" spans="1:14" ht="18.75" x14ac:dyDescent="0.25">
      <c r="A146" s="56"/>
      <c r="B146" s="21">
        <v>0</v>
      </c>
      <c r="C146" s="21">
        <v>0</v>
      </c>
      <c r="D146" s="67"/>
      <c r="E146" s="98"/>
      <c r="F146" s="21">
        <v>0</v>
      </c>
      <c r="G146" s="55"/>
      <c r="H146" s="63"/>
      <c r="I146" s="21">
        <v>0</v>
      </c>
      <c r="J146" s="21">
        <v>0</v>
      </c>
      <c r="K146" s="67"/>
      <c r="L146" s="98"/>
      <c r="M146" s="21">
        <v>0</v>
      </c>
      <c r="N146" s="98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42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42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="90" zoomScaleNormal="100" zoomScaleSheetLayoutView="90" workbookViewId="0">
      <selection activeCell="B3" sqref="B3:D8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23" t="s">
        <v>246</v>
      </c>
      <c r="B1" s="123"/>
      <c r="C1" s="123"/>
      <c r="D1" s="123"/>
    </row>
    <row r="2" spans="1:4" ht="94.5" customHeight="1" x14ac:dyDescent="0.25">
      <c r="A2" s="100" t="s">
        <v>244</v>
      </c>
      <c r="B2" s="121" t="s">
        <v>214</v>
      </c>
      <c r="C2" s="121" t="s">
        <v>215</v>
      </c>
      <c r="D2" s="121" t="s">
        <v>187</v>
      </c>
    </row>
    <row r="3" spans="1:4" ht="37.5" customHeight="1" x14ac:dyDescent="0.25">
      <c r="A3" s="95" t="s">
        <v>57</v>
      </c>
      <c r="B3" s="143">
        <v>39</v>
      </c>
      <c r="C3" s="101">
        <v>38</v>
      </c>
      <c r="D3" s="101">
        <v>12891</v>
      </c>
    </row>
    <row r="4" spans="1:4" ht="37.5" customHeight="1" x14ac:dyDescent="0.25">
      <c r="A4" s="95" t="s">
        <v>58</v>
      </c>
      <c r="B4" s="143">
        <v>79</v>
      </c>
      <c r="C4" s="101">
        <v>88</v>
      </c>
      <c r="D4" s="101">
        <v>17149</v>
      </c>
    </row>
    <row r="5" spans="1:4" ht="37.5" customHeight="1" x14ac:dyDescent="0.25">
      <c r="A5" s="95" t="s">
        <v>66</v>
      </c>
      <c r="B5" s="143">
        <v>0</v>
      </c>
      <c r="C5" s="101">
        <v>0</v>
      </c>
      <c r="D5" s="101">
        <v>0</v>
      </c>
    </row>
    <row r="6" spans="1:4" ht="37.5" customHeight="1" x14ac:dyDescent="0.25">
      <c r="A6" s="95" t="s">
        <v>67</v>
      </c>
      <c r="B6" s="143">
        <v>18</v>
      </c>
      <c r="C6" s="101">
        <v>18</v>
      </c>
      <c r="D6" s="101">
        <v>375</v>
      </c>
    </row>
    <row r="7" spans="1:4" ht="37.5" customHeight="1" x14ac:dyDescent="0.25">
      <c r="A7" s="95" t="s">
        <v>68</v>
      </c>
      <c r="B7" s="143">
        <v>32</v>
      </c>
      <c r="C7" s="101">
        <v>33</v>
      </c>
      <c r="D7" s="101">
        <v>2677</v>
      </c>
    </row>
    <row r="8" spans="1:4" ht="37.5" customHeight="1" x14ac:dyDescent="0.25">
      <c r="A8" s="95" t="s">
        <v>69</v>
      </c>
      <c r="B8" s="143">
        <v>47</v>
      </c>
      <c r="C8" s="101">
        <v>44</v>
      </c>
      <c r="D8" s="101">
        <v>5394</v>
      </c>
    </row>
    <row r="9" spans="1:4" ht="37.5" customHeight="1" x14ac:dyDescent="0.25">
      <c r="A9" s="122" t="s">
        <v>87</v>
      </c>
      <c r="B9" s="35">
        <f>SUM(B3:B8)</f>
        <v>215</v>
      </c>
      <c r="C9" s="35">
        <f>SUM(C3:C8)</f>
        <v>221</v>
      </c>
      <c r="D9" s="35">
        <f>SUM(D3:D8)</f>
        <v>38486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3</vt:i4>
      </vt:variant>
    </vt:vector>
  </HeadingPairs>
  <TitlesOfParts>
    <vt:vector size="23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2020-05-29T04:59:01Z</cp:lastPrinted>
  <dcterms:created xsi:type="dcterms:W3CDTF">2013-11-25T08:04:18Z</dcterms:created>
  <dcterms:modified xsi:type="dcterms:W3CDTF">2021-11-24T08:18:23Z</dcterms:modified>
</cp:coreProperties>
</file>