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715" activeTab="8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25725"/>
</workbook>
</file>

<file path=xl/calcChain.xml><?xml version="1.0" encoding="utf-8"?>
<calcChain xmlns="http://schemas.openxmlformats.org/spreadsheetml/2006/main">
  <c r="C15" i="32"/>
  <c r="C16"/>
  <c r="C14"/>
  <c r="C13"/>
  <c r="C12"/>
  <c r="C11"/>
  <c r="C9"/>
  <c r="C8"/>
  <c r="C7"/>
  <c r="C6"/>
  <c r="C5"/>
  <c r="C4"/>
  <c r="B3" l="1"/>
  <c r="E19" i="30" l="1"/>
  <c r="D19"/>
  <c r="C19"/>
  <c r="B19"/>
  <c r="E10" i="35" l="1"/>
  <c r="D10"/>
  <c r="C10"/>
  <c r="B10"/>
  <c r="L108" i="33"/>
  <c r="D96"/>
  <c r="C96"/>
  <c r="D5" l="1"/>
  <c r="E3" i="29" l="1"/>
  <c r="B3"/>
  <c r="B10" i="32" l="1"/>
  <c r="D59" i="8" l="1"/>
  <c r="D14" i="31" l="1"/>
  <c r="C14"/>
  <c r="G14" l="1"/>
  <c r="F14"/>
  <c r="C16" s="1"/>
  <c r="F15" l="1"/>
  <c r="E15"/>
  <c r="E14"/>
  <c r="B36" i="37" l="1"/>
  <c r="B31"/>
  <c r="B26"/>
  <c r="B21"/>
  <c r="B15"/>
  <c r="D3"/>
  <c r="C37" s="1"/>
  <c r="C3"/>
  <c r="C24"/>
  <c r="A12" i="36"/>
  <c r="A10"/>
  <c r="A6" s="1"/>
  <c r="L8" s="1"/>
  <c r="C21" i="37" l="1"/>
  <c r="C15"/>
  <c r="C26"/>
  <c r="C31"/>
  <c r="C36"/>
  <c r="C7"/>
  <c r="C9"/>
  <c r="C11"/>
  <c r="C13"/>
  <c r="C16"/>
  <c r="C18"/>
  <c r="C20"/>
  <c r="C23"/>
  <c r="C25"/>
  <c r="C28"/>
  <c r="C30"/>
  <c r="C33"/>
  <c r="C35"/>
  <c r="C38"/>
  <c r="C6"/>
  <c r="C8"/>
  <c r="C10"/>
  <c r="C12"/>
  <c r="C14"/>
  <c r="C17"/>
  <c r="C19"/>
  <c r="C22"/>
  <c r="C27"/>
  <c r="C29"/>
  <c r="C32"/>
  <c r="C34"/>
  <c r="C8" i="36"/>
  <c r="E8"/>
  <c r="G8"/>
  <c r="I8"/>
  <c r="K8"/>
  <c r="A7"/>
  <c r="B8"/>
  <c r="D8"/>
  <c r="F8"/>
  <c r="H8"/>
  <c r="J8"/>
  <c r="A8" l="1"/>
  <c r="L115" i="33" l="1"/>
  <c r="K115"/>
  <c r="J115"/>
  <c r="I115"/>
  <c r="H115"/>
  <c r="G115"/>
  <c r="D115"/>
  <c r="C115"/>
  <c r="L112"/>
  <c r="L107" s="1"/>
  <c r="K112"/>
  <c r="J112"/>
  <c r="I112"/>
  <c r="I107" s="1"/>
  <c r="H112"/>
  <c r="G112"/>
  <c r="D112"/>
  <c r="C112"/>
  <c r="K108"/>
  <c r="J108"/>
  <c r="I108"/>
  <c r="H108"/>
  <c r="H107" s="1"/>
  <c r="G108"/>
  <c r="D108"/>
  <c r="C108"/>
  <c r="J107"/>
  <c r="G107"/>
  <c r="D107"/>
  <c r="L102"/>
  <c r="K102"/>
  <c r="J102"/>
  <c r="I102"/>
  <c r="H102"/>
  <c r="G102"/>
  <c r="D102"/>
  <c r="D91" s="1"/>
  <c r="C102"/>
  <c r="L96"/>
  <c r="K96"/>
  <c r="J96"/>
  <c r="I96"/>
  <c r="H96"/>
  <c r="G96"/>
  <c r="L92"/>
  <c r="K92"/>
  <c r="K91" s="1"/>
  <c r="J92"/>
  <c r="I92"/>
  <c r="H92"/>
  <c r="H91" s="1"/>
  <c r="G92"/>
  <c r="G91" s="1"/>
  <c r="D92"/>
  <c r="C92"/>
  <c r="L86"/>
  <c r="K86"/>
  <c r="J86"/>
  <c r="I86"/>
  <c r="H86"/>
  <c r="G86"/>
  <c r="D86"/>
  <c r="C86"/>
  <c r="L80"/>
  <c r="K80"/>
  <c r="J80"/>
  <c r="I80"/>
  <c r="H80"/>
  <c r="G80"/>
  <c r="G75" s="1"/>
  <c r="D80"/>
  <c r="D75" s="1"/>
  <c r="C80"/>
  <c r="C75" s="1"/>
  <c r="L76"/>
  <c r="K76"/>
  <c r="J76"/>
  <c r="I76"/>
  <c r="H76"/>
  <c r="H75" s="1"/>
  <c r="G76"/>
  <c r="D76"/>
  <c r="C76"/>
  <c r="L75"/>
  <c r="K75"/>
  <c r="J75"/>
  <c r="I75"/>
  <c r="L70"/>
  <c r="K70"/>
  <c r="J70"/>
  <c r="I70"/>
  <c r="H70"/>
  <c r="G70"/>
  <c r="D70"/>
  <c r="C70"/>
  <c r="L66"/>
  <c r="K66"/>
  <c r="J66"/>
  <c r="I66"/>
  <c r="H66"/>
  <c r="G66"/>
  <c r="D66"/>
  <c r="C66"/>
  <c r="L62"/>
  <c r="L61" s="1"/>
  <c r="K62"/>
  <c r="J62"/>
  <c r="J61" s="1"/>
  <c r="I62"/>
  <c r="I61" s="1"/>
  <c r="H62"/>
  <c r="H61" s="1"/>
  <c r="G62"/>
  <c r="G61" s="1"/>
  <c r="D62"/>
  <c r="C62"/>
  <c r="K61"/>
  <c r="L57"/>
  <c r="K57"/>
  <c r="J57"/>
  <c r="I57"/>
  <c r="H57"/>
  <c r="G57"/>
  <c r="D57"/>
  <c r="C57"/>
  <c r="L52"/>
  <c r="K52"/>
  <c r="J52"/>
  <c r="I52"/>
  <c r="H52"/>
  <c r="G52"/>
  <c r="D52"/>
  <c r="C52"/>
  <c r="L48"/>
  <c r="K48"/>
  <c r="J48"/>
  <c r="I48"/>
  <c r="H48"/>
  <c r="H47" s="1"/>
  <c r="G48"/>
  <c r="D48"/>
  <c r="C48"/>
  <c r="K47"/>
  <c r="J47"/>
  <c r="I47"/>
  <c r="G47"/>
  <c r="C47"/>
  <c r="L41"/>
  <c r="K41"/>
  <c r="J41"/>
  <c r="I41"/>
  <c r="H41"/>
  <c r="G41"/>
  <c r="D41"/>
  <c r="C41"/>
  <c r="L35"/>
  <c r="K35"/>
  <c r="J35"/>
  <c r="I35"/>
  <c r="H35"/>
  <c r="G35"/>
  <c r="D35"/>
  <c r="C35"/>
  <c r="L30"/>
  <c r="K30"/>
  <c r="J30"/>
  <c r="J29" s="1"/>
  <c r="I30"/>
  <c r="I29" s="1"/>
  <c r="H30"/>
  <c r="H29" s="1"/>
  <c r="G30"/>
  <c r="G29" s="1"/>
  <c r="D30"/>
  <c r="D29" s="1"/>
  <c r="C30"/>
  <c r="L21"/>
  <c r="K21"/>
  <c r="J21"/>
  <c r="I21"/>
  <c r="H21"/>
  <c r="G21"/>
  <c r="D21"/>
  <c r="C21"/>
  <c r="L12"/>
  <c r="K12"/>
  <c r="J12"/>
  <c r="I12"/>
  <c r="H12"/>
  <c r="G12"/>
  <c r="D12"/>
  <c r="D4" s="1"/>
  <c r="C12"/>
  <c r="L5"/>
  <c r="K5"/>
  <c r="J5"/>
  <c r="J4" s="1"/>
  <c r="I5"/>
  <c r="H5"/>
  <c r="G5"/>
  <c r="G4" s="1"/>
  <c r="C5"/>
  <c r="I4" l="1"/>
  <c r="C29"/>
  <c r="K107"/>
  <c r="C107"/>
  <c r="I91"/>
  <c r="J91"/>
  <c r="L91"/>
  <c r="C61"/>
  <c r="D61"/>
  <c r="D47"/>
  <c r="L47"/>
  <c r="L4"/>
  <c r="H4"/>
  <c r="C91"/>
  <c r="L29"/>
  <c r="K4"/>
  <c r="C4"/>
  <c r="K29"/>
  <c r="I16" i="31" l="1"/>
  <c r="H59" i="8" l="1"/>
  <c r="G59"/>
  <c r="M5" i="9" l="1"/>
  <c r="F5"/>
  <c r="J5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<sst xmlns="http://schemas.openxmlformats.org/spreadsheetml/2006/main" count="1149" uniqueCount="863">
  <si>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</si>
  <si>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</si>
  <si>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</si>
  <si>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</si>
  <si>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</si>
  <si>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</si>
  <si>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</si>
  <si>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</si>
  <si>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</si>
  <si>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</si>
  <si>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</si>
  <si>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</si>
  <si>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</si>
  <si>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</si>
  <si>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</si>
  <si>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</si>
  <si>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</si>
  <si>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</si>
  <si>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</si>
  <si>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</si>
  <si>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</si>
  <si>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</si>
  <si>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</si>
  <si>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</si>
  <si>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</si>
  <si>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</si>
  <si>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</si>
  <si>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</si>
  <si>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</si>
  <si>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</si>
  <si>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</si>
  <si>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</si>
  <si>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</si>
  <si>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</si>
  <si>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</si>
  <si>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</si>
  <si>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</si>
  <si>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</si>
  <si>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</si>
  <si>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</si>
  <si>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</si>
  <si>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</si>
  <si>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</si>
  <si>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</si>
  <si>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</si>
  <si>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</si>
  <si>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</si>
  <si>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</si>
  <si>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</si>
  <si>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</si>
  <si>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</si>
  <si>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</si>
  <si>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</si>
  <si>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</si>
  <si>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</si>
  <si>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</si>
  <si>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</si>
  <si>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</si>
  <si>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</si>
  <si>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</si>
  <si>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</si>
  <si>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</si>
  <si>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</si>
  <si>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</si>
  <si>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</si>
  <si>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</si>
  <si>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</si>
  <si>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</si>
  <si>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</si>
  <si>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</si>
  <si>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</si>
  <si>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</si>
  <si>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</si>
  <si>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</si>
  <si>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</si>
  <si>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</si>
  <si>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</si>
  <si>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</si>
  <si>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</si>
  <si>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</si>
  <si>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</si>
  <si>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</si>
  <si>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</si>
  <si>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</si>
  <si>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</si>
  <si>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</si>
  <si>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</si>
  <si>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</si>
  <si>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</si>
  <si>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</si>
  <si>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</si>
  <si>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</si>
  <si>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</si>
  <si>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</si>
  <si>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</si>
  <si>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</si>
  <si>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</si>
  <si>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</si>
  <si>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</si>
  <si>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</si>
  <si>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</si>
  <si>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</si>
  <si>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</si>
  <si>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</si>
  <si>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</si>
  <si>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</si>
  <si>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</si>
  <si>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</si>
  <si>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</si>
  <si>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</si>
  <si>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</si>
  <si>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</si>
  <si>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</si>
  <si>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</si>
  <si>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</si>
  <si>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</si>
  <si>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</si>
  <si>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</si>
  <si>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</si>
  <si>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</si>
  <si>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</si>
  <si>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</si>
  <si>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</si>
  <si>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</si>
  <si>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</si>
  <si>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</si>
  <si>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</si>
  <si>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</si>
  <si>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</si>
  <si>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</si>
  <si>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</si>
  <si>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</si>
  <si>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</si>
  <si>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</si>
  <si>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</si>
  <si>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</si>
  <si>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</si>
  <si>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</si>
  <si>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</si>
  <si>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</si>
  <si>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</si>
  <si>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</si>
  <si>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</si>
  <si>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</si>
  <si>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</si>
  <si>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</si>
  <si>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</si>
  <si>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</si>
  <si>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</si>
  <si>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</si>
  <si>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</si>
  <si>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</si>
  <si>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</si>
  <si>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</si>
  <si>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</si>
  <si>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</si>
  <si>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</si>
  <si>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</si>
  <si>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</si>
  <si>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</si>
  <si>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</si>
  <si>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</si>
  <si>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</si>
  <si>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</si>
  <si>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</si>
  <si>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</si>
  <si>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</si>
  <si>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</si>
  <si>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</si>
  <si>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</si>
  <si>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</si>
  <si>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</si>
  <si>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</si>
  <si>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</si>
  <si>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</si>
  <si>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</si>
  <si>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</si>
  <si>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</si>
  <si>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</si>
  <si>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</si>
  <si>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</si>
  <si>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</si>
  <si>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</si>
  <si>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</si>
  <si>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</si>
  <si>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</si>
  <si>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</si>
  <si>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</si>
  <si>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</si>
  <si>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</si>
  <si>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</si>
  <si>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</si>
  <si>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</si>
  <si>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</si>
  <si>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</si>
  <si>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</si>
  <si>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</si>
  <si>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</si>
  <si>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</si>
  <si>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</si>
  <si>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</si>
  <si>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</si>
  <si>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</si>
  <si>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</si>
  <si>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</si>
  <si>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</si>
  <si>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</si>
  <si>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</si>
  <si>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</si>
  <si>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</si>
  <si>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</si>
  <si>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</si>
  <si>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</si>
  <si>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</si>
  <si>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</si>
  <si>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</si>
  <si>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</si>
  <si>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</si>
  <si>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</si>
  <si>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</si>
  <si>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</si>
  <si>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</si>
  <si>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</si>
  <si>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</si>
  <si>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</si>
  <si>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</si>
  <si>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</si>
  <si>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</si>
  <si>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</si>
  <si>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</si>
  <si>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</si>
  <si>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</si>
  <si>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</si>
  <si>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</si>
  <si>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</si>
  <si>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</si>
  <si>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</si>
  <si>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</si>
  <si>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</si>
  <si>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</si>
  <si>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</si>
  <si>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</si>
  <si>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</si>
  <si>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</si>
  <si>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</si>
  <si>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</si>
  <si>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</si>
  <si>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</si>
  <si>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</si>
  <si>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</si>
  <si>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</si>
  <si>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</si>
  <si>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</si>
  <si>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</si>
  <si>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</si>
  <si>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</si>
  <si>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</si>
  <si>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</si>
  <si>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</si>
  <si>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</si>
  <si>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</si>
  <si>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</si>
  <si>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</si>
  <si>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</si>
  <si>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</si>
  <si>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</si>
  <si>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</si>
  <si>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</si>
  <si>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</si>
  <si>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</si>
  <si>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</si>
  <si>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</si>
  <si>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</si>
  <si>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</si>
  <si>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МБУ МЦ "Зодиак"</t>
  </si>
  <si>
    <t>И.А. Боярдинова</t>
  </si>
  <si>
    <t>муниципального бюджетного учреждения Молодежный центр "Зодиак"</t>
  </si>
  <si>
    <t>Муниципальное бюджетное учреждение Ленинского района города Новосибирска Молодежный центр "Зодиак" (МБУ МЦ "Зодиак") 22.06.1994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</si>
  <si>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</si>
  <si>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630121, г. Новосибирск, ул. Невельского, 55                                                                                                  e-mail: mczodiak@yandex.ru  тел/факс 350-16-88                                                                                                                                                                    страница на портале тымолод.рф: http://www.timolod.ru/zodiak                                                                                                      группа VK: vk.com/nskzodiak</t>
  </si>
  <si>
    <t>Ирина Александровна Боярдинова</t>
  </si>
  <si>
    <t>Структурные подразделения учреждения:                                                                                                                                                                                                                                                  "Антей",  ул. Титова, 12 - 1 этаж жилого дома                                                                                                                          "Антей", ул. Путевая, 6 - 1 этаж жилого дома                                                                                                                                                                  "НКС", ул. Ватутина, 17 - 1 этаж жилого дома                                                                                                            "Панда", ул. Котовского, 10 - 1 этаж жилого дома - пристройка                                                                      "Юность", ул. Невельского, 55 - пристройка к жилому дому</t>
  </si>
  <si>
    <t>Площадь по структурным подразделениям:                                                                                                                    "Антей",  ул. Титова, 12 - 343,3 кв.м.                                                                                                               "Антей", ул. Путевая, 6 - 174,6 кв.м.                                                                                                                                                              "НКС", ул. Ватутина, 17 - 264,4 кв.м.                                                                                                               "Панда", ул. Котовского, 10 - 138,9 кв.м.                                                                                                            "Юность", ул. Невельского, 55 - 862,7 кв.м.                                                                                                             Итого: 1783,9 кв.м.</t>
  </si>
  <si>
    <t>Площадь по структурным подразделениям:                                                                                                           "Антей",  ул. Титова, 12 - 150,2 кв.м.                                                                                                            "Антей", ул. Путевая, 6 - 87,2 кв.м.                                                                                                                                                              "НКС", ул. Ватутина, 17 - 191,5 кв.м.                                                                                                                 "Панда", ул. Котовского, 10 - 103,2 кв.м.                                                                                                    "Юность", ул. Невельского, 55 - 244,6 кв.м.                                                                                                   Итого: 776,7 кв.м.</t>
  </si>
  <si>
    <t>"Антей",  ул. Титова, 12 - 2                                                                                                                         "Антей", ул. Путевая, 6 - 6                                                                                                                                                         "НКС", ул. Ватутина, 17 - 9                                                                                                                         "Панда", ул. Котовского, 10 - 5                                                                                                                    "Юность", ул. Невельского, 55 - 15                                                                                                            Итого: 38</t>
  </si>
  <si>
    <t xml:space="preserve">"Антей",  ул. Титова, 12 - пн-вс 9.00-22.00                                                                                          "Антей", ул. Путевая, 6 - пн-вс 9.00-21.00                                                                                                                                                          "НКС", ул. Ватутина, 17 - пн-вс 9.00-22.00                                                                                            "Панда", ул. Котовского, 10 - пн-вс 9.00-22.00                                                                                    "Юность", ул. Невельского, 55 - пн-вс 9.00-22.00                                                                                    </t>
  </si>
  <si>
    <t>01.06.-30.07.2021</t>
  </si>
  <si>
    <t>Отдел занятости населения Ленинского района</t>
  </si>
  <si>
    <t>уборщик территории                                         художник</t>
  </si>
  <si>
    <t xml:space="preserve">"Путь художника" </t>
  </si>
  <si>
    <t>январь-декабрь 2021</t>
  </si>
  <si>
    <t>18-30</t>
  </si>
  <si>
    <t>"Школа первой помощи"</t>
  </si>
  <si>
    <t>январь 2018-декабрь2021</t>
  </si>
  <si>
    <t>14-30</t>
  </si>
  <si>
    <t>"Мужской подход"</t>
  </si>
  <si>
    <t>январь -декабрь2021</t>
  </si>
  <si>
    <t>14-35</t>
  </si>
  <si>
    <t>"Школа по спортивному туризму"</t>
  </si>
  <si>
    <t>январь 2016-декабрь 2021</t>
  </si>
  <si>
    <t>18-35</t>
  </si>
  <si>
    <t>Пост № 101</t>
  </si>
  <si>
    <t>14-18</t>
  </si>
  <si>
    <t>"Гражданская самооборона"</t>
  </si>
  <si>
    <t>"Открытое сердце"</t>
  </si>
  <si>
    <t>"Молодежная гостинная"</t>
  </si>
  <si>
    <t>"Антей",  ул. Титова, 12 - 19                                                                                                                                        "Антей", ул. Путевая, 6 - 8                                                                                                                                                                                                                                                                                                             "НКС", ул. Ватутина, 17 - 22                                                                                                                           "Панда", ул. Котовского, 10 - 13                                                                                                                    "Юность", ул. Невельского, 55 - 36                                                                                                              Итого: 98 человек</t>
  </si>
  <si>
    <t>Лыжный поход 1 категории сложности</t>
  </si>
  <si>
    <t>Алтай</t>
  </si>
  <si>
    <t>Спелео поход 1 категории сложности</t>
  </si>
  <si>
    <t>Лыжный поход выходного дня</t>
  </si>
  <si>
    <t>8-10.01.2021</t>
  </si>
  <si>
    <t>НСО</t>
  </si>
  <si>
    <t>3-7.01.2021</t>
  </si>
  <si>
    <t>1-8.01.2021</t>
  </si>
  <si>
    <t>18-23.02.2021</t>
  </si>
  <si>
    <t>21-22.02.2021</t>
  </si>
  <si>
    <t>1-4.03.2021</t>
  </si>
  <si>
    <t>Красноярский край</t>
  </si>
  <si>
    <t>5-10.03.2021</t>
  </si>
  <si>
    <t>Кемеровская область</t>
  </si>
  <si>
    <t>Лыжный поход 2 категории сложности</t>
  </si>
  <si>
    <t>5-12.03.2021</t>
  </si>
  <si>
    <t>Пешеходный поход выходного дня</t>
  </si>
  <si>
    <t>23-24.03.2021</t>
  </si>
  <si>
    <t>Водный поход 3 категории сложности</t>
  </si>
  <si>
    <t>1-5.05.2021</t>
  </si>
  <si>
    <t>Вело поход 1 категории сложности</t>
  </si>
  <si>
    <t>4-10.05.2021</t>
  </si>
  <si>
    <t>8-13.06.2021</t>
  </si>
  <si>
    <t>Хакасия</t>
  </si>
  <si>
    <t>Водный поход 1 категории сложности</t>
  </si>
  <si>
    <t>21-27.06.2021</t>
  </si>
  <si>
    <t>Горный поход 1 категории сложности</t>
  </si>
  <si>
    <t>1-8.07.2021</t>
  </si>
  <si>
    <t>5-14.07.2021</t>
  </si>
  <si>
    <t>НСО, река Бердь</t>
  </si>
  <si>
    <t>Водный поход 4 категории сложности</t>
  </si>
  <si>
    <t>9-14.07.2021</t>
  </si>
  <si>
    <t>23-28.07.2021</t>
  </si>
  <si>
    <t>23-24.07.2021</t>
  </si>
  <si>
    <t>Горный поход 2 категории сложности</t>
  </si>
  <si>
    <t>2-11.08.2021</t>
  </si>
  <si>
    <t>10-15.08.2021</t>
  </si>
  <si>
    <t>20-22.08.2021</t>
  </si>
  <si>
    <t>Пешеходный поход 2 категории сложности</t>
  </si>
  <si>
    <t>20-29.08.2021</t>
  </si>
  <si>
    <t>29.10.-03.11.2021</t>
  </si>
  <si>
    <t>25.12.2021-02.01.2022</t>
  </si>
  <si>
    <t>27.12.2021-03.01.2022</t>
  </si>
  <si>
    <t>Фестиваль по строительству снежных хижин "Иглу 2021 - Город эскимосов"</t>
  </si>
  <si>
    <t>10-55</t>
  </si>
  <si>
    <t xml:space="preserve">Серия марафонов по спортивному туризму </t>
  </si>
  <si>
    <t>Соревнования по спортивному ориентированию посвященные памяти А. Бовтручук</t>
  </si>
  <si>
    <t xml:space="preserve">Экстрим - поход "Дикая сотка" </t>
  </si>
  <si>
    <t>Патриотическая акция "Голос Победы"</t>
  </si>
  <si>
    <t>6-35</t>
  </si>
  <si>
    <t>Благотворительный марафон "Мы вместе" https:// vk.com/ club197114712</t>
  </si>
  <si>
    <t>210/6500пр</t>
  </si>
  <si>
    <t>Акция "Трудовой десант"</t>
  </si>
  <si>
    <t>12-35</t>
  </si>
  <si>
    <t>"Форум молодежных инициатив"</t>
  </si>
  <si>
    <t>Арт-фестиваль "Память нужна живым"</t>
  </si>
  <si>
    <t>Фестиваль "NSK Dance"</t>
  </si>
  <si>
    <t>Областной турслет</t>
  </si>
  <si>
    <t>11.06.2021 - 14.06.2021</t>
  </si>
  <si>
    <t>г. Бердск, Морская 14а к.1</t>
  </si>
  <si>
    <t>http://no-tssr.ru/sorevnovanija/polozhenija/2161-slet-turistov-novosibirskoj-oblasti-2021-goda.html</t>
  </si>
  <si>
    <t>Областная профильная смена «Школа безопасности»</t>
  </si>
  <si>
    <t>07.09.2021 – 12.09.2021</t>
  </si>
  <si>
    <t>ДОЛ им. Дубинина</t>
  </si>
  <si>
    <t>http://patriot.nso.ru/news/337</t>
  </si>
  <si>
    <t>2 место (команда)</t>
  </si>
  <si>
    <t>организация и проведение</t>
  </si>
  <si>
    <t>Региональный этап Всероссийской олимпиады школьников по ОБЖ</t>
  </si>
  <si>
    <t>НГПУ</t>
  </si>
  <si>
    <t>https://54.mchs.gov.ru/deyatelnost/press-centr/novosti/4374720</t>
  </si>
  <si>
    <t>Организация судейского аппарата</t>
  </si>
  <si>
    <t>35-е совещание-конференция по безопасности в спортивном  туризме, результатам судейства зонального чемпионата СФО и ДВФО по группе спортивных дисциплин «маршрут» и семинаре членов МКК СФО (спортивных судей)</t>
  </si>
  <si>
    <t>22.02-23.02.2021</t>
  </si>
  <si>
    <t>ТСО "Панда"</t>
  </si>
  <si>
    <t>http://no-tssr.ru/26-biblioteka/2131-soveshchanie-konferentsiya-po-bezopasnosti-v-turizme-2021-goda.html</t>
  </si>
  <si>
    <t>Помощь в проведении семинара, предоставление помещения</t>
  </si>
  <si>
    <t>Содействие формированию здорового образа жизни</t>
  </si>
  <si>
    <t>Содействие развитию активной жизненной позиции</t>
  </si>
  <si>
    <t>Всероссийская акции взаимопомощи #МыВместе.</t>
  </si>
  <si>
    <t>г. Новосибирск, Красный пр., 50</t>
  </si>
  <si>
    <t>https://xn--b1agazb5ah1e.xn--p1ai/</t>
  </si>
  <si>
    <t>Участие</t>
  </si>
  <si>
    <t>Кубок России по спортивному ориентированию « Сибирские просторы» (велокроссовые дисциплины)</t>
  </si>
  <si>
    <t>09.09 - 12.09.2021</t>
  </si>
  <si>
    <t>г. Бердск</t>
  </si>
  <si>
    <t>https://orient.nsk.ru/prostory2021</t>
  </si>
  <si>
    <t>2 место – 1. МС России - 1</t>
  </si>
  <si>
    <t>Выставка  «Это не модно»</t>
  </si>
  <si>
    <t>МЦ Чехова</t>
  </si>
  <si>
    <t>https://vk.com/chekhova_center</t>
  </si>
  <si>
    <t>Диплом участника</t>
  </si>
  <si>
    <t>Молодежный квест «Streetchampions Космос»</t>
  </si>
  <si>
    <t>ПКиО Кирова</t>
  </si>
  <si>
    <t>https://vk.com/club181767998</t>
  </si>
  <si>
    <t xml:space="preserve">Турнир по мини-футболу </t>
  </si>
  <si>
    <t>Костычева,6</t>
  </si>
  <si>
    <t>https://vk.com/post_1_nsk</t>
  </si>
  <si>
    <t>2 место</t>
  </si>
  <si>
    <t>Турнир по карате</t>
  </si>
  <si>
    <t>СК «Электрон»</t>
  </si>
  <si>
    <t>https://www.sk-elektron.ru/?menu=69&amp;month=02&amp;year=2021&amp;page=none</t>
  </si>
  <si>
    <t>2 место- Амир Дамиров</t>
  </si>
  <si>
    <t>Фестиваль "Ход котом"</t>
  </si>
  <si>
    <t>Невельского,55</t>
  </si>
  <si>
    <t>https://vk.com/festgamensk</t>
  </si>
  <si>
    <t>VII  вокальный конкурс «Моя Россия»</t>
  </si>
  <si>
    <t>онлайн</t>
  </si>
  <si>
    <t>https://forms.gle/EtzqBp1yrA3AfLZd8</t>
  </si>
  <si>
    <t>Первенство СК «Динамэкс»</t>
  </si>
  <si>
    <t>СК Динамэкс</t>
  </si>
  <si>
    <t>https://vk.com/dynamex1978</t>
  </si>
  <si>
    <t xml:space="preserve">1 место Ерошкин Дмитрий,3 место Коваленко Арсений
2 место Каменева Ксения,2, 3 место Денисова Елизавета 
3 место Иванов Вячеслав
</t>
  </si>
  <si>
    <t>Турнир по мини-футболу среди молодежи в рамках</t>
  </si>
  <si>
    <t xml:space="preserve">Конкурс моделей  «Ключ на старт», </t>
  </si>
  <si>
    <t>ДЮЦ «Планетарий»</t>
  </si>
  <si>
    <t>https://vk.com/nebonsk</t>
  </si>
  <si>
    <t>Турнир  по каратэ «Первые старты 2021»</t>
  </si>
  <si>
    <t>Сигутов Данил диплом 2 степени</t>
  </si>
  <si>
    <t>https://www.sk-elektron.ru</t>
  </si>
  <si>
    <t>3 место, Сигутов Дима</t>
  </si>
  <si>
    <t xml:space="preserve">Соревнования по авиамодельному спорту </t>
  </si>
  <si>
    <t>Искитим</t>
  </si>
  <si>
    <t>https://vk.com/wall-33520431_1069</t>
  </si>
  <si>
    <t>Колин Арсений, 2 место</t>
  </si>
  <si>
    <t>Первенство СФО по карате</t>
  </si>
  <si>
    <t>Красноярск</t>
  </si>
  <si>
    <t>https://vk.com/album-26479361_277678820</t>
  </si>
  <si>
    <t xml:space="preserve">Баланова Анастасия 2 место </t>
  </si>
  <si>
    <t>Турнир по карате «Первые старты»</t>
  </si>
  <si>
    <t>Бийск</t>
  </si>
  <si>
    <t>https://e-champs.com/event/235804</t>
  </si>
  <si>
    <t>3 место, Амиров Д</t>
  </si>
  <si>
    <t>Олимпиада искусств «Сибирь»</t>
  </si>
  <si>
    <t>https://www.triumphorg.ru/ru/content/vserossiyskaya-olimpiada-iskusstv</t>
  </si>
  <si>
    <t>Лауреат 1 степени-2 дипломаКсения Фомичева, Дарья Пятницкая</t>
  </si>
  <si>
    <t xml:space="preserve">Кубок Прииртышья </t>
  </si>
  <si>
    <t>Омск</t>
  </si>
  <si>
    <t>https://vk.com/wall-99825607_2461</t>
  </si>
  <si>
    <t>ДК Прогресс</t>
  </si>
  <si>
    <t>http://dkprogress.su/poster/</t>
  </si>
  <si>
    <t>Лауреат I степени швейный клуб «Модница», Лауреат I степени Пятницкая Дарья (шоу-театр «Сюрприз») Лауреат I степени Ксения Фомичева (шоу-театр «Сюрприз»)</t>
  </si>
  <si>
    <t>Фестиваль "Золотой Кубок России"</t>
  </si>
  <si>
    <t xml:space="preserve"> Конкурс художественного творчества«Золото Балтики»</t>
  </si>
  <si>
    <t>Калининград</t>
  </si>
  <si>
    <t>https://www.triumph-org.ru/ru/content/zoloto-baltiki-20</t>
  </si>
  <si>
    <t>Лауреат I степени швейный клуб «Модница», специальный приз «Лучший сценический костюм»</t>
  </si>
  <si>
    <t>Фестиваль "Сокровища Нации"</t>
  </si>
  <si>
    <t>Конкурс-фестиваль музыкально-художественного творчества «Открытые страницы</t>
  </si>
  <si>
    <t>Екатеринбург</t>
  </si>
  <si>
    <t>Лауреат I степени швейный клуб «Модница» (2 диплома)</t>
  </si>
  <si>
    <t>Фестиваль "Сердце Сибири"</t>
  </si>
  <si>
    <t>Центр культуры НГТУ</t>
  </si>
  <si>
    <t>https://vk.com/culture.nstu</t>
  </si>
  <si>
    <t>Лауреаты 1 степени в номинации "Танцевальное шоу", обладатели специального приза "За лучшую режиссуру номера" (шоу-театр Сюрприз), Куккус Александр-лауреат 1 степени, Букина Настя-лауреат 3 степени</t>
  </si>
  <si>
    <t>Детский многожанровый конкурс «Я – артист»</t>
  </si>
  <si>
    <t>Москва</t>
  </si>
  <si>
    <t>https://fest.muzikantoff.ru/yaart/</t>
  </si>
  <si>
    <t xml:space="preserve">Лауреат 1 степени </t>
  </si>
  <si>
    <t>Конкурс-фестиваль «На Олимпе»</t>
  </si>
  <si>
    <t>https://vk.com/festolimp</t>
  </si>
  <si>
    <t>Лауреат 2 степени (2),</t>
  </si>
  <si>
    <t>Фестиваль  творчества «Сердце Сибири »</t>
  </si>
  <si>
    <t>https://vk.com/sibiriafest</t>
  </si>
  <si>
    <t>Лауреат 1 степени</t>
  </si>
  <si>
    <t xml:space="preserve">Профессиональный конкурс педагогического мастерства </t>
  </si>
  <si>
    <t>https://fest.muzikantoff.ru/pedagog/</t>
  </si>
  <si>
    <t>Фестиваль-конкурс белорусской культуры «Карагод Сяброу»</t>
  </si>
  <si>
    <t>http://kultura.novo-sibirsk.ru/SitePages/projectsnews.aspx?itemID=336</t>
  </si>
  <si>
    <t>Лауреат 1 степени -3 диплома, благодарственное письмо Никишовой Л.А.</t>
  </si>
  <si>
    <t xml:space="preserve"> Соревнования по спортивному туризму 
«Зимний марафон – 2021»
</t>
  </si>
  <si>
    <t>НСО Искитимский район</t>
  </si>
  <si>
    <t>1 место - 1, 2 место - 2</t>
  </si>
  <si>
    <t>Соревнования по спортивному ориентированию памяти Бовтручук А.А.</t>
  </si>
  <si>
    <t>Монумент Славы</t>
  </si>
  <si>
    <t>2 место - 1, 3 место - 1</t>
  </si>
  <si>
    <t>Соревнования по спортивному туризму "Весенний марафон - 2021"</t>
  </si>
  <si>
    <t>07.05 - 10.05.2021</t>
  </si>
  <si>
    <t>НСО Тогучинский район</t>
  </si>
  <si>
    <t>3 место - 1</t>
  </si>
  <si>
    <t>Соревнования по спортивному туризму "Осенний марафон - 2021"</t>
  </si>
  <si>
    <t>17.09 - 19.09.2021</t>
  </si>
  <si>
    <t>НСО Мошковский район</t>
  </si>
  <si>
    <t>1 место - 1, 3 место - 2</t>
  </si>
  <si>
    <t>Кубок г. Новосибирска по спортивному туризму</t>
  </si>
  <si>
    <t>ДДТ Ефремова, Мира, 14</t>
  </si>
  <si>
    <t>1 место - 3</t>
  </si>
  <si>
    <t>Кубок г. Новосибирска по спортивному туризму «Майские зори»</t>
  </si>
  <si>
    <t>01.05 - 02.05.2021</t>
  </si>
  <si>
    <t>г. Новосибирск, Дзержинский р-н</t>
  </si>
  <si>
    <t>1 место - 1, 2 место - 1, 3 место - 2</t>
  </si>
  <si>
    <t>Кубок Горы. Городские соревнования по спортивному ориентированию</t>
  </si>
  <si>
    <t>г. Новосибирск, р-д Иня</t>
  </si>
  <si>
    <t>1 место - 2</t>
  </si>
  <si>
    <t>г. Новосибирск, ст. Учебный</t>
  </si>
  <si>
    <t>1 место - 5, 2 место - 2, 3 место - 2</t>
  </si>
  <si>
    <t>Городские молодежные «Сибирские гонки»</t>
  </si>
  <si>
    <t>г. Новосибирск, Инюшенский бор</t>
  </si>
  <si>
    <t>Первенство НСО по спортивному туризму</t>
  </si>
  <si>
    <t>04.06 - 06.06.2021</t>
  </si>
  <si>
    <t>http://no-tssr.ru/</t>
  </si>
  <si>
    <t>2 место - 1</t>
  </si>
  <si>
    <t>Первенство НСО по спортивному ориентированию</t>
  </si>
  <si>
    <t>г. Новосибирск, Обское море</t>
  </si>
  <si>
    <t>https://orient.nsk.ru/</t>
  </si>
  <si>
    <t>1 место - 1, 2 место - 1, 3 место - 1</t>
  </si>
  <si>
    <t>Областной чемпионат по пешеходному туризму</t>
  </si>
  <si>
    <t>02.10.2021 – 03.10.2021</t>
  </si>
  <si>
    <t>1 место - 1</t>
  </si>
  <si>
    <t>Участие в районном этапе областного конкурса "О Великой Победе мы помним вместе"</t>
  </si>
  <si>
    <t>г.Новосибирск</t>
  </si>
  <si>
    <t xml:space="preserve">https://www.kprfnsk.ru/inform/news/40185/ </t>
  </si>
  <si>
    <t>1 Диплом - Лауреата 1 степени</t>
  </si>
  <si>
    <t>Участие в районной передвижной выставки социально-значимых плакатов по профилактике потребления ПАВ «ЭТО—не модно»</t>
  </si>
  <si>
    <t>МБУ МЦ им.Чехова
ул.Связистов,139/1</t>
  </si>
  <si>
    <t xml:space="preserve">1Диплом-1степени
1 Диплома –3степени
</t>
  </si>
  <si>
    <t>Участие в областном конкурсе "О Великой Победе мы помним вместе "</t>
  </si>
  <si>
    <t>1 Диплом - Лауреата 2 степени</t>
  </si>
  <si>
    <t>Участие  в городском конкурсе "Нововогодняя игрушка-зверюшка"</t>
  </si>
  <si>
    <t>01.12.2020</t>
  </si>
  <si>
    <t xml:space="preserve">https://zoonovosib.ru/news/itogi-konkursa-elochnykh-igrushek/ </t>
  </si>
  <si>
    <t>1Диплом -1место</t>
  </si>
  <si>
    <t>Участие в городском первенстве СПК "Алмаз"</t>
  </si>
  <si>
    <t>г.Обь ДК Крылья Сибири</t>
  </si>
  <si>
    <t xml:space="preserve">1 Диплом-3место
</t>
  </si>
  <si>
    <t>Городской турнир по каратэ "Первые старты"</t>
  </si>
  <si>
    <t>МАУ ЦСП Электрон</t>
  </si>
  <si>
    <t>1 Диплом - 2степени</t>
  </si>
  <si>
    <t>Участие в 21 Городском конкурсе-фестивале "Таланты Левобережья"</t>
  </si>
  <si>
    <t>05,12,19.06.2021</t>
  </si>
  <si>
    <t>ПКиО им. Кирова</t>
  </si>
  <si>
    <t>(https://vk.com/parkkirova_nsk )</t>
  </si>
  <si>
    <t>2 Диплома -Лауреата 1 степени, 2 Диплома -Лауреата 2 степени, 1 Диплом -Лауреата 3 степени</t>
  </si>
  <si>
    <t>Участие в межрегиональном открытом танцевальном конкурсе по современной хореографии "Танцевальный квартал"</t>
  </si>
  <si>
    <t>( https://vk.com/soyuzdancensk )</t>
  </si>
  <si>
    <t>3 Диплома - 2 место, 1 Диплом - 3 место</t>
  </si>
  <si>
    <t xml:space="preserve">Участие во Всероссийском фестивале-конкурсе искусствART STAR AWARDS </t>
  </si>
  <si>
    <t>г.Севастополь</t>
  </si>
  <si>
    <t>(https://vk.com/artstarawards )</t>
  </si>
  <si>
    <t xml:space="preserve">2Диплома –Лауреата 3 степени
</t>
  </si>
  <si>
    <t>Участие в фестивале талантов "Сибирские самоцветы"</t>
  </si>
  <si>
    <t xml:space="preserve">31.01.2021
</t>
  </si>
  <si>
    <t>ДКЖ ул. Челюскинцев 11</t>
  </si>
  <si>
    <t>(https://vk.com/konkursy2020 )</t>
  </si>
  <si>
    <t>1Диплом- Лауреат 1 степени, 1 Диплом- лауреат 2 степени</t>
  </si>
  <si>
    <t xml:space="preserve">Участие в5 Всероссийском героико-патриотическом фестивале детского и юношеского творчества "Звезда Спасения" </t>
  </si>
  <si>
    <t>Главное управление МЧС РОССИИ по Новосиб обл</t>
  </si>
  <si>
    <t xml:space="preserve">https://www.mchs.gov.ru/ministerstvo/meropriyatiya-mchs-rossii/festival-detskogo-i-yunosheskogo-tvorchestva-zvezda-spaseniya </t>
  </si>
  <si>
    <t>1Диплома- 1 место</t>
  </si>
  <si>
    <t>Участие во Всероссийском фестивале Детского и Юношеского творчества"Золотой кубок России"</t>
  </si>
  <si>
    <t>Г.Новосибирск ДК "Прогресс"</t>
  </si>
  <si>
    <t>(https://vk.com/club59748448 )</t>
  </si>
  <si>
    <t xml:space="preserve">2Диплома –Лауреата 1 степени  ГРАН-ПРИ
</t>
  </si>
  <si>
    <t>Участие во Всероссийской акции, посвященной 76-й годовщине победы ВОВ "Искусство сквозь войну"</t>
  </si>
  <si>
    <t>г.Москва</t>
  </si>
  <si>
    <t>(https://vk.com/revival_arts )</t>
  </si>
  <si>
    <t xml:space="preserve">1Дипломов 1 место
</t>
  </si>
  <si>
    <t>Участие в 3 Всероссийском конкурсе детского рисунка "Моя Россия"</t>
  </si>
  <si>
    <t>11-31.01.21</t>
  </si>
  <si>
    <t>Санкт-Петербург</t>
  </si>
  <si>
    <t>1 Диплом участника</t>
  </si>
  <si>
    <t xml:space="preserve">Участие в 5-ом Всероссийском конкурсе хореографического искусства"Siberian Dance Contest" </t>
  </si>
  <si>
    <t>ДДК им. Калинина ул. Театральная, 1</t>
  </si>
  <si>
    <t>(https://vk.com/sibdc2019 )</t>
  </si>
  <si>
    <t>1Диплом- Лауреат 3 степени , 2 Диплома- Дипломант 1 сепени</t>
  </si>
  <si>
    <t>Участие во Всероссийском конкурсе рисунка "Мартовские коты"</t>
  </si>
  <si>
    <t>Участие в 3 Всероссийском конкурсе-фестивале творчества и искусства "Перезвон талантов"</t>
  </si>
  <si>
    <t>г.Рязань</t>
  </si>
  <si>
    <t>( https://vk.com/t.a.garmonia )</t>
  </si>
  <si>
    <t>1 Диплом -Лауреата 1 степени</t>
  </si>
  <si>
    <t>Участие во всероссийском конкурсе фотографии "Достань Достоевского"</t>
  </si>
  <si>
    <t>01.09.2021</t>
  </si>
  <si>
    <t>г.Уфа</t>
  </si>
  <si>
    <t xml:space="preserve">https://uo.ufa-lib.ru/ </t>
  </si>
  <si>
    <t>1 Диплом -Лауреата 2 степени</t>
  </si>
  <si>
    <t>Участие в 2 всероссийском конкурсе -фестивале творчества и искусства "Полёт фантазий"</t>
  </si>
  <si>
    <t>Участие во Всероссийском фестивале детского юношеского творчества "Сокровища нации"</t>
  </si>
  <si>
    <t>Г. Новосибирск, ДК Прогресс</t>
  </si>
  <si>
    <t>2 Диплом -Лауреата 1 степени</t>
  </si>
  <si>
    <t>Участие во Всероссийском хореографическом конкурсе искусства "Танцуй с Музыкантофф"</t>
  </si>
  <si>
    <t>01.10.2021</t>
  </si>
  <si>
    <t>( https://fest.muzikantoff.ru )</t>
  </si>
  <si>
    <t>1Диплом-Лауреата2степени</t>
  </si>
  <si>
    <t>Участие во Всероссийском творческом конкурсе "Осенние краски"</t>
  </si>
  <si>
    <t>г.Краснодар</t>
  </si>
  <si>
    <t>2 Диплома - 1 место</t>
  </si>
  <si>
    <t>Участие в Международном многожанровом конкурсе-фестивале</t>
  </si>
  <si>
    <t>1 Диплом -Лауреата 1степени</t>
  </si>
  <si>
    <t>Участие в международном конкурсе хореографического искусства</t>
  </si>
  <si>
    <t>1Диплом -дипломанта 2 степени</t>
  </si>
  <si>
    <t>Участие в открытой международной олимпиаде талантов"Богатство России"</t>
  </si>
  <si>
    <t>Центр культуры НГТУ Ул. Блюхера, 32/1</t>
  </si>
  <si>
    <t>(https://vk.com/sibfest2017 )</t>
  </si>
  <si>
    <t>2 Диплома дипломанта 2 степени 3 диплома дипломанта 3 степени</t>
  </si>
  <si>
    <t>Участие в открытом фестивале -конкурсе  Искусство и творчество "Ангелы надежды"</t>
  </si>
  <si>
    <t>г.Санкт -Петербург</t>
  </si>
  <si>
    <t>( www.fest-info.net )</t>
  </si>
  <si>
    <t>1 Диплом лауреата 1 степени</t>
  </si>
  <si>
    <t>Участие в международном кокурсе искусства и творчества "Горизонты"</t>
  </si>
  <si>
    <t>(https://www.fest-info.net/ )</t>
  </si>
  <si>
    <t>2 Диплома лауреата 2 степени</t>
  </si>
  <si>
    <t>Участие в международном многожанровом заочном конкурсе "Культурное наследие"</t>
  </si>
  <si>
    <t>г.Тюмень</t>
  </si>
  <si>
    <t>1 диплом лауреата 1 степени , 1 Диплом лауреата 2 степени, 4 Диплома лауреата 3 степени</t>
  </si>
  <si>
    <t>Участие в международном конкурсе -фестивале STAR FEST</t>
  </si>
  <si>
    <t>05-14.03.2021</t>
  </si>
  <si>
    <t>https://vk.com/starfests</t>
  </si>
  <si>
    <t>1 Диплом -Лауреата 3 степени</t>
  </si>
  <si>
    <t>Участие в международном фестивале по современной хореографии АНТИ гравитация</t>
  </si>
  <si>
    <t>20-21.03.21</t>
  </si>
  <si>
    <t>г.Новосибирск Центр "Евразия"</t>
  </si>
  <si>
    <t>(https://www.ortodance.ru/ )</t>
  </si>
  <si>
    <t xml:space="preserve">2Диплома- 3 место , 1 Диплом - 4 место
</t>
  </si>
  <si>
    <t xml:space="preserve">Участие в Международном дистанционном конкурсе "Дарование" </t>
  </si>
  <si>
    <t xml:space="preserve">Диплом-Лауреаты 1степени
</t>
  </si>
  <si>
    <t>Участие в Международном многожанровом конкурсе "Весенние таланты2021"</t>
  </si>
  <si>
    <t>(https://fest.muzikantoff.ru/ )</t>
  </si>
  <si>
    <t>Диплом Лауреата 2 степени</t>
  </si>
  <si>
    <t>Участие в 8Международном конкурсе талантов "Узоры"</t>
  </si>
  <si>
    <t>г.Пермь</t>
  </si>
  <si>
    <t>(https://vk.com/uzori_dis )</t>
  </si>
  <si>
    <t>1Диплом -Лауреаты 3степени</t>
  </si>
  <si>
    <t xml:space="preserve">Участие в6  Международном фестивале-конкурсе современного творчества детей и молодежи"Звездный проет" </t>
  </si>
  <si>
    <t>г.Новосибирск ДК  Калинина</t>
  </si>
  <si>
    <t>(https://www.zv-pr.ru/konkurs_nsk.php?konkurs=249 )</t>
  </si>
  <si>
    <t>1Диплом-Лауреаты 3 степени 1Диплом-Дипломанта1степени</t>
  </si>
  <si>
    <t>Участие в международном конкурсе "Роза ветров"</t>
  </si>
  <si>
    <t>26-29.04.21</t>
  </si>
  <si>
    <t>г.Новосибиоск НГТУ Блюхера,32</t>
  </si>
  <si>
    <t>(https://vk.com/rozavetrovnsk2020 )</t>
  </si>
  <si>
    <t>1Диплом-Лауреаты 3степени</t>
  </si>
  <si>
    <t>Участие в Международном фестивале-конкурсе "Отражение"</t>
  </si>
  <si>
    <t>01.04.2021</t>
  </si>
  <si>
    <t>Сенкт-Петербург</t>
  </si>
  <si>
    <t>(https://vk.com/festivali_konkursi )</t>
  </si>
  <si>
    <t>1Диплом-Лауреата1степени    1Диплом-Лауреат2степени</t>
  </si>
  <si>
    <t>Участие в меддународном кастинге-конкурсе искусства и творчества "Ярче звезд"</t>
  </si>
  <si>
    <t>1Диплом-Лауреаты1степени</t>
  </si>
  <si>
    <t>Израиль</t>
  </si>
  <si>
    <t>(https://vk.com/triumph_org )</t>
  </si>
  <si>
    <t>Участие в 1 Международном конкурсе музыкально-художественного творчества "Золотые купола.Звенигород"</t>
  </si>
  <si>
    <t>г.Звенигород</t>
  </si>
  <si>
    <t>Участие в Международном фестивале Сов ARTSTAR 20-21</t>
  </si>
  <si>
    <t>01.02.2021</t>
  </si>
  <si>
    <t>Houstoh/USA</t>
  </si>
  <si>
    <t xml:space="preserve">https://www.festivalofowls.com/kids-art-contest.html </t>
  </si>
  <si>
    <t>1 Диплом - участника</t>
  </si>
  <si>
    <t>Участие в международном конкурсе рисунков рыб "FishArt"</t>
  </si>
  <si>
    <t>USA</t>
  </si>
  <si>
    <t xml:space="preserve">https://www.wildlifeforever.org/home/state-fish-art/ </t>
  </si>
  <si>
    <t>3 Диплома участника</t>
  </si>
  <si>
    <t>Участие в 4Международном творческом конкурсе NEWКОСМОС</t>
  </si>
  <si>
    <t>(https://vk.com/new_space2021 )</t>
  </si>
  <si>
    <t>1Диплом-Лауреат1степени</t>
  </si>
  <si>
    <t>Участие в Международном 15 конкурсе искусства  и таланта "Весенний АРТ-тур"</t>
  </si>
  <si>
    <t>06.04.-06.05.21</t>
  </si>
  <si>
    <t>г.Челябинск</t>
  </si>
  <si>
    <t>(https://vk.com/artturnir )</t>
  </si>
  <si>
    <t>1Диплом -Лауреата1степени</t>
  </si>
  <si>
    <t>Участие в Открытом Международном чемпионате по современной хореографии  Oriental Boollywood</t>
  </si>
  <si>
    <t>22-23.05.21</t>
  </si>
  <si>
    <t>г.Новосибирск ОРПТО по НСО</t>
  </si>
  <si>
    <t>(https://vk.com/talentisiberi )</t>
  </si>
  <si>
    <t>5Дипломов -2место</t>
  </si>
  <si>
    <t>Участие в Международном конкурсе -фестивале "Ветер перемен" , "Феерия"</t>
  </si>
  <si>
    <t>01.06.2021</t>
  </si>
  <si>
    <t>(www.art-nasledie.com )</t>
  </si>
  <si>
    <t>2 Диплома -Лауреата 1 степени</t>
  </si>
  <si>
    <t>Участие в международном многожанровом конкурсе "Летние таланты"</t>
  </si>
  <si>
    <t>( https://fest.muzikantoff.ru/summer2021/ )</t>
  </si>
  <si>
    <t xml:space="preserve">1 Диплом- Лауреата 2степени </t>
  </si>
  <si>
    <t>Участие в Международном многожанровом конкурсе "Вселенная талантов"</t>
  </si>
  <si>
    <t>Ростов на дону</t>
  </si>
  <si>
    <t>( https://vk.com/pravilnoe_pokolenie2020 )</t>
  </si>
  <si>
    <t>1 Диплом -Дипломанты 1 степени</t>
  </si>
  <si>
    <t>Участие в международном конкурсе рисунко "Болото для жизни"</t>
  </si>
  <si>
    <t>Амурский фелиал Всемирного фонда дикой природы</t>
  </si>
  <si>
    <t>3Диплома участника</t>
  </si>
  <si>
    <t>Участие в 3 международном конкурсе творческих работ "Синий платочек 21"</t>
  </si>
  <si>
    <t>01.07.2021</t>
  </si>
  <si>
    <t>Благотворительный фонд "Русская Земля"</t>
  </si>
  <si>
    <t xml:space="preserve">http://rusfoundation.org/siniy_platochek_pobedy/konkurs_2021/ </t>
  </si>
  <si>
    <t>Диплом- участия</t>
  </si>
  <si>
    <t>Участие в международном конкурсе искуссв  ОЗАРЕНИЕ</t>
  </si>
  <si>
    <t>( https://www.konkurs-spb.com/дарование )</t>
  </si>
  <si>
    <t>( https://vk.com/festolimp )</t>
  </si>
  <si>
    <t>Участие в международном кастинг -конкурсе искусства и творчества "Арт-Держава"</t>
  </si>
  <si>
    <t>01.08.2021</t>
  </si>
  <si>
    <t xml:space="preserve">( www.fest-konkurs.ru) </t>
  </si>
  <si>
    <t>Участие в международном открытом конкурсе -фестивале искусств "Новые Горизонты"</t>
  </si>
  <si>
    <t>( https://vk.com/revival_arts )</t>
  </si>
  <si>
    <t>1 Диплом -Лауреата 2степени</t>
  </si>
  <si>
    <t>Участие в медждународном творческом фестивале -конкурсе "Вдохновение Планеты"</t>
  </si>
  <si>
    <t>г.Вологда</t>
  </si>
  <si>
    <t>(https://vk.com/fest.inspirationplanet )</t>
  </si>
  <si>
    <t xml:space="preserve"> 3 Диплома -Лауреата 1 степени, 3 Диплома - Лауреата 2 степени, 3 Диплома -Лауреата 3 степени, 1 Дплом -Дипломанта 1 степени</t>
  </si>
  <si>
    <t>Участие в международном фестивале -конкурсе искусств и творчества "Новое поколение"</t>
  </si>
  <si>
    <t>Участие в международном конкурсе искусства и творчества "Талант и призвание"</t>
  </si>
  <si>
    <t>( https://vk.com/festivali_konkursi )</t>
  </si>
  <si>
    <t>Участие в 16 международном творческом конкурсе "Звёзды осени"</t>
  </si>
  <si>
    <t>г. Сочи</t>
  </si>
  <si>
    <t>( https://vk.com/zvezdioseni )</t>
  </si>
  <si>
    <t>Участие во всероссийском конкурсе творчества "Роза ветров"</t>
  </si>
  <si>
    <t>( https://vk.com/rozavetrovnsk2020 )</t>
  </si>
  <si>
    <t>2 Диплома -Лауреата 3 степени, 2 Диплом -Дипломанта 1 степени</t>
  </si>
  <si>
    <t>Участие в международном смежном фестивале -конкурсе искусств "Радуга искусств", "Золотая грация"</t>
  </si>
  <si>
    <t>( https://www.spbfest.com )</t>
  </si>
  <si>
    <t>1 Диплом -Лауреата 1степени, 1 Диплом-лауреата 2 степени</t>
  </si>
  <si>
    <t>Участие в Международном конкурсе "Art- World"</t>
  </si>
  <si>
    <t>20.10.2021</t>
  </si>
  <si>
    <t>Италия</t>
  </si>
  <si>
    <t>1 Диплом- Лауреата 3 степени</t>
  </si>
  <si>
    <t>Участие в международном фестивале искуссв "Осенний марафон"</t>
  </si>
  <si>
    <t>г. Новосибирск , Театральная 1</t>
  </si>
  <si>
    <t>( https://vk.com/sibfest2017 )</t>
  </si>
  <si>
    <t>1 Диплом -Дипломанта 1 степени</t>
  </si>
  <si>
    <t>Участие в Международном фестивале -конкурсе "Адмиралтейская звезда"</t>
  </si>
  <si>
    <t>( http://www.spbprazdnik.com/0_.html )</t>
  </si>
  <si>
    <t>г. Новосибирск, Театральная 1</t>
  </si>
  <si>
    <t>01.03-15.04.2021</t>
  </si>
  <si>
    <t>Пацай Д. В.«Педагогические технологии подготовки обучающихся к олимпиаде по основам безопасности жизнедеятельности» в объеме 24 часов.С 24.04.2021 по 30.04.2021</t>
  </si>
  <si>
    <t xml:space="preserve">ФГБОУ ВО "Нижегородский государственный педагогический университет имени Козьмы Минина" </t>
  </si>
  <si>
    <t>Пацай Д.В. "Инструктор массового обучения навыкам оказания первой помощи после несчастного случая или террористического акта (судья - организатор конкурсов проф.мастерства и лайфрестлинга" в объеме 120 часов. С 23.11.2021 по 27.11.2021</t>
  </si>
  <si>
    <t>Национальный центр обучения навыкам оказания первой помощи АНО ДПО "Школа Бубнова" г. Москва</t>
  </si>
  <si>
    <t xml:space="preserve">ГАОУ ДПО НСО «УМЦ ГОЧС по Новосибирской области» </t>
  </si>
  <si>
    <t>Тренинг курс от Практической мастерской социально-значимых проектов "От идеи к реализации 2.0 для молодежных инициатив города Новосибирска"</t>
  </si>
  <si>
    <t>МБУ МЦ "Пионер"</t>
  </si>
  <si>
    <t>"Верхом на звезде"</t>
  </si>
  <si>
    <t>январь 2020-декабрь 2021</t>
  </si>
  <si>
    <t>16-35</t>
  </si>
  <si>
    <t>Давайте путешествовать</t>
  </si>
  <si>
    <t>PROзнание</t>
  </si>
  <si>
    <t>январь -декабрь 2021</t>
  </si>
  <si>
    <t>14-23</t>
  </si>
  <si>
    <t>"Новое поколение"</t>
  </si>
  <si>
    <t>январь-декабрь2021</t>
  </si>
  <si>
    <t>16-30</t>
  </si>
  <si>
    <t>"АБВ"</t>
  </si>
  <si>
    <t>Фестиваль науки и искусства "Космофест-2021"</t>
  </si>
  <si>
    <t>Городская патриотическая акция "Рассвет без войны"</t>
  </si>
  <si>
    <t>"Фестиваль языков"</t>
  </si>
  <si>
    <t>Акция "SOSисочка"</t>
  </si>
  <si>
    <t>Тематическая площадка "Рестодень"</t>
  </si>
  <si>
    <t>Районный конкурс-фестиваль танцевальных культур «Ритмы лета»</t>
  </si>
  <si>
    <t>МАУК ПКиО «Городские парки» ОО ПКиО «У моря Обского» (ул. Софийская, 15).</t>
  </si>
  <si>
    <t>https://vk.com/beat_summer</t>
  </si>
  <si>
    <t>Диплом участника, диплом лауреата 2 степени танц.студия «Мегаполис», благодарственные письма хореографам</t>
  </si>
  <si>
    <t>Междугородний турнир по настольному теннису на призы компании ООО «СибЛес»</t>
  </si>
  <si>
    <t>г.Бердск, СК Вега</t>
  </si>
  <si>
    <t xml:space="preserve">http://xn--m1aadldk.xn--p1ai/posts </t>
  </si>
  <si>
    <t>Диплом III место, Адинду Криспин, РКФ Власов</t>
  </si>
  <si>
    <t>городской фестиваль-конкурс «Калейдоскоп молодёжного творчества»</t>
  </si>
  <si>
    <t xml:space="preserve">Гала-концерт в онлайн формате в группе конкурса https://vk.com/youcreate2020 </t>
  </si>
  <si>
    <t xml:space="preserve">https://vk.com/youcreate2020 </t>
  </si>
  <si>
    <t>Студия танца "Мегаполис" лауреат II степени, РКФ Карпинская</t>
  </si>
  <si>
    <t>Открытый новогодний турнир по настольному теннису среди юношей 2009гр и младше</t>
  </si>
  <si>
    <t>МБУДО ДЮФЦ «Дзержинский», Б.Богаткова, 266/3</t>
  </si>
  <si>
    <t>Криспин Адинду: грамота за 1 место; РКФ Власов</t>
  </si>
  <si>
    <t>Открытый новогодний турнир по настольному теннису среди юношей 2006гр и младше</t>
  </si>
  <si>
    <t>Первенство города Новосибирска по настольному теннису среди юношей 2009 г.р.</t>
  </si>
  <si>
    <t>12-14.02. 2021</t>
  </si>
  <si>
    <t>Адинду Криспин, диплом за I место, РКФ Власов</t>
  </si>
  <si>
    <t>Первенство города Новосибирска по настольному теннису среди юношей 2006 г.р.</t>
  </si>
  <si>
    <t>Адинду Криспин, диплом за II место, РКФ Власов</t>
  </si>
  <si>
    <t>Соревнования по настольному теннису «Кубок города Новосибирска»</t>
  </si>
  <si>
    <t>7-9.05.2021</t>
  </si>
  <si>
    <t>ДЮСШ №2, ул. Бориса Богаткова, 266/3</t>
  </si>
  <si>
    <t>Бурдыгина Валерия – диплом I степени, РКФ Власов</t>
  </si>
  <si>
    <t>Турнир по настольному теннису на призы ООО «СибЛес»</t>
  </si>
  <si>
    <t>Диплом I место, Адинду Криспин, РКФ Власов</t>
  </si>
  <si>
    <t>Чемпионат Новосибирской области по настольному теннису</t>
  </si>
  <si>
    <t>18-20.12. 2020</t>
  </si>
  <si>
    <t>Бурдыгина: диплом за 1 место в парном смешанном разряде, диплом за 1 место в парном женском разряде, диплом за 1 место в личном зачёте; РКФ Власов</t>
  </si>
  <si>
    <t>Областной рождественский фестиваль хореографических коллективов «Карнавал-2021»</t>
  </si>
  <si>
    <t>17-18.01.2021</t>
  </si>
  <si>
    <t>центр культуры НГТУ; Блюхера, 32</t>
  </si>
  <si>
    <t xml:space="preserve">http://nios.ru/news/24430 </t>
  </si>
  <si>
    <t>2 диплома лауреатов 3 степени за номера, благодарственное письмо РКФ Карпинской</t>
  </si>
  <si>
    <t>8 региональный конкурс патриотического танца «Отчизна»</t>
  </si>
  <si>
    <t>ул. Б.Хмельницкого 40, ДК им. М.Горького</t>
  </si>
  <si>
    <t xml:space="preserve">http://kdc-stanislavskogo.ru/index.php/1163-regionalnyj-konkurs-patrioticheskogo-tantsa-otchizna </t>
  </si>
  <si>
    <t>студия танца «Мегаполис», диплом лауреата III степени</t>
  </si>
  <si>
    <t>ДКиТ им В.П,Чкалова</t>
  </si>
  <si>
    <t>https://sibsozvezdie.jimdofree.com/%D0%BA%D0%BE%D0%BD%D0%BA%D1%83%D1%80%D1%81%D1%8B/%D1%82%D0%B8%D0%BA- %D1%82%D0%B0%D0%BA-2021/</t>
  </si>
  <si>
    <t>Студия танца «Мегаполис»: два диплома первой степени, диплом лауреата 2 степени; благодарственное письмо директору МБУ МЦ «Зодиак» Боярдиновой И.А.</t>
  </si>
  <si>
    <t>IV региональный фестиваль-конкурс «Территория возможностей»</t>
  </si>
  <si>
    <t>14-16.05. 2021</t>
  </si>
  <si>
    <t>г.Томск</t>
  </si>
  <si>
    <t xml:space="preserve">https://vk.com/club108909306 </t>
  </si>
  <si>
    <t>Студия танца «Мегаполис»: дипломант 2 степени, дипломы участника, кубок</t>
  </si>
  <si>
    <t>IV региональный конкурс детского танцевального искусства «Тик-Так»</t>
  </si>
  <si>
    <t>Чемпионат Сибирского федерального округа по настольному теннису</t>
  </si>
  <si>
    <t>27-31.01. 2021</t>
  </si>
  <si>
    <t>г.Барнаул</t>
  </si>
  <si>
    <t xml:space="preserve">http://ttfr.ru/rus/news/9540-chempionat-sfo.-itogi-2021/ </t>
  </si>
  <si>
    <t>Бурдыгина Валерия, диплом за II место в составе команды НСО, РКФ Власов</t>
  </si>
  <si>
    <t>Первенство Сибирского федерального округа по настольному теннису среди юниоров до 19 лет</t>
  </si>
  <si>
    <t>1-5.02. 2021</t>
  </si>
  <si>
    <t xml:space="preserve">http://sport.nso.ru/page/5864 </t>
  </si>
  <si>
    <t>Адинду Криспин, диплом за III место в составе команды НСО, РКФ Власов</t>
  </si>
  <si>
    <t>Первенство Сибирского федерального округа по настольному теннису среди юношей и девушек до 16 лет</t>
  </si>
  <si>
    <t>24-28.02.2021</t>
  </si>
  <si>
    <t xml:space="preserve">http://xn--m1aadldk.xn--p1ai/posts/year/2021/3 </t>
  </si>
  <si>
    <t>Адинду Криспин, дипломы за III место (индивидуально) и II (в парном разряде) в составе команды НСО, РКФ Власов</t>
  </si>
  <si>
    <t>Первенство Сибирского федерального округа по настольному теннису среди юношей до 13 лет</t>
  </si>
  <si>
    <t>8-10.04.2021</t>
  </si>
  <si>
    <t>г.Абакан, Хакасия</t>
  </si>
  <si>
    <t xml:space="preserve">https://abakan.bezformata.com/listnews/pervenstvo-sibiri-po-nastolnomu-tennisu/92833255/ </t>
  </si>
  <si>
    <t>Адинду Криспин, дипломы за I место; РКФ Власов, диплом тренеру победителя</t>
  </si>
  <si>
    <t>конкурс социальной рекламы антинаркотической направленности и пропаганды ЗОЖ «Спасём жизнь вместе»</t>
  </si>
  <si>
    <t xml:space="preserve">https://xn--b1aew.xn--p1ai/mvd/structure1/Glavnie_upravlenija/gunk/%D0%BA%D0%BE%D0%BD%D0%BA%D1%83%D1%80%D1%81-%D1%81%D0%BE%D1%86%D1%80%D0%B5%D0%BA%D0%BB%D0%B0%D0%BC%D1%8B </t>
  </si>
  <si>
    <t>благодарственное письмо ГУ МВД по НСО начальнику отдела Скворцовой и студии танца «Мегаполис»</t>
  </si>
  <si>
    <t>Всероссийский фестиваль-конкурс современной хореографии «VLIЯNIE»</t>
  </si>
  <si>
    <t>23-25.04. 2021</t>
  </si>
  <si>
    <t>КДЦ им. Станиславского г. Новосибирск ул. Котовского, 2а</t>
  </si>
  <si>
    <t xml:space="preserve">https://vk.com/siberiandancecontest </t>
  </si>
  <si>
    <t>студия танца «Мегаполис» дипломант 1 и 3 степени, благодарственные письма педагогам; дипломы участников каждому танцору</t>
  </si>
  <si>
    <t>Первенство России по настольному теннису среди юношей до 13 лет</t>
  </si>
  <si>
    <t>19-24.05.2021</t>
  </si>
  <si>
    <t>г.Салават, Башкирия</t>
  </si>
  <si>
    <t xml:space="preserve">http://ttfr.ru/rus/news/9698-pervenstvo-rossii-do-13-let.-anons-2021 </t>
  </si>
  <si>
    <t>Адинду Криспин, диплом за 3 место; РКФ Власов</t>
  </si>
  <si>
    <t>Окружной дистанционный конкурс детского художественного творчества «Золотая курица»</t>
  </si>
  <si>
    <t>14.12.2020 – 20.02. 2021</t>
  </si>
  <si>
    <t>МБУДО «Дом детского творчества «Центральный», ул.Каменская, 82</t>
  </si>
  <si>
    <t xml:space="preserve">https://ddtcentr.edusite.ru/p986aa1.html </t>
  </si>
  <si>
    <t>3 диплома участников, 2 диплома лауреатов, воспитанники РКФ Друговой</t>
  </si>
  <si>
    <t>Участие в Международном конкурсе-фестивале искусств "INTERNATIONAL DIGI-ART  FESTIVAL-COMPETITION</t>
  </si>
  <si>
    <t>Открытая международная олимпиада талантов «Богатство России»</t>
  </si>
  <si>
    <t>11-13.02. 2021</t>
  </si>
  <si>
    <t>центр культуры НГТУ; ул.Блюхера, 32</t>
  </si>
  <si>
    <t xml:space="preserve">http://www.ssuwt.ru/events/news/mezhdunarodnaya-olimpiada-talantov-bogatstvo-rossii-2021 </t>
  </si>
  <si>
    <t>студия танца «Мегаполис» 2 диплома I степени, РКФ Карпинская</t>
  </si>
  <si>
    <t>управление по контролю за оборотом наркотиков ГУ МВД России по НСО, Новосибирск, ул.Октябрьская, 35, каб 908</t>
  </si>
  <si>
    <t>http://timolod.ru/centers/youth_centers/opisanie/zodiak.php/</t>
  </si>
  <si>
    <t>https://vk.com/id297055498</t>
  </si>
  <si>
    <t>https://vk.com/nskzodiak</t>
  </si>
  <si>
    <t>https://www.instagram.com/nskzodiak/?hl=ru</t>
  </si>
  <si>
    <t>https://www.youtube.com/channel/UCCvC-DkxzA-ta5RMX9Y5PBw?view_as=subscriber</t>
  </si>
  <si>
    <t>ГАПОУ НСО "Новосибирский педагогический колледж №1"</t>
  </si>
  <si>
    <t>Памятка по оказанию первой помощи. "Научись спасать жизнь."</t>
  </si>
  <si>
    <t>Удостоверение о повышении квалификации по теме: «Эксплуатация тепловых энергоустановок»  72 часа</t>
  </si>
  <si>
    <t>"Гражданская готовность к противодействию новой короновирусной пандемии:вакцинация, гигиена, самодисциплина. Эксперт цифровых технологий. Организатор дистанционного взаомодействия и перехода на удалённые рабочие места", 122 часа</t>
  </si>
  <si>
    <t>ООО "Федерация развития образования"  http:// УниверситетРоссии.РФ</t>
  </si>
  <si>
    <t>"Руководители и работники ГО,ОУ РСЧС по квалификации "Специалист по оказанию первой помощи",16 часов</t>
  </si>
  <si>
    <t>"Развитие креативного мышления", с 01.06.2021 по 25.08.2021, 72 часа</t>
  </si>
  <si>
    <t>МАУ"Городской центр проектного творчества"</t>
  </si>
  <si>
    <t>"Эксплуатация тепловых энергоустановок", с25.02.2021 по 10.03.2021, 72 часа</t>
  </si>
  <si>
    <t>АНО СЦНТО "Промбезопасность-Сибирь"</t>
  </si>
  <si>
    <t>"Руководители и работники ГО,ОУ РСЧС по категории "Руководители, работники специально уполномоченных на решение задач ЗНТСЧ при ОМСУ",  31.05.-25.06.2021, 64 часа</t>
  </si>
  <si>
    <t>Чемпионат и первенство г. Новосибирска по спортивному ориентированию</t>
  </si>
  <si>
    <t>12.06 - 13.06.2021</t>
  </si>
  <si>
    <t>г. Новосибирск, Нижняя Ельцовка</t>
  </si>
  <si>
    <r>
      <t xml:space="preserve">Направленность мероприятия             </t>
    </r>
    <r>
      <rPr>
        <i/>
        <sz val="12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</si>
  <si>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Участие в международном конкурсе искусств "На Олимпе"</t>
  </si>
  <si>
    <r>
      <t xml:space="preserve">Название учреждения, проводившего повышение квалификации </t>
    </r>
    <r>
      <rPr>
        <i/>
        <sz val="12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</si>
  <si>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2"/>
        <color theme="1"/>
        <rFont val="Times New Roman"/>
        <family val="1"/>
        <charset val="204"/>
      </rPr>
      <t>(+вставить веб-ссылку для подтверждения курсов)</t>
    </r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</si>
</sst>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5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2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3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7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vertical="top" wrapText="1"/>
    </xf>
    <xf numFmtId="0" fontId="2" fillId="0" borderId="23" xfId="0" applyFont="1" applyBorder="1"/>
    <xf numFmtId="0" fontId="2" fillId="0" borderId="24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4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5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8" fillId="0" borderId="1" xfId="1" applyBorder="1"/>
    <xf numFmtId="0" fontId="2" fillId="0" borderId="3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/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7" xfId="0" applyFont="1" applyBorder="1"/>
    <xf numFmtId="0" fontId="11" fillId="0" borderId="12" xfId="0" applyFont="1" applyBorder="1"/>
    <xf numFmtId="0" fontId="11" fillId="0" borderId="11" xfId="0" applyFont="1" applyBorder="1" applyAlignment="1">
      <alignment vertical="top" wrapText="1"/>
    </xf>
    <xf numFmtId="14" fontId="10" fillId="0" borderId="7" xfId="0" applyNumberFormat="1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14" fontId="5" fillId="0" borderId="7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10" fillId="0" borderId="0" xfId="0" applyFont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28" fillId="0" borderId="1" xfId="1" applyFill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left" vertical="center" wrapText="1"/>
    </xf>
    <xf numFmtId="0" fontId="28" fillId="0" borderId="1" xfId="1" applyBorder="1" applyAlignment="1">
      <alignment horizontal="left" vertical="top" wrapText="1"/>
    </xf>
    <xf numFmtId="0" fontId="33" fillId="0" borderId="5" xfId="0" applyFont="1" applyBorder="1" applyAlignment="1">
      <alignment vertical="top" wrapText="1"/>
    </xf>
    <xf numFmtId="14" fontId="10" fillId="0" borderId="28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11" fillId="0" borderId="1" xfId="0" applyFont="1" applyBorder="1"/>
    <xf numFmtId="14" fontId="5" fillId="0" borderId="3" xfId="0" applyNumberFormat="1" applyFont="1" applyBorder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vertical="center" wrapText="1"/>
    </xf>
    <xf numFmtId="14" fontId="10" fillId="0" borderId="3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14" fontId="10" fillId="0" borderId="3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left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>
      <alignment vertical="top" wrapText="1"/>
    </xf>
    <xf numFmtId="0" fontId="10" fillId="0" borderId="5" xfId="0" applyFont="1" applyBorder="1" applyAlignment="1">
      <alignment horizontal="left"/>
    </xf>
    <xf numFmtId="0" fontId="10" fillId="0" borderId="27" xfId="0" applyFont="1" applyBorder="1" applyAlignment="1">
      <alignment horizontal="left" wrapText="1"/>
    </xf>
    <xf numFmtId="0" fontId="32" fillId="0" borderId="0" xfId="0" applyFont="1" applyAlignment="1">
      <alignment horizontal="left" vertical="center"/>
    </xf>
    <xf numFmtId="0" fontId="32" fillId="0" borderId="3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vertical="top"/>
    </xf>
    <xf numFmtId="0" fontId="32" fillId="0" borderId="33" xfId="0" applyFont="1" applyBorder="1" applyAlignment="1">
      <alignment vertical="center" wrapText="1"/>
    </xf>
    <xf numFmtId="14" fontId="10" fillId="2" borderId="1" xfId="0" applyNumberFormat="1" applyFont="1" applyFill="1" applyBorder="1" applyAlignment="1">
      <alignment horizontal="left" vertical="top" wrapText="1"/>
    </xf>
    <xf numFmtId="14" fontId="10" fillId="2" borderId="35" xfId="0" applyNumberFormat="1" applyFont="1" applyFill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left" vertical="top" wrapText="1"/>
    </xf>
    <xf numFmtId="14" fontId="32" fillId="0" borderId="33" xfId="0" applyNumberFormat="1" applyFont="1" applyBorder="1" applyAlignment="1">
      <alignment horizontal="left" vertical="center" wrapText="1"/>
    </xf>
    <xf numFmtId="14" fontId="10" fillId="0" borderId="3" xfId="0" applyNumberFormat="1" applyFont="1" applyBorder="1" applyAlignment="1" applyProtection="1">
      <alignment horizontal="left" vertical="top" wrapText="1"/>
      <protection locked="0"/>
    </xf>
    <xf numFmtId="14" fontId="11" fillId="0" borderId="7" xfId="0" applyNumberFormat="1" applyFont="1" applyBorder="1" applyAlignment="1">
      <alignment horizontal="left" vertical="top" wrapText="1"/>
    </xf>
    <xf numFmtId="14" fontId="10" fillId="0" borderId="30" xfId="0" applyNumberFormat="1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14" fontId="10" fillId="2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39" xfId="0" applyFont="1" applyFill="1" applyBorder="1" applyAlignment="1">
      <alignment horizontal="left" vertical="top" wrapText="1"/>
    </xf>
    <xf numFmtId="0" fontId="34" fillId="0" borderId="1" xfId="1" applyFont="1" applyBorder="1" applyAlignment="1">
      <alignment horizontal="left" wrapText="1"/>
    </xf>
    <xf numFmtId="0" fontId="28" fillId="0" borderId="1" xfId="1" applyBorder="1" applyAlignment="1">
      <alignment wrapText="1"/>
    </xf>
    <xf numFmtId="0" fontId="28" fillId="0" borderId="1" xfId="1" applyBorder="1" applyAlignment="1">
      <alignment vertical="top" wrapText="1"/>
    </xf>
    <xf numFmtId="14" fontId="10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horizontal="left" vertical="top" wrapText="1"/>
    </xf>
    <xf numFmtId="49" fontId="31" fillId="2" borderId="1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0" fillId="2" borderId="1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0" fillId="0" borderId="5" xfId="0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0" fillId="0" borderId="7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wrapText="1"/>
    </xf>
    <xf numFmtId="49" fontId="31" fillId="2" borderId="1" xfId="0" applyNumberFormat="1" applyFont="1" applyFill="1" applyBorder="1"/>
    <xf numFmtId="14" fontId="31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/>
    <xf numFmtId="49" fontId="10" fillId="2" borderId="1" xfId="0" applyNumberFormat="1" applyFont="1" applyFill="1" applyBorder="1" applyAlignment="1">
      <alignment horizontal="left"/>
    </xf>
    <xf numFmtId="14" fontId="10" fillId="2" borderId="2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0" fontId="2" fillId="8" borderId="5" xfId="0" applyFont="1" applyFill="1" applyBorder="1" applyAlignment="1" applyProtection="1">
      <alignment horizontal="left" vertical="top" wrapText="1"/>
      <protection locked="0"/>
    </xf>
    <xf numFmtId="14" fontId="10" fillId="0" borderId="5" xfId="0" applyNumberFormat="1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8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2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Fill="1" applyBorder="1" applyAlignment="1">
      <alignment vertical="top" wrapText="1"/>
    </xf>
    <xf numFmtId="0" fontId="0" fillId="0" borderId="8" xfId="0" applyBorder="1"/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top" wrapText="1"/>
    </xf>
    <xf numFmtId="0" fontId="2" fillId="8" borderId="7" xfId="0" applyFont="1" applyFill="1" applyBorder="1" applyAlignment="1" applyProtection="1">
      <alignment horizontal="center" vertical="top" wrapText="1"/>
      <protection locked="0"/>
    </xf>
    <xf numFmtId="0" fontId="5" fillId="0" borderId="30" xfId="0" applyFont="1" applyBorder="1" applyAlignment="1">
      <alignment horizontal="left" vertical="top" wrapText="1"/>
    </xf>
    <xf numFmtId="0" fontId="10" fillId="0" borderId="7" xfId="0" applyFont="1" applyBorder="1"/>
    <xf numFmtId="0" fontId="10" fillId="8" borderId="7" xfId="0" applyFont="1" applyFill="1" applyBorder="1" applyAlignment="1">
      <alignment horizontal="left" vertical="top" wrapText="1"/>
    </xf>
    <xf numFmtId="0" fontId="10" fillId="0" borderId="47" xfId="0" applyFont="1" applyBorder="1" applyAlignment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>
      <alignment vertical="top" wrapText="1"/>
    </xf>
    <xf numFmtId="0" fontId="10" fillId="0" borderId="7" xfId="0" applyFont="1" applyBorder="1" applyAlignment="1">
      <alignment vertical="center"/>
    </xf>
    <xf numFmtId="0" fontId="10" fillId="0" borderId="48" xfId="0" applyFont="1" applyBorder="1" applyAlignment="1">
      <alignment vertical="center" wrapText="1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49" xfId="0" applyFont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0" borderId="5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34" fillId="0" borderId="1" xfId="1" applyFont="1" applyBorder="1" applyAlignment="1">
      <alignment horizontal="left" vertical="top" wrapText="1"/>
    </xf>
    <xf numFmtId="0" fontId="32" fillId="0" borderId="38" xfId="0" applyFont="1" applyBorder="1" applyAlignment="1">
      <alignment vertical="center" wrapText="1"/>
    </xf>
    <xf numFmtId="14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0" fillId="0" borderId="2" xfId="0" applyBorder="1"/>
    <xf numFmtId="0" fontId="10" fillId="0" borderId="1" xfId="0" applyFont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14" fontId="10" fillId="2" borderId="3" xfId="0" applyNumberFormat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6" fillId="0" borderId="1" xfId="0" applyFont="1" applyBorder="1"/>
    <xf numFmtId="0" fontId="10" fillId="0" borderId="1" xfId="0" applyFont="1" applyBorder="1" applyAlignment="1">
      <alignment vertical="center"/>
    </xf>
    <xf numFmtId="49" fontId="10" fillId="2" borderId="40" xfId="0" applyNumberFormat="1" applyFont="1" applyFill="1" applyBorder="1" applyAlignment="1">
      <alignment horizontal="left" vertical="top" wrapText="1"/>
    </xf>
    <xf numFmtId="0" fontId="28" fillId="0" borderId="1" xfId="1" applyBorder="1" applyAlignment="1" applyProtection="1">
      <alignment horizontal="center" vertical="top" wrapText="1"/>
      <protection locked="0"/>
    </xf>
    <xf numFmtId="0" fontId="10" fillId="2" borderId="33" xfId="0" applyFont="1" applyFill="1" applyBorder="1" applyAlignment="1">
      <alignment horizontal="left" vertical="top" wrapText="1"/>
    </xf>
    <xf numFmtId="14" fontId="10" fillId="2" borderId="50" xfId="0" applyNumberFormat="1" applyFont="1" applyFill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 wrapText="1"/>
    </xf>
    <xf numFmtId="0" fontId="28" fillId="0" borderId="1" xfId="1" applyFill="1" applyBorder="1" applyAlignment="1" applyProtection="1">
      <alignment vertical="top" wrapText="1"/>
      <protection locked="0"/>
    </xf>
    <xf numFmtId="0" fontId="28" fillId="0" borderId="1" xfId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4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vertical="center" wrapText="1"/>
    </xf>
    <xf numFmtId="16" fontId="10" fillId="0" borderId="32" xfId="0" applyNumberFormat="1" applyFont="1" applyBorder="1" applyAlignment="1">
      <alignment horizontal="left" vertical="top" wrapText="1"/>
    </xf>
    <xf numFmtId="16" fontId="10" fillId="0" borderId="34" xfId="0" applyNumberFormat="1" applyFont="1" applyBorder="1" applyAlignment="1">
      <alignment horizontal="left" vertical="top" wrapText="1"/>
    </xf>
    <xf numFmtId="14" fontId="10" fillId="0" borderId="52" xfId="0" applyNumberFormat="1" applyFont="1" applyBorder="1" applyAlignment="1">
      <alignment horizontal="left" vertical="top" wrapText="1"/>
    </xf>
    <xf numFmtId="0" fontId="34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4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4" fillId="0" borderId="1" xfId="1" applyFont="1" applyBorder="1" applyAlignment="1" applyProtection="1">
      <alignment horizontal="center" vertical="top" wrapText="1"/>
      <protection locked="0"/>
    </xf>
    <xf numFmtId="14" fontId="10" fillId="2" borderId="37" xfId="0" applyNumberFormat="1" applyFont="1" applyFill="1" applyBorder="1" applyAlignment="1">
      <alignment horizontal="left" vertical="top" wrapText="1"/>
    </xf>
    <xf numFmtId="14" fontId="10" fillId="2" borderId="40" xfId="0" applyNumberFormat="1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justify"/>
    </xf>
    <xf numFmtId="0" fontId="10" fillId="0" borderId="53" xfId="0" applyFont="1" applyBorder="1" applyAlignment="1">
      <alignment vertical="top" wrapText="1"/>
    </xf>
    <xf numFmtId="0" fontId="32" fillId="0" borderId="29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top" wrapText="1"/>
    </xf>
    <xf numFmtId="0" fontId="27" fillId="4" borderId="1" xfId="0" applyFont="1" applyFill="1" applyBorder="1" applyAlignment="1" applyProtection="1">
      <alignment horizontal="center" vertical="top"/>
      <protection hidden="1"/>
    </xf>
    <xf numFmtId="0" fontId="27" fillId="3" borderId="5" xfId="0" applyFont="1" applyFill="1" applyBorder="1" applyAlignment="1" applyProtection="1">
      <alignment horizontal="left"/>
      <protection hidden="1"/>
    </xf>
    <xf numFmtId="0" fontId="27" fillId="3" borderId="1" xfId="0" applyFont="1" applyFill="1" applyBorder="1" applyAlignment="1" applyProtection="1">
      <alignment horizontal="center" vertical="top"/>
      <protection hidden="1"/>
    </xf>
    <xf numFmtId="0" fontId="10" fillId="3" borderId="1" xfId="0" applyFont="1" applyFill="1" applyBorder="1" applyProtection="1">
      <protection hidden="1"/>
    </xf>
    <xf numFmtId="0" fontId="10" fillId="0" borderId="3" xfId="0" applyFont="1" applyBorder="1" applyAlignment="1" applyProtection="1">
      <alignment horizontal="center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49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hidden="1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0" fontId="31" fillId="0" borderId="1" xfId="0" applyFont="1" applyBorder="1"/>
    <xf numFmtId="49" fontId="10" fillId="2" borderId="1" xfId="0" applyNumberFormat="1" applyFont="1" applyFill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31" fillId="2" borderId="1" xfId="0" applyNumberFormat="1" applyFont="1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27" fillId="4" borderId="1" xfId="0" applyFont="1" applyFill="1" applyBorder="1" applyAlignment="1" applyProtection="1">
      <alignment horizontal="center" vertical="top" wrapText="1"/>
      <protection hidden="1"/>
    </xf>
    <xf numFmtId="0" fontId="27" fillId="4" borderId="5" xfId="0" applyFont="1" applyFill="1" applyBorder="1" applyAlignment="1" applyProtection="1">
      <alignment horizontal="center" vertical="top" wrapText="1"/>
      <protection hidden="1"/>
    </xf>
    <xf numFmtId="0" fontId="27" fillId="2" borderId="1" xfId="0" applyFont="1" applyFill="1" applyBorder="1" applyAlignment="1" applyProtection="1">
      <alignment horizontal="left" vertical="top"/>
      <protection hidden="1"/>
    </xf>
    <xf numFmtId="0" fontId="10" fillId="2" borderId="1" xfId="0" applyFont="1" applyFill="1" applyBorder="1" applyAlignment="1" applyProtection="1">
      <alignment wrapText="1"/>
      <protection hidden="1"/>
    </xf>
    <xf numFmtId="0" fontId="10" fillId="2" borderId="5" xfId="0" applyFont="1" applyFill="1" applyBorder="1" applyAlignment="1" applyProtection="1">
      <alignment horizontal="center" wrapText="1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  <xf numFmtId="0" fontId="10" fillId="0" borderId="1" xfId="0" applyFont="1" applyBorder="1" applyAlignment="1" applyProtection="1">
      <alignment horizontal="left" vertical="top"/>
      <protection hidden="1"/>
    </xf>
    <xf numFmtId="0" fontId="10" fillId="0" borderId="1" xfId="0" applyFont="1" applyBorder="1" applyAlignment="1" applyProtection="1">
      <alignment horizontal="left" vertical="top" wrapText="1"/>
      <protection hidden="1"/>
    </xf>
    <xf numFmtId="0" fontId="34" fillId="0" borderId="0" xfId="1" applyFont="1" applyAlignment="1">
      <alignment wrapText="1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34" fillId="0" borderId="0" xfId="1" applyFont="1"/>
    <xf numFmtId="3" fontId="10" fillId="0" borderId="5" xfId="0" applyNumberFormat="1" applyFont="1" applyBorder="1" applyAlignment="1" applyProtection="1">
      <alignment horizontal="center" vertical="top" wrapText="1"/>
      <protection locked="0"/>
    </xf>
    <xf numFmtId="3" fontId="10" fillId="0" borderId="1" xfId="0" applyNumberFormat="1" applyFont="1" applyBorder="1" applyAlignment="1" applyProtection="1">
      <alignment horizontal="center" vertical="top" wrapText="1"/>
      <protection locked="0"/>
    </xf>
    <xf numFmtId="0" fontId="34" fillId="0" borderId="1" xfId="1" applyFont="1" applyBorder="1"/>
    <xf numFmtId="0" fontId="11" fillId="0" borderId="1" xfId="0" applyFont="1" applyBorder="1" applyAlignment="1" applyProtection="1">
      <alignment horizontal="left" vertical="top"/>
      <protection hidden="1"/>
    </xf>
    <xf numFmtId="0" fontId="11" fillId="0" borderId="1" xfId="0" applyFont="1" applyBorder="1" applyAlignment="1" applyProtection="1">
      <alignment horizontal="left" vertical="top"/>
      <protection locked="0"/>
    </xf>
    <xf numFmtId="0" fontId="27" fillId="2" borderId="1" xfId="0" applyFont="1" applyFill="1" applyBorder="1" applyAlignment="1" applyProtection="1">
      <alignment horizontal="left" vertical="top" wrapText="1"/>
      <protection hidden="1"/>
    </xf>
    <xf numFmtId="0" fontId="27" fillId="2" borderId="1" xfId="0" applyFont="1" applyFill="1" applyBorder="1" applyAlignment="1" applyProtection="1">
      <alignment horizontal="center"/>
      <protection hidden="1"/>
    </xf>
    <xf numFmtId="0" fontId="27" fillId="2" borderId="5" xfId="0" applyFont="1" applyFill="1" applyBorder="1" applyAlignment="1" applyProtection="1">
      <alignment horizontal="center"/>
      <protection hidden="1"/>
    </xf>
    <xf numFmtId="0" fontId="10" fillId="3" borderId="5" xfId="0" applyFont="1" applyFill="1" applyBorder="1" applyAlignment="1" applyProtection="1">
      <alignment horizontal="left" vertical="top" wrapText="1"/>
      <protection hidden="1"/>
    </xf>
    <xf numFmtId="0" fontId="27" fillId="3" borderId="1" xfId="0" applyFont="1" applyFill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horizontal="center" vertical="top" wrapText="1"/>
    </xf>
    <xf numFmtId="0" fontId="22" fillId="0" borderId="0" xfId="0" applyFont="1"/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5" fillId="0" borderId="9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0" fillId="0" borderId="5" xfId="0" applyFont="1" applyBorder="1" applyAlignment="1" applyProtection="1">
      <alignment horizontal="center" vertical="top"/>
      <protection locked="0"/>
    </xf>
    <xf numFmtId="0" fontId="31" fillId="0" borderId="6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5" fillId="0" borderId="8" xfId="0" applyFont="1" applyBorder="1" applyAlignment="1" applyProtection="1">
      <alignment horizontal="center" vertical="top"/>
      <protection hidden="1"/>
    </xf>
    <xf numFmtId="0" fontId="25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27" fillId="4" borderId="1" xfId="0" applyFont="1" applyFill="1" applyBorder="1" applyAlignment="1" applyProtection="1">
      <alignment horizontal="center" vertical="top" wrapText="1"/>
      <protection hidden="1"/>
    </xf>
    <xf numFmtId="0" fontId="27" fillId="4" borderId="1" xfId="0" applyFont="1" applyFill="1" applyBorder="1" applyAlignment="1" applyProtection="1">
      <alignment horizontal="center" vertical="top"/>
      <protection hidden="1"/>
    </xf>
    <xf numFmtId="0" fontId="27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7" fillId="4" borderId="5" xfId="0" applyFont="1" applyFill="1" applyBorder="1" applyAlignment="1" applyProtection="1">
      <alignment horizontal="center" vertical="top" wrapText="1"/>
      <protection hidden="1"/>
    </xf>
    <xf numFmtId="0" fontId="27" fillId="4" borderId="7" xfId="0" applyFont="1" applyFill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FF99"/>
      <color rgb="FFB7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club59748448" TargetMode="External"/><Relationship Id="rId18" Type="http://schemas.openxmlformats.org/officeDocument/2006/relationships/hyperlink" Target="https://vk.com/t.a.garmonia" TargetMode="External"/><Relationship Id="rId26" Type="http://schemas.openxmlformats.org/officeDocument/2006/relationships/hyperlink" Target="https://vk.com/uzori_dis" TargetMode="External"/><Relationship Id="rId39" Type="http://schemas.openxmlformats.org/officeDocument/2006/relationships/hyperlink" Target="https://vk.com/talentisiberi" TargetMode="External"/><Relationship Id="rId21" Type="http://schemas.openxmlformats.org/officeDocument/2006/relationships/hyperlink" Target="https://fest.muzikantoff.ru/" TargetMode="External"/><Relationship Id="rId34" Type="http://schemas.openxmlformats.org/officeDocument/2006/relationships/hyperlink" Target="https://vk.com/triumph_org" TargetMode="External"/><Relationship Id="rId42" Type="http://schemas.openxmlformats.org/officeDocument/2006/relationships/hyperlink" Target="https://vk.com/pravilnoe_pokolenie2020" TargetMode="External"/><Relationship Id="rId47" Type="http://schemas.openxmlformats.org/officeDocument/2006/relationships/hyperlink" Target="http://www.fest-konkurs.ru/" TargetMode="External"/><Relationship Id="rId50" Type="http://schemas.openxmlformats.org/officeDocument/2006/relationships/hyperlink" Target="https://vk.com/festivali_konkursi" TargetMode="External"/><Relationship Id="rId55" Type="http://schemas.openxmlformats.org/officeDocument/2006/relationships/hyperlink" Target="http://www.spbprazdnik.com/0_.html" TargetMode="External"/><Relationship Id="rId63" Type="http://schemas.openxmlformats.org/officeDocument/2006/relationships/hyperlink" Target="http://&#1092;&#1085;&#1090;&#1085;&#1089;&#1086;.&#1088;&#1092;/posts" TargetMode="External"/><Relationship Id="rId68" Type="http://schemas.openxmlformats.org/officeDocument/2006/relationships/hyperlink" Target="https://sibsozvezdie.jimdofree.com/%D0%BA%D0%BE%D0%BD%D0%BA%D1%83%D1%80%D1%81%D1%8B/%D1%82%D0%B8%D0%BA-%20%D1%82%D0%B0%D0%BA-2021/" TargetMode="External"/><Relationship Id="rId76" Type="http://schemas.openxmlformats.org/officeDocument/2006/relationships/hyperlink" Target="http://ttfr.ru/rus/news/9698-pervenstvo-rossii-do-13-let.-anons-2021" TargetMode="External"/><Relationship Id="rId7" Type="http://schemas.openxmlformats.org/officeDocument/2006/relationships/hyperlink" Target="https://www.kprfnsk.ru/inform/news/40185/" TargetMode="External"/><Relationship Id="rId71" Type="http://schemas.openxmlformats.org/officeDocument/2006/relationships/hyperlink" Target="http://sport.nso.ru/page/5864" TargetMode="External"/><Relationship Id="rId2" Type="http://schemas.openxmlformats.org/officeDocument/2006/relationships/hyperlink" Target="https://www.sk-elektron.ru/?menu=69&amp;month=02&amp;year=2021&amp;page=none" TargetMode="External"/><Relationship Id="rId16" Type="http://schemas.openxmlformats.org/officeDocument/2006/relationships/hyperlink" Target="https://vk.com/sibdc2019" TargetMode="External"/><Relationship Id="rId29" Type="http://schemas.openxmlformats.org/officeDocument/2006/relationships/hyperlink" Target="https://vk.com/festivali_konkursi" TargetMode="External"/><Relationship Id="rId11" Type="http://schemas.openxmlformats.org/officeDocument/2006/relationships/hyperlink" Target="https://vk.com/artstarawards" TargetMode="External"/><Relationship Id="rId24" Type="http://schemas.openxmlformats.org/officeDocument/2006/relationships/hyperlink" Target="https://vk.com/sibfest2017" TargetMode="External"/><Relationship Id="rId32" Type="http://schemas.openxmlformats.org/officeDocument/2006/relationships/hyperlink" Target="https://vk.com/triumph_org" TargetMode="External"/><Relationship Id="rId37" Type="http://schemas.openxmlformats.org/officeDocument/2006/relationships/hyperlink" Target="https://vk.com/new_space2021" TargetMode="External"/><Relationship Id="rId40" Type="http://schemas.openxmlformats.org/officeDocument/2006/relationships/hyperlink" Target="http://www.art-nasledie.com/" TargetMode="External"/><Relationship Id="rId45" Type="http://schemas.openxmlformats.org/officeDocument/2006/relationships/hyperlink" Target="https://vk.com/festolimp" TargetMode="External"/><Relationship Id="rId53" Type="http://schemas.openxmlformats.org/officeDocument/2006/relationships/hyperlink" Target="https://www.spbfest.com/" TargetMode="External"/><Relationship Id="rId58" Type="http://schemas.openxmlformats.org/officeDocument/2006/relationships/hyperlink" Target="https://vk.com/youcreate2020" TargetMode="External"/><Relationship Id="rId66" Type="http://schemas.openxmlformats.org/officeDocument/2006/relationships/hyperlink" Target="http://nios.ru/news/24430" TargetMode="External"/><Relationship Id="rId74" Type="http://schemas.openxmlformats.org/officeDocument/2006/relationships/hyperlink" Target="https://&#1084;&#1074;&#1076;.&#1088;&#1092;/mvd/structure1/Glavnie_upravlenija/gunk/%D0%BA%D0%BE%D0%BD%D0%BA%D1%83%D1%80%D1%81-%D1%81%D0%BE%D1%86%D1%80%D0%B5%D0%BA%D0%BB%D0%B0%D0%BC%D1%8B" TargetMode="External"/><Relationship Id="rId79" Type="http://schemas.openxmlformats.org/officeDocument/2006/relationships/printerSettings" Target="../printerSettings/printerSettings12.bin"/><Relationship Id="rId5" Type="http://schemas.openxmlformats.org/officeDocument/2006/relationships/hyperlink" Target="http://dkprogress.su/poster/" TargetMode="External"/><Relationship Id="rId61" Type="http://schemas.openxmlformats.org/officeDocument/2006/relationships/hyperlink" Target="http://&#1092;&#1085;&#1090;&#1085;&#1089;&#1086;.&#1088;&#1092;/posts" TargetMode="External"/><Relationship Id="rId10" Type="http://schemas.openxmlformats.org/officeDocument/2006/relationships/hyperlink" Target="https://vk.com/soyuzdancensk" TargetMode="External"/><Relationship Id="rId19" Type="http://schemas.openxmlformats.org/officeDocument/2006/relationships/hyperlink" Target="https://uo.ufa-lib.ru/" TargetMode="External"/><Relationship Id="rId31" Type="http://schemas.openxmlformats.org/officeDocument/2006/relationships/hyperlink" Target="https://www.zv-pr.ru/konkurs_nsk.php?konkurs=249" TargetMode="External"/><Relationship Id="rId44" Type="http://schemas.openxmlformats.org/officeDocument/2006/relationships/hyperlink" Target="http://rusfoundation.org/siniy_platochek_pobedy/konkurs_2021/" TargetMode="External"/><Relationship Id="rId52" Type="http://schemas.openxmlformats.org/officeDocument/2006/relationships/hyperlink" Target="https://vk.com/festivali_konkursi" TargetMode="External"/><Relationship Id="rId60" Type="http://schemas.openxmlformats.org/officeDocument/2006/relationships/hyperlink" Target="http://&#1092;&#1085;&#1090;&#1085;&#1089;&#1086;.&#1088;&#1092;/posts" TargetMode="External"/><Relationship Id="rId65" Type="http://schemas.openxmlformats.org/officeDocument/2006/relationships/hyperlink" Target="http://&#1092;&#1085;&#1090;&#1085;&#1089;&#1086;.&#1088;&#1092;/posts" TargetMode="External"/><Relationship Id="rId73" Type="http://schemas.openxmlformats.org/officeDocument/2006/relationships/hyperlink" Target="https://abakan.bezformata.com/listnews/pervenstvo-sibiri-po-nastolnomu-tennisu/92833255/" TargetMode="External"/><Relationship Id="rId78" Type="http://schemas.openxmlformats.org/officeDocument/2006/relationships/hyperlink" Target="http://www.ssuwt.ru/events/news/mezhdunarodnaya-olimpiada-talantov-bogatstvo-rossii-2021" TargetMode="External"/><Relationship Id="rId4" Type="http://schemas.openxmlformats.org/officeDocument/2006/relationships/hyperlink" Target="https://www.sk-elektron.ru/" TargetMode="External"/><Relationship Id="rId9" Type="http://schemas.openxmlformats.org/officeDocument/2006/relationships/hyperlink" Target="https://vk.com/parkkirova_nsk" TargetMode="External"/><Relationship Id="rId14" Type="http://schemas.openxmlformats.org/officeDocument/2006/relationships/hyperlink" Target="https://www.mchs.gov.ru/ministerstvo/meropriyatiya-mchs-rossii/festival-detskogo-i-yunosheskogo-tvorchestva-zvezda-spaseniya" TargetMode="External"/><Relationship Id="rId22" Type="http://schemas.openxmlformats.org/officeDocument/2006/relationships/hyperlink" Target="https://www.fest-info.net/" TargetMode="External"/><Relationship Id="rId27" Type="http://schemas.openxmlformats.org/officeDocument/2006/relationships/hyperlink" Target="https://www.ortodance.ru/" TargetMode="External"/><Relationship Id="rId30" Type="http://schemas.openxmlformats.org/officeDocument/2006/relationships/hyperlink" Target="https://fest.muzikantoff.ru/" TargetMode="External"/><Relationship Id="rId35" Type="http://schemas.openxmlformats.org/officeDocument/2006/relationships/hyperlink" Target="https://www.festivalofowls.com/kids-art-contest.html" TargetMode="External"/><Relationship Id="rId43" Type="http://schemas.openxmlformats.org/officeDocument/2006/relationships/hyperlink" Target="https://www.konkurs-spb.com/&#1076;&#1072;&#1088;&#1086;&#1074;&#1072;&#1085;&#1080;&#1077;" TargetMode="External"/><Relationship Id="rId48" Type="http://schemas.openxmlformats.org/officeDocument/2006/relationships/hyperlink" Target="https://vk.com/fest.inspirationplanet" TargetMode="External"/><Relationship Id="rId56" Type="http://schemas.openxmlformats.org/officeDocument/2006/relationships/hyperlink" Target="https://vk.com/beat_summer" TargetMode="External"/><Relationship Id="rId64" Type="http://schemas.openxmlformats.org/officeDocument/2006/relationships/hyperlink" Target="http://&#1092;&#1085;&#1090;&#1085;&#1089;&#1086;.&#1088;&#1092;/posts" TargetMode="External"/><Relationship Id="rId69" Type="http://schemas.openxmlformats.org/officeDocument/2006/relationships/hyperlink" Target="https://vk.com/club108909306" TargetMode="External"/><Relationship Id="rId77" Type="http://schemas.openxmlformats.org/officeDocument/2006/relationships/hyperlink" Target="https://ddtcentr.edusite.ru/p986aa1.html" TargetMode="External"/><Relationship Id="rId8" Type="http://schemas.openxmlformats.org/officeDocument/2006/relationships/hyperlink" Target="https://zoonovosib.ru/news/itogi-konkursa-elochnykh-igrushek/" TargetMode="External"/><Relationship Id="rId51" Type="http://schemas.openxmlformats.org/officeDocument/2006/relationships/hyperlink" Target="https://vk.com/rozavetrovnsk2020" TargetMode="External"/><Relationship Id="rId72" Type="http://schemas.openxmlformats.org/officeDocument/2006/relationships/hyperlink" Target="http://&#1092;&#1085;&#1090;&#1085;&#1089;&#1086;.&#1088;&#1092;/posts/year/2021/3" TargetMode="External"/><Relationship Id="rId3" Type="http://schemas.openxmlformats.org/officeDocument/2006/relationships/hyperlink" Target="https://vk.com/festgamensk" TargetMode="External"/><Relationship Id="rId12" Type="http://schemas.openxmlformats.org/officeDocument/2006/relationships/hyperlink" Target="https://vk.com/konkursy2020" TargetMode="External"/><Relationship Id="rId17" Type="http://schemas.openxmlformats.org/officeDocument/2006/relationships/hyperlink" Target="https://vk.com/t.a.garmonia" TargetMode="External"/><Relationship Id="rId25" Type="http://schemas.openxmlformats.org/officeDocument/2006/relationships/hyperlink" Target="https://www.fest-info.net/" TargetMode="External"/><Relationship Id="rId33" Type="http://schemas.openxmlformats.org/officeDocument/2006/relationships/hyperlink" Target="https://vk.com/rozavetrovnsk2020" TargetMode="External"/><Relationship Id="rId38" Type="http://schemas.openxmlformats.org/officeDocument/2006/relationships/hyperlink" Target="https://vk.com/artturnir" TargetMode="External"/><Relationship Id="rId46" Type="http://schemas.openxmlformats.org/officeDocument/2006/relationships/hyperlink" Target="https://vk.com/revival_arts" TargetMode="External"/><Relationship Id="rId59" Type="http://schemas.openxmlformats.org/officeDocument/2006/relationships/hyperlink" Target="http://&#1092;&#1085;&#1090;&#1085;&#1089;&#1086;.&#1088;&#1092;/posts" TargetMode="External"/><Relationship Id="rId67" Type="http://schemas.openxmlformats.org/officeDocument/2006/relationships/hyperlink" Target="http://kdc-stanislavskogo.ru/index.php/1163-regionalnyj-konkurs-patrioticheskogo-tantsa-otchizna" TargetMode="External"/><Relationship Id="rId20" Type="http://schemas.openxmlformats.org/officeDocument/2006/relationships/hyperlink" Target="https://vk.com/club59748448" TargetMode="External"/><Relationship Id="rId41" Type="http://schemas.openxmlformats.org/officeDocument/2006/relationships/hyperlink" Target="https://fest.muzikantoff.ru/summer2021/" TargetMode="External"/><Relationship Id="rId54" Type="http://schemas.openxmlformats.org/officeDocument/2006/relationships/hyperlink" Target="https://vk.com/sibfest2017" TargetMode="External"/><Relationship Id="rId62" Type="http://schemas.openxmlformats.org/officeDocument/2006/relationships/hyperlink" Target="http://&#1092;&#1085;&#1090;&#1085;&#1089;&#1086;.&#1088;&#1092;/posts" TargetMode="External"/><Relationship Id="rId70" Type="http://schemas.openxmlformats.org/officeDocument/2006/relationships/hyperlink" Target="http://ttfr.ru/rus/news/9540-chempionat-sfo.-itogi-2021/" TargetMode="External"/><Relationship Id="rId75" Type="http://schemas.openxmlformats.org/officeDocument/2006/relationships/hyperlink" Target="https://vk.com/siberiandancecontest" TargetMode="External"/><Relationship Id="rId1" Type="http://schemas.openxmlformats.org/officeDocument/2006/relationships/hyperlink" Target="https://forms.gle/EtzqBp1yrA3AfLZd8" TargetMode="External"/><Relationship Id="rId6" Type="http://schemas.openxmlformats.org/officeDocument/2006/relationships/hyperlink" Target="https://www.kprfnsk.ru/inform/news/40185/" TargetMode="External"/><Relationship Id="rId15" Type="http://schemas.openxmlformats.org/officeDocument/2006/relationships/hyperlink" Target="https://vk.com/revival_arts" TargetMode="External"/><Relationship Id="rId23" Type="http://schemas.openxmlformats.org/officeDocument/2006/relationships/hyperlink" Target="http://www.fest-info.net/" TargetMode="External"/><Relationship Id="rId28" Type="http://schemas.openxmlformats.org/officeDocument/2006/relationships/hyperlink" Target="https://www.fest-info.net/" TargetMode="External"/><Relationship Id="rId36" Type="http://schemas.openxmlformats.org/officeDocument/2006/relationships/hyperlink" Target="https://www.wildlifeforever.org/home/state-fish-art/" TargetMode="External"/><Relationship Id="rId49" Type="http://schemas.openxmlformats.org/officeDocument/2006/relationships/hyperlink" Target="https://vk.com/zvezdioseni" TargetMode="External"/><Relationship Id="rId57" Type="http://schemas.openxmlformats.org/officeDocument/2006/relationships/hyperlink" Target="http://&#1092;&#1085;&#1090;&#1085;&#1089;&#1086;.&#1088;&#1092;/post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nskzodiak" TargetMode="External"/><Relationship Id="rId2" Type="http://schemas.openxmlformats.org/officeDocument/2006/relationships/hyperlink" Target="https://vk.com/id297055498" TargetMode="External"/><Relationship Id="rId1" Type="http://schemas.openxmlformats.org/officeDocument/2006/relationships/hyperlink" Target="http://timolod.ru/centers/youth_centers/opisanie/zodiak.php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www.youtube.com/channel/UCCvC-DkxzA-ta5RMX9Y5PBw?view_as=subscriber" TargetMode="External"/><Relationship Id="rId4" Type="http://schemas.openxmlformats.org/officeDocument/2006/relationships/hyperlink" Target="https://www.instagram.com/nskzodiak/?hl=ru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Normal="100" zoomScaleSheetLayoutView="100" workbookViewId="0">
      <selection activeCell="A11" sqref="A11:N11"/>
    </sheetView>
  </sheetViews>
  <sheetFormatPr defaultColWidth="9.140625" defaultRowHeight="1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>
      <c r="A1" s="449" t="s">
        <v>268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</row>
    <row r="2" spans="1:14" ht="38.25" customHeight="1">
      <c r="A2" s="206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207"/>
    </row>
    <row r="3" spans="1:14" ht="19.5" customHeight="1">
      <c r="A3" s="466" t="s">
        <v>206</v>
      </c>
      <c r="B3" s="467"/>
      <c r="C3" s="467"/>
      <c r="D3" s="467"/>
      <c r="E3" s="467"/>
      <c r="F3" s="80"/>
      <c r="G3" s="80"/>
      <c r="H3" s="80"/>
      <c r="I3" s="80"/>
      <c r="J3" s="80"/>
      <c r="K3" s="80"/>
      <c r="L3" s="452"/>
      <c r="M3" s="452"/>
      <c r="N3" s="453"/>
    </row>
    <row r="4" spans="1:14" ht="15.75">
      <c r="A4" s="208" t="s">
        <v>75</v>
      </c>
      <c r="B4" s="465" t="s">
        <v>274</v>
      </c>
      <c r="C4" s="465"/>
      <c r="D4" s="465"/>
      <c r="E4" s="465"/>
      <c r="F4" s="80"/>
      <c r="G4" s="80"/>
      <c r="H4" s="80"/>
      <c r="I4" s="80"/>
      <c r="J4" s="80"/>
      <c r="K4" s="80"/>
      <c r="L4" s="80"/>
      <c r="M4" s="80"/>
      <c r="N4" s="207"/>
    </row>
    <row r="5" spans="1:14" ht="21.75" customHeight="1">
      <c r="A5" s="470"/>
      <c r="B5" s="465"/>
      <c r="C5" s="465"/>
      <c r="D5" s="465"/>
      <c r="E5" s="465"/>
      <c r="F5" s="80"/>
      <c r="G5" s="80"/>
      <c r="H5" s="80"/>
      <c r="I5" s="80"/>
      <c r="J5" s="80"/>
      <c r="K5" s="80"/>
      <c r="L5" s="80"/>
      <c r="M5" s="80"/>
      <c r="N5" s="207"/>
    </row>
    <row r="6" spans="1:14" ht="30.75" customHeight="1">
      <c r="A6" s="468" t="s">
        <v>275</v>
      </c>
      <c r="B6" s="469"/>
      <c r="C6" s="80"/>
      <c r="D6" s="471"/>
      <c r="E6" s="471"/>
      <c r="F6" s="80"/>
      <c r="G6" s="80"/>
      <c r="H6" s="80"/>
      <c r="I6" s="80"/>
      <c r="J6" s="80"/>
      <c r="K6" s="80"/>
      <c r="L6" s="80"/>
      <c r="M6" s="80"/>
      <c r="N6" s="207"/>
    </row>
    <row r="7" spans="1:14" ht="12.75" customHeight="1">
      <c r="A7" s="472" t="s">
        <v>207</v>
      </c>
      <c r="B7" s="473"/>
      <c r="C7" s="80"/>
      <c r="D7" s="447" t="s">
        <v>208</v>
      </c>
      <c r="E7" s="447"/>
      <c r="F7" s="80"/>
      <c r="G7" s="80"/>
      <c r="H7" s="80"/>
      <c r="I7" s="80"/>
      <c r="J7" s="80"/>
      <c r="K7" s="80"/>
      <c r="L7" s="80"/>
      <c r="M7" s="80"/>
      <c r="N7" s="207"/>
    </row>
    <row r="8" spans="1:14" ht="12.75" customHeight="1">
      <c r="A8" s="209"/>
      <c r="B8" s="448" t="s">
        <v>209</v>
      </c>
      <c r="C8" s="448"/>
      <c r="D8" s="448"/>
      <c r="E8" s="98"/>
      <c r="F8" s="80"/>
      <c r="G8" s="80"/>
      <c r="H8" s="80"/>
      <c r="I8" s="80"/>
      <c r="J8" s="80"/>
      <c r="K8" s="80"/>
      <c r="L8" s="80"/>
      <c r="M8" s="80"/>
      <c r="N8" s="207"/>
    </row>
    <row r="9" spans="1:14" ht="101.25" customHeight="1">
      <c r="A9" s="206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207"/>
    </row>
    <row r="10" spans="1:14" ht="18.75">
      <c r="A10" s="455" t="s">
        <v>96</v>
      </c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7"/>
    </row>
    <row r="11" spans="1:14" ht="18.75" customHeight="1">
      <c r="A11" s="458" t="s">
        <v>276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60"/>
    </row>
    <row r="12" spans="1:14">
      <c r="A12" s="461" t="s">
        <v>97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3"/>
    </row>
    <row r="13" spans="1:14" ht="18.75">
      <c r="A13" s="206"/>
      <c r="B13" s="80"/>
      <c r="C13" s="80"/>
      <c r="D13" s="80"/>
      <c r="E13" s="210" t="s">
        <v>98</v>
      </c>
      <c r="F13" s="454">
        <v>2021</v>
      </c>
      <c r="G13" s="454"/>
      <c r="H13" s="464" t="s">
        <v>99</v>
      </c>
      <c r="I13" s="464"/>
      <c r="J13" s="464"/>
      <c r="K13" s="80"/>
      <c r="L13" s="80"/>
      <c r="M13" s="80"/>
      <c r="N13" s="207"/>
    </row>
    <row r="14" spans="1:14">
      <c r="A14" s="206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207"/>
    </row>
    <row r="15" spans="1:14">
      <c r="A15" s="206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207"/>
    </row>
    <row r="16" spans="1:14">
      <c r="A16" s="206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07"/>
    </row>
    <row r="17" spans="1:14">
      <c r="A17" s="206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07"/>
    </row>
    <row r="18" spans="1:14">
      <c r="A18" s="206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207"/>
    </row>
    <row r="19" spans="1:14">
      <c r="A19" s="206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207"/>
    </row>
    <row r="20" spans="1:14">
      <c r="A20" s="206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207"/>
    </row>
    <row r="21" spans="1:14">
      <c r="A21" s="206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207"/>
    </row>
    <row r="22" spans="1:14">
      <c r="A22" s="206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207"/>
    </row>
    <row r="23" spans="1:14" ht="18.75">
      <c r="A23" s="444" t="s">
        <v>195</v>
      </c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6"/>
    </row>
    <row r="24" spans="1:14">
      <c r="A24" s="206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207"/>
    </row>
    <row r="25" spans="1:14">
      <c r="A25" s="206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207"/>
    </row>
    <row r="26" spans="1:14">
      <c r="A26" s="206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207"/>
    </row>
    <row r="27" spans="1:14">
      <c r="A27" s="206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207"/>
    </row>
    <row r="28" spans="1:14">
      <c r="A28" s="206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207"/>
    </row>
    <row r="29" spans="1:14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3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6"/>
  <sheetViews>
    <sheetView view="pageBreakPreview" topLeftCell="B1" zoomScale="86" zoomScaleNormal="100" zoomScaleSheetLayoutView="86" workbookViewId="0">
      <selection activeCell="B27" sqref="B27"/>
    </sheetView>
  </sheetViews>
  <sheetFormatPr defaultRowHeight="15"/>
  <cols>
    <col min="1" max="1" width="5" customWidth="1"/>
    <col min="2" max="2" width="45.7109375" customWidth="1"/>
    <col min="3" max="3" width="15.85546875" customWidth="1"/>
    <col min="4" max="4" width="17" customWidth="1"/>
    <col min="5" max="5" width="25.28515625" customWidth="1"/>
    <col min="6" max="6" width="19.140625" customWidth="1"/>
  </cols>
  <sheetData>
    <row r="1" spans="1:6" ht="37.5" customHeight="1">
      <c r="A1" s="518" t="s">
        <v>246</v>
      </c>
      <c r="B1" s="518"/>
      <c r="C1" s="518"/>
      <c r="D1" s="518"/>
      <c r="E1" s="518"/>
      <c r="F1" s="518"/>
    </row>
    <row r="2" spans="1:6" ht="86.25" customHeight="1">
      <c r="A2" s="27" t="s">
        <v>59</v>
      </c>
      <c r="B2" s="27" t="s">
        <v>120</v>
      </c>
      <c r="C2" s="27" t="s">
        <v>254</v>
      </c>
      <c r="D2" s="220" t="s">
        <v>264</v>
      </c>
      <c r="E2" s="138" t="s">
        <v>252</v>
      </c>
      <c r="F2" s="137" t="s">
        <v>265</v>
      </c>
    </row>
    <row r="3" spans="1:6" ht="18.75">
      <c r="A3" s="127"/>
      <c r="B3" s="128" t="s">
        <v>225</v>
      </c>
      <c r="C3" s="127"/>
      <c r="D3" s="150"/>
      <c r="E3" s="150"/>
      <c r="F3" s="127"/>
    </row>
    <row r="4" spans="1:6" ht="43.5" customHeight="1">
      <c r="A4" s="129"/>
      <c r="B4" s="125" t="s">
        <v>58</v>
      </c>
      <c r="C4" s="126"/>
      <c r="D4" s="126"/>
      <c r="E4" s="126"/>
      <c r="F4" s="126"/>
    </row>
    <row r="5" spans="1:6" ht="75">
      <c r="A5" s="87">
        <v>1</v>
      </c>
      <c r="B5" s="230" t="s">
        <v>364</v>
      </c>
      <c r="C5" s="233" t="s">
        <v>365</v>
      </c>
      <c r="D5" s="232" t="s">
        <v>366</v>
      </c>
      <c r="E5" s="237" t="s">
        <v>367</v>
      </c>
      <c r="F5" s="238" t="s">
        <v>373</v>
      </c>
    </row>
    <row r="6" spans="1:6" ht="31.5">
      <c r="A6" s="87">
        <v>2</v>
      </c>
      <c r="B6" s="231" t="s">
        <v>368</v>
      </c>
      <c r="C6" s="156" t="s">
        <v>369</v>
      </c>
      <c r="D6" s="100" t="s">
        <v>370</v>
      </c>
      <c r="E6" s="239" t="s">
        <v>371</v>
      </c>
      <c r="F6" s="100" t="s">
        <v>372</v>
      </c>
    </row>
    <row r="7" spans="1:6" ht="18.75">
      <c r="A7" s="86">
        <v>5</v>
      </c>
      <c r="B7" s="64"/>
      <c r="C7" s="64"/>
      <c r="D7" s="64"/>
      <c r="E7" s="64"/>
      <c r="F7" s="64"/>
    </row>
    <row r="8" spans="1:6" ht="60.75" customHeight="1">
      <c r="A8" s="129"/>
      <c r="B8" s="125" t="s">
        <v>227</v>
      </c>
      <c r="C8" s="126"/>
      <c r="D8" s="126"/>
      <c r="E8" s="126"/>
      <c r="F8" s="126"/>
    </row>
    <row r="9" spans="1:6" ht="18.75">
      <c r="A9" s="86">
        <v>1</v>
      </c>
      <c r="B9" s="54"/>
      <c r="C9" s="54"/>
      <c r="D9" s="54"/>
      <c r="E9" s="54"/>
      <c r="F9" s="54"/>
    </row>
    <row r="10" spans="1:6" ht="69.75" customHeight="1">
      <c r="A10" s="129"/>
      <c r="B10" s="125" t="s">
        <v>68</v>
      </c>
      <c r="C10" s="126"/>
      <c r="D10" s="126"/>
      <c r="E10" s="126"/>
      <c r="F10" s="126"/>
    </row>
    <row r="11" spans="1:6" ht="18.75">
      <c r="A11" s="86">
        <v>1</v>
      </c>
      <c r="B11" s="54"/>
      <c r="C11" s="54"/>
      <c r="D11" s="54"/>
      <c r="E11" s="54"/>
      <c r="F11" s="54"/>
    </row>
    <row r="12" spans="1:6" ht="92.25" customHeight="1">
      <c r="A12" s="129"/>
      <c r="B12" s="131" t="s">
        <v>186</v>
      </c>
      <c r="C12" s="126"/>
      <c r="D12" s="126"/>
      <c r="E12" s="126"/>
      <c r="F12" s="126"/>
    </row>
    <row r="13" spans="1:6" ht="18.75">
      <c r="A13" s="145">
        <v>5</v>
      </c>
      <c r="B13" s="132"/>
      <c r="C13" s="130"/>
      <c r="D13" s="130"/>
      <c r="E13" s="130"/>
      <c r="F13" s="130"/>
    </row>
    <row r="14" spans="1:6" ht="18.75">
      <c r="A14" s="150"/>
      <c r="B14" s="128" t="s">
        <v>224</v>
      </c>
      <c r="C14" s="181"/>
      <c r="D14" s="181"/>
      <c r="E14" s="181"/>
      <c r="F14" s="181"/>
    </row>
    <row r="15" spans="1:6" ht="63" customHeight="1">
      <c r="A15" s="129"/>
      <c r="B15" s="125" t="s">
        <v>228</v>
      </c>
      <c r="C15" s="180"/>
      <c r="D15" s="126"/>
      <c r="E15" s="126"/>
      <c r="F15" s="126"/>
    </row>
    <row r="16" spans="1:6" ht="60" customHeight="1">
      <c r="A16" s="86">
        <v>1</v>
      </c>
      <c r="B16" s="148" t="s">
        <v>374</v>
      </c>
      <c r="C16" s="229">
        <v>44218</v>
      </c>
      <c r="D16" s="148" t="s">
        <v>375</v>
      </c>
      <c r="E16" s="236" t="s">
        <v>376</v>
      </c>
      <c r="F16" s="148" t="s">
        <v>377</v>
      </c>
    </row>
    <row r="17" spans="1:6" ht="107.25" customHeight="1">
      <c r="A17" s="86">
        <v>2</v>
      </c>
      <c r="B17" s="234" t="s">
        <v>378</v>
      </c>
      <c r="C17" s="235" t="s">
        <v>379</v>
      </c>
      <c r="D17" s="234" t="s">
        <v>380</v>
      </c>
      <c r="E17" s="237" t="s">
        <v>381</v>
      </c>
      <c r="F17" s="234" t="s">
        <v>382</v>
      </c>
    </row>
    <row r="18" spans="1:6" ht="18.75">
      <c r="A18" s="86">
        <v>3</v>
      </c>
      <c r="B18" s="54"/>
      <c r="C18" s="54"/>
      <c r="D18" s="54"/>
      <c r="E18" s="54"/>
      <c r="F18" s="54"/>
    </row>
    <row r="19" spans="1:6" ht="55.5" customHeight="1">
      <c r="A19" s="151"/>
      <c r="B19" s="125" t="s">
        <v>227</v>
      </c>
      <c r="C19" s="126"/>
      <c r="D19" s="126"/>
      <c r="E19" s="126"/>
      <c r="F19" s="126"/>
    </row>
    <row r="20" spans="1:6" ht="18.75" customHeight="1">
      <c r="A20" s="86">
        <v>1</v>
      </c>
      <c r="B20" s="54"/>
      <c r="C20" s="54"/>
      <c r="D20" s="54"/>
      <c r="E20" s="54"/>
      <c r="F20" s="54"/>
    </row>
    <row r="21" spans="1:6" ht="55.5" customHeight="1">
      <c r="A21" s="152"/>
      <c r="B21" s="125" t="s">
        <v>68</v>
      </c>
      <c r="C21" s="126"/>
      <c r="D21" s="126"/>
      <c r="E21" s="126"/>
      <c r="F21" s="126"/>
    </row>
    <row r="22" spans="1:6" ht="18.75">
      <c r="A22" s="86">
        <v>1</v>
      </c>
      <c r="B22" s="54"/>
      <c r="C22" s="54"/>
      <c r="D22" s="54"/>
      <c r="E22" s="54"/>
      <c r="F22" s="54"/>
    </row>
    <row r="23" spans="1:6" ht="110.25" customHeight="1">
      <c r="A23" s="129"/>
      <c r="B23" s="131" t="s">
        <v>186</v>
      </c>
      <c r="C23" s="126"/>
      <c r="D23" s="126"/>
      <c r="E23" s="126"/>
      <c r="F23" s="126"/>
    </row>
    <row r="24" spans="1:6" ht="18.75">
      <c r="A24" s="86">
        <v>1</v>
      </c>
      <c r="B24" s="64"/>
      <c r="C24" s="64"/>
      <c r="D24" s="64"/>
      <c r="E24" s="64"/>
      <c r="F24" s="64"/>
    </row>
    <row r="25" spans="1:6" ht="18.75">
      <c r="A25" s="150"/>
      <c r="B25" s="128" t="s">
        <v>226</v>
      </c>
      <c r="C25" s="181"/>
      <c r="D25" s="181"/>
      <c r="E25" s="181"/>
      <c r="F25" s="181"/>
    </row>
    <row r="26" spans="1:6" ht="60" customHeight="1">
      <c r="A26" s="129"/>
      <c r="B26" s="125" t="s">
        <v>228</v>
      </c>
      <c r="C26" s="126"/>
      <c r="D26" s="126"/>
      <c r="E26" s="126"/>
      <c r="F26" s="126"/>
    </row>
    <row r="27" spans="1:6" ht="51" customHeight="1">
      <c r="A27" s="86">
        <v>1</v>
      </c>
      <c r="B27" s="144" t="s">
        <v>385</v>
      </c>
      <c r="C27" s="244">
        <v>44211</v>
      </c>
      <c r="D27" s="241" t="s">
        <v>386</v>
      </c>
      <c r="E27" s="237" t="s">
        <v>387</v>
      </c>
      <c r="F27" s="238" t="s">
        <v>388</v>
      </c>
    </row>
    <row r="28" spans="1:6" ht="54.75" customHeight="1">
      <c r="A28" s="86">
        <v>2</v>
      </c>
      <c r="B28" s="245" t="s">
        <v>389</v>
      </c>
      <c r="C28" s="100" t="s">
        <v>390</v>
      </c>
      <c r="D28" s="156" t="s">
        <v>391</v>
      </c>
      <c r="E28" s="237" t="s">
        <v>392</v>
      </c>
      <c r="F28" s="242" t="s">
        <v>393</v>
      </c>
    </row>
    <row r="29" spans="1:6" ht="20.25" customHeight="1">
      <c r="A29" s="86">
        <v>3</v>
      </c>
      <c r="B29" s="54"/>
      <c r="C29" s="54"/>
      <c r="D29" s="54"/>
      <c r="E29" s="54"/>
      <c r="F29" s="54"/>
    </row>
    <row r="30" spans="1:6" ht="56.25" customHeight="1">
      <c r="A30" s="129"/>
      <c r="B30" s="125" t="s">
        <v>227</v>
      </c>
      <c r="C30" s="126"/>
      <c r="D30" s="126"/>
      <c r="E30" s="126"/>
      <c r="F30" s="126"/>
    </row>
    <row r="31" spans="1:6" ht="18.75">
      <c r="A31" s="86">
        <v>1</v>
      </c>
      <c r="B31" s="54"/>
      <c r="C31" s="54"/>
      <c r="D31" s="54"/>
      <c r="E31" s="54"/>
      <c r="F31" s="54"/>
    </row>
    <row r="32" spans="1:6" ht="55.5" customHeight="1">
      <c r="A32" s="129"/>
      <c r="B32" s="125" t="s">
        <v>68</v>
      </c>
      <c r="C32" s="126"/>
      <c r="D32" s="182"/>
      <c r="E32" s="182"/>
      <c r="F32" s="126"/>
    </row>
    <row r="33" spans="1:6" ht="18.75">
      <c r="A33" s="145">
        <v>1</v>
      </c>
      <c r="B33" s="54"/>
      <c r="C33" s="54"/>
      <c r="D33" s="54"/>
      <c r="E33" s="54"/>
      <c r="F33" s="54"/>
    </row>
    <row r="34" spans="1:6" ht="82.5" customHeight="1">
      <c r="A34" s="152"/>
      <c r="B34" s="131" t="s">
        <v>186</v>
      </c>
      <c r="C34" s="126"/>
      <c r="D34" s="126"/>
      <c r="E34" s="126"/>
      <c r="F34" s="126"/>
    </row>
    <row r="35" spans="1:6" ht="18.75">
      <c r="A35" s="145">
        <v>1</v>
      </c>
      <c r="B35" s="55"/>
      <c r="C35" s="130"/>
      <c r="D35" s="130"/>
      <c r="E35" s="130"/>
      <c r="F35" s="130"/>
    </row>
    <row r="36" spans="1:6" ht="18.75">
      <c r="A36" s="150"/>
      <c r="B36" s="128" t="s">
        <v>222</v>
      </c>
      <c r="C36" s="128"/>
      <c r="D36" s="128"/>
      <c r="E36" s="128"/>
      <c r="F36" s="128"/>
    </row>
    <row r="37" spans="1:6" ht="56.25" customHeight="1">
      <c r="A37" s="129"/>
      <c r="B37" s="125" t="s">
        <v>228</v>
      </c>
      <c r="C37" s="126"/>
      <c r="D37" s="126"/>
      <c r="E37" s="126"/>
      <c r="F37" s="126"/>
    </row>
    <row r="38" spans="1:6" ht="18.75">
      <c r="A38" s="86">
        <v>1</v>
      </c>
      <c r="B38" s="64"/>
      <c r="C38" s="64"/>
      <c r="D38" s="64"/>
      <c r="E38" s="64"/>
      <c r="F38" s="64"/>
    </row>
    <row r="39" spans="1:6" ht="44.25" customHeight="1">
      <c r="A39" s="129"/>
      <c r="B39" s="125" t="s">
        <v>227</v>
      </c>
      <c r="C39" s="126"/>
      <c r="D39" s="126"/>
      <c r="E39" s="126"/>
      <c r="F39" s="126"/>
    </row>
    <row r="40" spans="1:6" ht="18.75">
      <c r="A40" s="86">
        <v>1</v>
      </c>
      <c r="B40" s="54"/>
      <c r="C40" s="54"/>
      <c r="D40" s="54"/>
      <c r="E40" s="54"/>
      <c r="F40" s="54"/>
    </row>
    <row r="41" spans="1:6" ht="63.75" customHeight="1">
      <c r="A41" s="129"/>
      <c r="B41" s="124" t="s">
        <v>68</v>
      </c>
      <c r="C41" s="183"/>
      <c r="D41" s="183"/>
      <c r="E41" s="183"/>
      <c r="F41" s="183"/>
    </row>
    <row r="42" spans="1:6" ht="18.75">
      <c r="A42" s="145">
        <v>1</v>
      </c>
      <c r="B42" s="54"/>
      <c r="C42" s="54"/>
      <c r="D42" s="54"/>
      <c r="E42" s="54"/>
      <c r="F42" s="54"/>
    </row>
    <row r="43" spans="1:6" ht="93" customHeight="1">
      <c r="A43" s="129"/>
      <c r="B43" s="131" t="s">
        <v>186</v>
      </c>
      <c r="C43" s="126"/>
      <c r="D43" s="126"/>
      <c r="E43" s="126"/>
      <c r="F43" s="126"/>
    </row>
    <row r="44" spans="1:6" ht="18.75">
      <c r="A44" s="145">
        <v>1</v>
      </c>
      <c r="B44" s="55"/>
      <c r="C44" s="130"/>
      <c r="D44" s="130"/>
      <c r="E44" s="130"/>
      <c r="F44" s="130"/>
    </row>
    <row r="45" spans="1:6" ht="18.75">
      <c r="A45" s="58"/>
      <c r="B45" s="58"/>
      <c r="C45" s="58"/>
      <c r="D45" s="58"/>
      <c r="E45" s="58"/>
      <c r="F45" s="58"/>
    </row>
    <row r="46" spans="1:6" ht="18.75">
      <c r="A46" s="58"/>
      <c r="B46" s="58"/>
      <c r="C46" s="58"/>
      <c r="D46" s="58"/>
      <c r="E46" s="58"/>
      <c r="F46" s="58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topLeftCell="A2" zoomScale="90" zoomScaleNormal="100" zoomScaleSheetLayoutView="90" workbookViewId="0">
      <selection activeCell="E20" sqref="E20"/>
    </sheetView>
  </sheetViews>
  <sheetFormatPr defaultRowHeight="1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>
      <c r="A1" s="519" t="s">
        <v>132</v>
      </c>
      <c r="B1" s="519"/>
      <c r="C1" s="519"/>
      <c r="D1" s="519"/>
      <c r="E1" s="519"/>
    </row>
    <row r="2" spans="1:5" ht="94.5" customHeight="1">
      <c r="A2" s="161" t="s">
        <v>133</v>
      </c>
      <c r="B2" s="161" t="s">
        <v>134</v>
      </c>
      <c r="C2" s="161" t="s">
        <v>135</v>
      </c>
      <c r="D2" s="161" t="s">
        <v>136</v>
      </c>
      <c r="E2" s="161" t="s">
        <v>137</v>
      </c>
    </row>
    <row r="3" spans="1:5" ht="56.25">
      <c r="A3" s="61" t="s">
        <v>138</v>
      </c>
      <c r="B3" s="52">
        <v>9</v>
      </c>
      <c r="C3" s="90">
        <v>9</v>
      </c>
      <c r="D3" s="90">
        <v>1</v>
      </c>
      <c r="E3" s="90">
        <v>9</v>
      </c>
    </row>
    <row r="4" spans="1:5" ht="75">
      <c r="A4" s="61" t="s">
        <v>139</v>
      </c>
      <c r="B4" s="52">
        <v>0</v>
      </c>
      <c r="C4" s="90">
        <v>0</v>
      </c>
      <c r="D4" s="90">
        <v>0</v>
      </c>
      <c r="E4" s="90">
        <v>0</v>
      </c>
    </row>
    <row r="5" spans="1:5" ht="112.5">
      <c r="A5" s="61" t="s">
        <v>210</v>
      </c>
      <c r="B5" s="99">
        <v>113</v>
      </c>
      <c r="C5" s="99">
        <v>5</v>
      </c>
      <c r="D5" s="99">
        <v>1</v>
      </c>
      <c r="E5" s="99">
        <v>5</v>
      </c>
    </row>
    <row r="6" spans="1:5" ht="24" customHeight="1">
      <c r="A6" s="61" t="s">
        <v>247</v>
      </c>
      <c r="B6" s="52">
        <v>0</v>
      </c>
      <c r="C6" s="90">
        <v>0</v>
      </c>
      <c r="D6" s="90">
        <v>0</v>
      </c>
      <c r="E6" s="90">
        <v>0</v>
      </c>
    </row>
    <row r="7" spans="1:5" ht="37.5">
      <c r="A7" s="61" t="s">
        <v>140</v>
      </c>
      <c r="B7" s="52">
        <v>0</v>
      </c>
      <c r="C7" s="90">
        <v>0</v>
      </c>
      <c r="D7" s="90">
        <v>0</v>
      </c>
      <c r="E7" s="90">
        <v>0</v>
      </c>
    </row>
    <row r="8" spans="1:5" ht="56.25">
      <c r="A8" s="61" t="s">
        <v>141</v>
      </c>
      <c r="B8" s="52">
        <v>0</v>
      </c>
      <c r="C8" s="90">
        <v>0</v>
      </c>
      <c r="D8" s="90">
        <v>0</v>
      </c>
      <c r="E8" s="90">
        <v>0</v>
      </c>
    </row>
    <row r="9" spans="1:5" ht="56.25">
      <c r="A9" s="61" t="s">
        <v>142</v>
      </c>
      <c r="B9" s="52">
        <v>0</v>
      </c>
      <c r="C9" s="90">
        <v>0</v>
      </c>
      <c r="D9" s="90">
        <v>0</v>
      </c>
      <c r="E9" s="90">
        <v>0</v>
      </c>
    </row>
    <row r="10" spans="1:5" ht="18.75">
      <c r="A10" s="62" t="s">
        <v>87</v>
      </c>
      <c r="B10" s="88">
        <f>B9+B8+B7+B6+B5+B3+B4</f>
        <v>122</v>
      </c>
      <c r="C10" s="88">
        <f>C9+C8+C7+C6+C5+C4+C3</f>
        <v>14</v>
      </c>
      <c r="D10" s="88">
        <f>D9+D8+D7+D6+D5+D4+D3</f>
        <v>2</v>
      </c>
      <c r="E10" s="88">
        <f>E9+E8+E7+E6+E5+E4+E3</f>
        <v>14</v>
      </c>
    </row>
    <row r="11" spans="1:5" ht="18.75">
      <c r="A11" s="1"/>
      <c r="B11" s="1"/>
      <c r="C11" s="1"/>
      <c r="D11" s="1"/>
      <c r="E11" s="1"/>
    </row>
    <row r="12" spans="1:5" ht="18.75">
      <c r="A12" s="1"/>
      <c r="B12" s="1"/>
      <c r="C12" s="1"/>
      <c r="D12" s="1"/>
      <c r="E12" s="1"/>
    </row>
    <row r="13" spans="1:5" ht="18.75">
      <c r="A13" s="1"/>
      <c r="B13" s="1"/>
      <c r="C13" s="1"/>
      <c r="D13" s="1"/>
      <c r="E13" s="1"/>
    </row>
    <row r="14" spans="1:5" ht="18.75">
      <c r="A14" s="1"/>
      <c r="B14" s="1"/>
      <c r="C14" s="1"/>
      <c r="D14" s="1"/>
      <c r="E14" s="1"/>
    </row>
    <row r="15" spans="1:5" ht="18.75">
      <c r="A15" s="1"/>
      <c r="B15" s="1"/>
      <c r="C15" s="1"/>
      <c r="D15" s="1"/>
      <c r="E15" s="1"/>
    </row>
    <row r="16" spans="1:5" ht="18.75">
      <c r="A16" s="1"/>
      <c r="B16" s="1"/>
      <c r="C16" s="1"/>
      <c r="D16" s="1"/>
      <c r="E16" s="1"/>
    </row>
    <row r="17" spans="1:5" ht="18.75">
      <c r="A17" s="1"/>
      <c r="B17" s="1"/>
      <c r="C17" s="1"/>
      <c r="D17" s="1"/>
      <c r="E17" s="1"/>
    </row>
    <row r="18" spans="1:5" ht="18.75">
      <c r="A18" s="1"/>
      <c r="B18" s="1"/>
      <c r="C18" s="1"/>
      <c r="D18" s="1"/>
      <c r="E18" s="1"/>
    </row>
    <row r="19" spans="1:5" ht="18.75">
      <c r="A19" s="1"/>
      <c r="B19" s="1"/>
      <c r="C19" s="1"/>
      <c r="D19" s="1"/>
      <c r="E19" s="1"/>
    </row>
    <row r="20" spans="1:5" ht="18.75">
      <c r="A20" s="1"/>
      <c r="B20" s="1"/>
      <c r="C20" s="1"/>
      <c r="D20" s="1"/>
      <c r="E20" s="1"/>
    </row>
    <row r="21" spans="1:5" ht="18.75">
      <c r="A21" s="1"/>
      <c r="B21" s="1"/>
      <c r="C21" s="1"/>
      <c r="D21" s="1"/>
      <c r="E21" s="1"/>
    </row>
    <row r="22" spans="1:5" ht="18.75">
      <c r="A22" s="1"/>
      <c r="B22" s="1"/>
      <c r="C22" s="1"/>
      <c r="D22" s="1"/>
      <c r="E22" s="1"/>
    </row>
    <row r="23" spans="1:5" ht="18.75">
      <c r="A23" s="1"/>
      <c r="B23" s="1"/>
      <c r="C23" s="1"/>
      <c r="D23" s="1"/>
      <c r="E23" s="1"/>
    </row>
    <row r="24" spans="1:5" ht="18.75">
      <c r="A24" s="1"/>
      <c r="B24" s="1"/>
      <c r="C24" s="1"/>
      <c r="D24" s="1"/>
      <c r="E24" s="1"/>
    </row>
    <row r="25" spans="1:5" ht="18.75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62"/>
  <sheetViews>
    <sheetView view="pageBreakPreview" zoomScale="90" zoomScaleNormal="100" zoomScaleSheetLayoutView="90" workbookViewId="0">
      <selection activeCell="A128" sqref="A128"/>
    </sheetView>
  </sheetViews>
  <sheetFormatPr defaultRowHeight="15"/>
  <cols>
    <col min="1" max="1" width="43.28515625" customWidth="1"/>
    <col min="2" max="2" width="20.85546875" customWidth="1"/>
    <col min="3" max="3" width="26" customWidth="1"/>
    <col min="4" max="4" width="26" style="54" customWidth="1"/>
    <col min="5" max="5" width="40" customWidth="1"/>
  </cols>
  <sheetData>
    <row r="1" spans="1:5" ht="58.5" customHeight="1">
      <c r="A1" s="518" t="s">
        <v>143</v>
      </c>
      <c r="B1" s="520"/>
      <c r="C1" s="520"/>
      <c r="D1" s="520"/>
      <c r="E1" s="520"/>
    </row>
    <row r="2" spans="1:5" ht="90.75" customHeight="1">
      <c r="A2" s="27" t="s">
        <v>89</v>
      </c>
      <c r="B2" s="27" t="s">
        <v>251</v>
      </c>
      <c r="C2" s="226" t="s">
        <v>253</v>
      </c>
      <c r="D2" s="225" t="s">
        <v>266</v>
      </c>
      <c r="E2" s="227" t="s">
        <v>144</v>
      </c>
    </row>
    <row r="3" spans="1:5" ht="18.75">
      <c r="A3" s="122" t="s">
        <v>211</v>
      </c>
      <c r="B3" s="123"/>
      <c r="C3" s="319"/>
      <c r="D3" s="122"/>
      <c r="E3" s="338"/>
    </row>
    <row r="4" spans="1:5" ht="15.75">
      <c r="A4" s="140"/>
      <c r="B4" s="143"/>
      <c r="C4" s="320"/>
      <c r="D4" s="143"/>
      <c r="E4" s="310"/>
    </row>
    <row r="5" spans="1:5" ht="18.75">
      <c r="A5" s="122" t="s">
        <v>117</v>
      </c>
      <c r="B5" s="133"/>
      <c r="C5" s="319"/>
      <c r="D5" s="122"/>
      <c r="E5" s="338"/>
    </row>
    <row r="6" spans="1:5" ht="15.75" customHeight="1" thickBot="1">
      <c r="A6" s="140"/>
      <c r="B6" s="141"/>
      <c r="C6" s="248"/>
      <c r="D6" s="140"/>
      <c r="E6" s="310"/>
    </row>
    <row r="7" spans="1:5" ht="60.75" thickBot="1">
      <c r="A7" s="277" t="s">
        <v>519</v>
      </c>
      <c r="B7" s="276">
        <v>44232</v>
      </c>
      <c r="C7" s="321" t="s">
        <v>520</v>
      </c>
      <c r="D7" s="140"/>
      <c r="E7" s="339" t="s">
        <v>521</v>
      </c>
    </row>
    <row r="8" spans="1:5" ht="48" thickBot="1">
      <c r="A8" s="267" t="s">
        <v>476</v>
      </c>
      <c r="B8" s="240">
        <v>44234</v>
      </c>
      <c r="C8" s="241" t="s">
        <v>477</v>
      </c>
      <c r="E8" s="238" t="s">
        <v>478</v>
      </c>
    </row>
    <row r="9" spans="1:5" ht="31.5">
      <c r="A9" s="268" t="s">
        <v>394</v>
      </c>
      <c r="B9" s="141">
        <v>44256</v>
      </c>
      <c r="C9" s="248" t="s">
        <v>395</v>
      </c>
      <c r="D9" s="142" t="s">
        <v>396</v>
      </c>
      <c r="E9" s="269" t="s">
        <v>397</v>
      </c>
    </row>
    <row r="10" spans="1:5" ht="43.5" customHeight="1">
      <c r="A10" s="148" t="s">
        <v>479</v>
      </c>
      <c r="B10" s="240">
        <v>44297</v>
      </c>
      <c r="C10" s="241" t="s">
        <v>480</v>
      </c>
      <c r="E10" s="238" t="s">
        <v>481</v>
      </c>
    </row>
    <row r="11" spans="1:5" ht="31.5">
      <c r="A11" s="353" t="s">
        <v>398</v>
      </c>
      <c r="B11" s="143">
        <v>44302</v>
      </c>
      <c r="C11" s="320" t="s">
        <v>399</v>
      </c>
      <c r="D11" s="143" t="s">
        <v>400</v>
      </c>
      <c r="E11" s="340" t="s">
        <v>397</v>
      </c>
    </row>
    <row r="12" spans="1:5" ht="35.25" customHeight="1">
      <c r="A12" s="228" t="s">
        <v>401</v>
      </c>
      <c r="B12" s="143">
        <v>44311</v>
      </c>
      <c r="C12" s="248" t="s">
        <v>402</v>
      </c>
      <c r="D12" s="140" t="s">
        <v>403</v>
      </c>
      <c r="E12" s="266" t="s">
        <v>404</v>
      </c>
    </row>
    <row r="13" spans="1:5" ht="47.25">
      <c r="A13" s="140" t="s">
        <v>515</v>
      </c>
      <c r="B13" s="275">
        <v>44317</v>
      </c>
      <c r="C13" s="320" t="s">
        <v>516</v>
      </c>
      <c r="D13" s="290" t="s">
        <v>517</v>
      </c>
      <c r="E13" s="310" t="s">
        <v>518</v>
      </c>
    </row>
    <row r="14" spans="1:5" ht="42" customHeight="1">
      <c r="A14" s="362" t="s">
        <v>482</v>
      </c>
      <c r="B14" s="363" t="s">
        <v>483</v>
      </c>
      <c r="C14" s="364" t="s">
        <v>484</v>
      </c>
      <c r="D14" s="365"/>
      <c r="E14" s="270" t="s">
        <v>485</v>
      </c>
    </row>
    <row r="15" spans="1:5" ht="75.75" customHeight="1">
      <c r="A15" s="262" t="s">
        <v>749</v>
      </c>
      <c r="B15" s="141">
        <v>44366</v>
      </c>
      <c r="C15" s="366" t="s">
        <v>750</v>
      </c>
      <c r="D15" s="361" t="s">
        <v>751</v>
      </c>
      <c r="E15" s="144" t="s">
        <v>752</v>
      </c>
    </row>
    <row r="16" spans="1:5" ht="32.25" thickBot="1">
      <c r="A16" s="274" t="s">
        <v>486</v>
      </c>
      <c r="B16" s="229" t="s">
        <v>487</v>
      </c>
      <c r="C16" s="322" t="s">
        <v>488</v>
      </c>
      <c r="E16" s="238" t="s">
        <v>489</v>
      </c>
    </row>
    <row r="17" spans="1:5" ht="15.75">
      <c r="A17" s="140"/>
      <c r="B17" s="146"/>
      <c r="C17" s="248"/>
      <c r="D17" s="140"/>
      <c r="E17" s="310"/>
    </row>
    <row r="18" spans="1:5" ht="16.5" customHeight="1">
      <c r="A18" s="218" t="s">
        <v>225</v>
      </c>
      <c r="B18" s="217"/>
      <c r="C18" s="323"/>
      <c r="D18" s="216"/>
      <c r="E18" s="341"/>
    </row>
    <row r="19" spans="1:5" ht="31.5">
      <c r="A19" s="140" t="s">
        <v>522</v>
      </c>
      <c r="B19" s="278">
        <v>44317</v>
      </c>
      <c r="C19" s="320" t="s">
        <v>516</v>
      </c>
      <c r="D19" s="289" t="s">
        <v>517</v>
      </c>
      <c r="E19" s="310" t="s">
        <v>523</v>
      </c>
    </row>
    <row r="20" spans="1:5" ht="47.25">
      <c r="A20" s="156" t="s">
        <v>753</v>
      </c>
      <c r="B20" s="146">
        <v>44443</v>
      </c>
      <c r="C20" s="140" t="s">
        <v>754</v>
      </c>
      <c r="D20" s="253" t="s">
        <v>755</v>
      </c>
      <c r="E20" s="247" t="s">
        <v>756</v>
      </c>
    </row>
    <row r="21" spans="1:5" ht="15.75">
      <c r="A21" s="140"/>
      <c r="B21" s="146"/>
      <c r="C21" s="248"/>
      <c r="D21" s="140"/>
      <c r="E21" s="310"/>
    </row>
    <row r="22" spans="1:5" ht="19.5" customHeight="1" thickBot="1">
      <c r="A22" s="122" t="s">
        <v>223</v>
      </c>
      <c r="B22" s="133"/>
      <c r="C22" s="319"/>
      <c r="D22" s="122"/>
      <c r="E22" s="338"/>
    </row>
    <row r="23" spans="1:5" ht="48" thickBot="1">
      <c r="A23" s="287" t="s">
        <v>524</v>
      </c>
      <c r="B23" s="375" t="s">
        <v>525</v>
      </c>
      <c r="C23" s="329" t="s">
        <v>516</v>
      </c>
      <c r="D23" s="288" t="s">
        <v>526</v>
      </c>
      <c r="E23" s="342" t="s">
        <v>527</v>
      </c>
    </row>
    <row r="24" spans="1:5" ht="78.75">
      <c r="A24" s="148" t="s">
        <v>757</v>
      </c>
      <c r="B24" s="153">
        <v>44183</v>
      </c>
      <c r="C24" s="148" t="s">
        <v>758</v>
      </c>
      <c r="D24" s="376" t="s">
        <v>759</v>
      </c>
      <c r="E24" s="155" t="s">
        <v>760</v>
      </c>
    </row>
    <row r="25" spans="1:5" ht="72" customHeight="1">
      <c r="A25" s="148" t="s">
        <v>761</v>
      </c>
      <c r="B25" s="153">
        <v>44191</v>
      </c>
      <c r="C25" s="148" t="s">
        <v>762</v>
      </c>
      <c r="D25" s="376" t="s">
        <v>755</v>
      </c>
      <c r="E25" s="140" t="s">
        <v>763</v>
      </c>
    </row>
    <row r="26" spans="1:5" ht="47.25">
      <c r="A26" s="148" t="s">
        <v>764</v>
      </c>
      <c r="B26" s="153">
        <v>44192</v>
      </c>
      <c r="C26" s="148" t="s">
        <v>762</v>
      </c>
      <c r="D26" s="376" t="s">
        <v>755</v>
      </c>
      <c r="E26" s="140" t="s">
        <v>763</v>
      </c>
    </row>
    <row r="27" spans="1:5" ht="15.75">
      <c r="A27" s="373" t="s">
        <v>490</v>
      </c>
      <c r="B27" s="143">
        <v>44213</v>
      </c>
      <c r="C27" s="374" t="s">
        <v>491</v>
      </c>
      <c r="D27" s="155"/>
      <c r="E27" s="148" t="s">
        <v>492</v>
      </c>
    </row>
    <row r="28" spans="1:5" ht="31.5">
      <c r="A28" s="368" t="s">
        <v>531</v>
      </c>
      <c r="B28" s="369">
        <v>44228</v>
      </c>
      <c r="C28" s="370" t="s">
        <v>532</v>
      </c>
      <c r="D28" s="371"/>
      <c r="E28" s="372" t="s">
        <v>533</v>
      </c>
    </row>
    <row r="29" spans="1:5" ht="18" customHeight="1">
      <c r="A29" s="248" t="s">
        <v>405</v>
      </c>
      <c r="B29" s="154">
        <v>44233</v>
      </c>
      <c r="C29" s="324" t="s">
        <v>406</v>
      </c>
      <c r="D29" s="380" t="s">
        <v>407</v>
      </c>
      <c r="E29" s="343" t="s">
        <v>408</v>
      </c>
    </row>
    <row r="30" spans="1:5" ht="18.75" customHeight="1">
      <c r="A30" s="148" t="s">
        <v>765</v>
      </c>
      <c r="B30" s="153" t="s">
        <v>766</v>
      </c>
      <c r="C30" s="148" t="s">
        <v>754</v>
      </c>
      <c r="D30" s="381" t="s">
        <v>755</v>
      </c>
      <c r="E30" s="140" t="s">
        <v>767</v>
      </c>
    </row>
    <row r="31" spans="1:5" ht="35.25" customHeight="1">
      <c r="A31" s="148" t="s">
        <v>768</v>
      </c>
      <c r="B31" s="148" t="s">
        <v>766</v>
      </c>
      <c r="C31" s="148" t="s">
        <v>754</v>
      </c>
      <c r="D31" s="381" t="s">
        <v>755</v>
      </c>
      <c r="E31" s="140" t="s">
        <v>769</v>
      </c>
    </row>
    <row r="32" spans="1:5" ht="50.25" customHeight="1" thickBot="1">
      <c r="A32" s="377" t="s">
        <v>528</v>
      </c>
      <c r="B32" s="378">
        <v>44256</v>
      </c>
      <c r="C32" s="330" t="s">
        <v>529</v>
      </c>
      <c r="D32" s="371"/>
      <c r="E32" s="379" t="s">
        <v>530</v>
      </c>
    </row>
    <row r="33" spans="1:5" ht="15.75" hidden="1" customHeight="1">
      <c r="A33" s="254" t="s">
        <v>415</v>
      </c>
      <c r="B33" s="255">
        <v>44282</v>
      </c>
      <c r="C33" s="248" t="s">
        <v>416</v>
      </c>
      <c r="D33" s="144" t="s">
        <v>417</v>
      </c>
      <c r="E33" s="344" t="s">
        <v>418</v>
      </c>
    </row>
    <row r="34" spans="1:5" ht="78.75" customHeight="1" thickBot="1">
      <c r="A34" s="254" t="s">
        <v>415</v>
      </c>
      <c r="B34" s="255">
        <v>44282</v>
      </c>
      <c r="C34" s="140" t="s">
        <v>416</v>
      </c>
      <c r="D34" s="144" t="s">
        <v>417</v>
      </c>
      <c r="E34" s="399" t="s">
        <v>418</v>
      </c>
    </row>
    <row r="35" spans="1:5" ht="37.5" customHeight="1" thickBot="1">
      <c r="A35" s="100" t="s">
        <v>409</v>
      </c>
      <c r="B35" s="143">
        <v>44306</v>
      </c>
      <c r="C35" s="246" t="s">
        <v>410</v>
      </c>
      <c r="D35" s="222" t="s">
        <v>411</v>
      </c>
      <c r="E35" s="250" t="s">
        <v>397</v>
      </c>
    </row>
    <row r="36" spans="1:5" ht="39.75" customHeight="1">
      <c r="A36" s="251" t="s">
        <v>412</v>
      </c>
      <c r="B36" s="252">
        <v>44307</v>
      </c>
      <c r="C36" s="248" t="s">
        <v>413</v>
      </c>
      <c r="D36" s="253" t="s">
        <v>414</v>
      </c>
      <c r="E36" s="250" t="s">
        <v>397</v>
      </c>
    </row>
    <row r="37" spans="1:5" ht="34.5" customHeight="1">
      <c r="A37" s="256" t="s">
        <v>419</v>
      </c>
      <c r="B37" s="143">
        <v>44311</v>
      </c>
      <c r="C37" s="248" t="s">
        <v>402</v>
      </c>
      <c r="D37" s="140" t="s">
        <v>403</v>
      </c>
      <c r="E37" s="345" t="s">
        <v>404</v>
      </c>
    </row>
    <row r="38" spans="1:5" ht="18" customHeight="1" thickBot="1">
      <c r="A38" s="257" t="s">
        <v>420</v>
      </c>
      <c r="B38" s="146">
        <v>44316</v>
      </c>
      <c r="C38" s="325" t="s">
        <v>421</v>
      </c>
      <c r="D38" s="144" t="s">
        <v>422</v>
      </c>
      <c r="E38" s="346" t="s">
        <v>397</v>
      </c>
    </row>
    <row r="39" spans="1:5" ht="39" customHeight="1">
      <c r="A39" s="245" t="s">
        <v>493</v>
      </c>
      <c r="B39" s="143" t="s">
        <v>494</v>
      </c>
      <c r="C39" s="326" t="s">
        <v>495</v>
      </c>
      <c r="D39" s="140"/>
      <c r="E39" s="347" t="s">
        <v>496</v>
      </c>
    </row>
    <row r="40" spans="1:5" ht="41.25" customHeight="1">
      <c r="A40" s="382" t="s">
        <v>770</v>
      </c>
      <c r="B40" s="383" t="s">
        <v>771</v>
      </c>
      <c r="C40" s="382" t="s">
        <v>772</v>
      </c>
      <c r="D40" s="381" t="s">
        <v>755</v>
      </c>
      <c r="E40" s="144" t="s">
        <v>773</v>
      </c>
    </row>
    <row r="41" spans="1:5" ht="36" customHeight="1">
      <c r="A41" s="140" t="s">
        <v>423</v>
      </c>
      <c r="B41" s="258">
        <v>44339</v>
      </c>
      <c r="C41" s="324" t="s">
        <v>406</v>
      </c>
      <c r="D41" s="155" t="s">
        <v>407</v>
      </c>
      <c r="E41" s="156" t="s">
        <v>424</v>
      </c>
    </row>
    <row r="42" spans="1:5" ht="42" customHeight="1" thickBot="1">
      <c r="A42" s="243" t="s">
        <v>497</v>
      </c>
      <c r="B42" s="281">
        <v>44345</v>
      </c>
      <c r="C42" s="100" t="s">
        <v>498</v>
      </c>
      <c r="D42" s="140"/>
      <c r="E42" s="347" t="s">
        <v>499</v>
      </c>
    </row>
    <row r="43" spans="1:5" ht="32.25" customHeight="1" thickBot="1">
      <c r="A43" s="400" t="s">
        <v>856</v>
      </c>
      <c r="B43" s="401" t="s">
        <v>857</v>
      </c>
      <c r="C43" s="400" t="s">
        <v>858</v>
      </c>
      <c r="D43" s="140"/>
      <c r="E43" s="402" t="s">
        <v>499</v>
      </c>
    </row>
    <row r="44" spans="1:5" ht="54.75" customHeight="1">
      <c r="A44" s="149" t="s">
        <v>534</v>
      </c>
      <c r="B44" s="149" t="s">
        <v>535</v>
      </c>
      <c r="C44" s="248" t="s">
        <v>536</v>
      </c>
      <c r="D44" s="289" t="s">
        <v>537</v>
      </c>
      <c r="E44" s="310" t="s">
        <v>538</v>
      </c>
    </row>
    <row r="45" spans="1:5" ht="28.5" customHeight="1">
      <c r="A45" s="262" t="s">
        <v>774</v>
      </c>
      <c r="B45" s="146">
        <v>44437</v>
      </c>
      <c r="C45" s="147" t="s">
        <v>754</v>
      </c>
      <c r="D45" s="253" t="s">
        <v>755</v>
      </c>
      <c r="E45" s="156" t="s">
        <v>775</v>
      </c>
    </row>
    <row r="46" spans="1:5" ht="36.75" customHeight="1" thickBot="1">
      <c r="A46" s="271" t="s">
        <v>490</v>
      </c>
      <c r="B46" s="280">
        <v>44444</v>
      </c>
      <c r="C46" s="327" t="s">
        <v>500</v>
      </c>
      <c r="D46" s="147"/>
      <c r="E46" s="238" t="s">
        <v>501</v>
      </c>
    </row>
    <row r="47" spans="1:5" ht="42.75" customHeight="1" thickBot="1">
      <c r="A47" s="284" t="s">
        <v>502</v>
      </c>
      <c r="B47" s="280">
        <v>44449</v>
      </c>
      <c r="C47" s="260" t="s">
        <v>503</v>
      </c>
      <c r="D47" s="140"/>
      <c r="E47" s="270" t="s">
        <v>397</v>
      </c>
    </row>
    <row r="48" spans="1:5" ht="36.75" customHeight="1" thickBot="1">
      <c r="A48" s="109" t="s">
        <v>405</v>
      </c>
      <c r="B48" s="282">
        <v>44457</v>
      </c>
      <c r="C48" s="324" t="s">
        <v>406</v>
      </c>
      <c r="D48" s="249" t="s">
        <v>425</v>
      </c>
      <c r="E48" s="310" t="s">
        <v>426</v>
      </c>
    </row>
    <row r="49" spans="1:5" ht="14.25" customHeight="1" thickBot="1">
      <c r="A49" s="109" t="s">
        <v>427</v>
      </c>
      <c r="B49" s="283">
        <v>44465</v>
      </c>
      <c r="C49" s="328" t="s">
        <v>428</v>
      </c>
      <c r="D49" s="140" t="s">
        <v>429</v>
      </c>
      <c r="E49" s="100" t="s">
        <v>430</v>
      </c>
    </row>
    <row r="50" spans="1:5" ht="18" customHeight="1">
      <c r="A50" s="140"/>
      <c r="B50" s="143"/>
      <c r="C50" s="248"/>
      <c r="D50" s="140"/>
      <c r="E50" s="310"/>
    </row>
    <row r="51" spans="1:5" ht="46.5" customHeight="1">
      <c r="A51" s="122" t="s">
        <v>224</v>
      </c>
      <c r="B51" s="133"/>
      <c r="C51" s="319"/>
      <c r="D51" s="122"/>
      <c r="E51" s="338"/>
    </row>
    <row r="52" spans="1:5" ht="95.25" customHeight="1">
      <c r="A52" s="384" t="s">
        <v>776</v>
      </c>
      <c r="B52" s="252" t="s">
        <v>777</v>
      </c>
      <c r="C52" s="384" t="s">
        <v>754</v>
      </c>
      <c r="D52" s="388" t="s">
        <v>755</v>
      </c>
      <c r="E52" s="140" t="s">
        <v>778</v>
      </c>
    </row>
    <row r="53" spans="1:5" ht="69" customHeight="1">
      <c r="A53" s="384" t="s">
        <v>779</v>
      </c>
      <c r="B53" s="252" t="s">
        <v>780</v>
      </c>
      <c r="C53" s="384" t="s">
        <v>781</v>
      </c>
      <c r="D53" s="388" t="s">
        <v>782</v>
      </c>
      <c r="E53" s="140" t="s">
        <v>783</v>
      </c>
    </row>
    <row r="54" spans="1:5" ht="120.75" customHeight="1">
      <c r="A54" s="148" t="s">
        <v>815</v>
      </c>
      <c r="B54" s="229">
        <v>44237</v>
      </c>
      <c r="C54" s="148" t="s">
        <v>839</v>
      </c>
      <c r="D54" s="376" t="s">
        <v>816</v>
      </c>
      <c r="E54" s="140" t="s">
        <v>817</v>
      </c>
    </row>
    <row r="55" spans="1:5" ht="93.75" customHeight="1">
      <c r="A55" s="389" t="s">
        <v>784</v>
      </c>
      <c r="B55" s="252">
        <v>44248</v>
      </c>
      <c r="C55" s="390" t="s">
        <v>785</v>
      </c>
      <c r="D55" s="391" t="s">
        <v>786</v>
      </c>
      <c r="E55" s="140" t="s">
        <v>787</v>
      </c>
    </row>
    <row r="56" spans="1:5" ht="30.75" customHeight="1">
      <c r="A56" s="140" t="s">
        <v>431</v>
      </c>
      <c r="B56" s="143">
        <v>44282</v>
      </c>
      <c r="C56" s="248" t="s">
        <v>432</v>
      </c>
      <c r="D56" s="140" t="s">
        <v>433</v>
      </c>
      <c r="E56" s="397" t="s">
        <v>434</v>
      </c>
    </row>
    <row r="57" spans="1:5" ht="51" customHeight="1">
      <c r="A57" s="305" t="s">
        <v>796</v>
      </c>
      <c r="B57" s="396">
        <v>44312</v>
      </c>
      <c r="C57" s="392" t="s">
        <v>788</v>
      </c>
      <c r="D57" s="388" t="s">
        <v>789</v>
      </c>
      <c r="E57" s="140" t="s">
        <v>790</v>
      </c>
    </row>
    <row r="58" spans="1:5" ht="81" customHeight="1" thickBot="1">
      <c r="A58" s="305" t="s">
        <v>791</v>
      </c>
      <c r="B58" s="305" t="s">
        <v>792</v>
      </c>
      <c r="C58" s="392" t="s">
        <v>793</v>
      </c>
      <c r="D58" s="388" t="s">
        <v>794</v>
      </c>
      <c r="E58" s="148" t="s">
        <v>795</v>
      </c>
    </row>
    <row r="59" spans="1:5" ht="32.25" thickBot="1">
      <c r="A59" s="272" t="s">
        <v>504</v>
      </c>
      <c r="B59" s="386" t="s">
        <v>505</v>
      </c>
      <c r="C59" s="273" t="s">
        <v>500</v>
      </c>
      <c r="D59" s="140" t="s">
        <v>506</v>
      </c>
      <c r="E59" s="348" t="s">
        <v>507</v>
      </c>
    </row>
    <row r="60" spans="1:5" ht="31.5">
      <c r="A60" s="156" t="s">
        <v>508</v>
      </c>
      <c r="B60" s="387">
        <v>44367</v>
      </c>
      <c r="C60" s="326" t="s">
        <v>509</v>
      </c>
      <c r="D60" s="140" t="s">
        <v>510</v>
      </c>
      <c r="E60" s="348" t="s">
        <v>511</v>
      </c>
    </row>
    <row r="61" spans="1:5" ht="18" customHeight="1">
      <c r="A61" s="384" t="s">
        <v>435</v>
      </c>
      <c r="B61" s="265">
        <v>44450</v>
      </c>
      <c r="C61" s="248" t="s">
        <v>436</v>
      </c>
      <c r="D61" s="140" t="s">
        <v>437</v>
      </c>
      <c r="E61" s="100" t="s">
        <v>438</v>
      </c>
    </row>
    <row r="62" spans="1:5" ht="63.75" customHeight="1" thickBot="1">
      <c r="A62" s="243" t="s">
        <v>512</v>
      </c>
      <c r="B62" s="385" t="s">
        <v>513</v>
      </c>
      <c r="C62" s="273" t="s">
        <v>500</v>
      </c>
      <c r="D62" s="140" t="s">
        <v>506</v>
      </c>
      <c r="E62" s="349" t="s">
        <v>514</v>
      </c>
    </row>
    <row r="63" spans="1:5" ht="18" customHeight="1">
      <c r="A63" s="148" t="s">
        <v>539</v>
      </c>
      <c r="B63" s="285">
        <v>44485</v>
      </c>
      <c r="C63" s="320" t="s">
        <v>516</v>
      </c>
      <c r="D63" s="289" t="s">
        <v>540</v>
      </c>
      <c r="E63" s="238" t="s">
        <v>541</v>
      </c>
    </row>
    <row r="64" spans="1:5" ht="17.25" customHeight="1">
      <c r="A64" s="140"/>
      <c r="B64" s="140"/>
      <c r="C64" s="248"/>
      <c r="D64" s="140"/>
      <c r="E64" s="310"/>
    </row>
    <row r="65" spans="1:5" ht="45.75" customHeight="1">
      <c r="A65" s="122" t="s">
        <v>221</v>
      </c>
      <c r="B65" s="133"/>
      <c r="C65" s="319"/>
      <c r="D65" s="122"/>
      <c r="E65" s="338"/>
    </row>
    <row r="66" spans="1:5" ht="63" customHeight="1">
      <c r="A66" s="148" t="s">
        <v>797</v>
      </c>
      <c r="B66" s="148" t="s">
        <v>798</v>
      </c>
      <c r="C66" s="148" t="s">
        <v>799</v>
      </c>
      <c r="D66" s="376" t="s">
        <v>800</v>
      </c>
      <c r="E66" s="235" t="s">
        <v>801</v>
      </c>
    </row>
    <row r="67" spans="1:5" ht="52.5" customHeight="1">
      <c r="A67" s="148" t="s">
        <v>802</v>
      </c>
      <c r="B67" s="148" t="s">
        <v>803</v>
      </c>
      <c r="C67" s="148" t="s">
        <v>754</v>
      </c>
      <c r="D67" s="376" t="s">
        <v>804</v>
      </c>
      <c r="E67" s="235" t="s">
        <v>805</v>
      </c>
    </row>
    <row r="68" spans="1:5" ht="68.25" customHeight="1">
      <c r="A68" s="148" t="s">
        <v>806</v>
      </c>
      <c r="B68" s="148" t="s">
        <v>807</v>
      </c>
      <c r="C68" s="148" t="s">
        <v>799</v>
      </c>
      <c r="D68" s="376" t="s">
        <v>808</v>
      </c>
      <c r="E68" s="235" t="s">
        <v>809</v>
      </c>
    </row>
    <row r="69" spans="1:5" ht="69" customHeight="1">
      <c r="A69" s="148" t="s">
        <v>810</v>
      </c>
      <c r="B69" s="148" t="s">
        <v>811</v>
      </c>
      <c r="C69" s="148" t="s">
        <v>812</v>
      </c>
      <c r="D69" s="393" t="s">
        <v>813</v>
      </c>
      <c r="E69" s="235" t="s">
        <v>814</v>
      </c>
    </row>
    <row r="70" spans="1:5" ht="31.5" customHeight="1">
      <c r="A70" s="122" t="s">
        <v>226</v>
      </c>
      <c r="B70" s="133"/>
      <c r="C70" s="319"/>
      <c r="D70" s="122"/>
      <c r="E70" s="338"/>
    </row>
    <row r="71" spans="1:5" ht="61.5" customHeight="1">
      <c r="A71" s="140" t="s">
        <v>439</v>
      </c>
      <c r="B71" s="259">
        <v>44206</v>
      </c>
      <c r="C71" s="248" t="s">
        <v>413</v>
      </c>
      <c r="D71" s="140" t="s">
        <v>440</v>
      </c>
      <c r="E71" s="260" t="s">
        <v>441</v>
      </c>
    </row>
    <row r="72" spans="1:5" ht="45.75" customHeight="1">
      <c r="A72" s="149" t="s">
        <v>563</v>
      </c>
      <c r="B72" s="291" t="s">
        <v>564</v>
      </c>
      <c r="C72" s="248" t="s">
        <v>565</v>
      </c>
      <c r="D72" s="140"/>
      <c r="E72" s="310" t="s">
        <v>566</v>
      </c>
    </row>
    <row r="73" spans="1:5" ht="45.75" customHeight="1">
      <c r="A73" s="286" t="s">
        <v>546</v>
      </c>
      <c r="B73" s="291" t="s">
        <v>547</v>
      </c>
      <c r="C73" s="322" t="s">
        <v>548</v>
      </c>
      <c r="D73" s="289" t="s">
        <v>549</v>
      </c>
      <c r="E73" s="350" t="s">
        <v>550</v>
      </c>
    </row>
    <row r="74" spans="1:5" ht="63" customHeight="1">
      <c r="A74" s="140" t="s">
        <v>442</v>
      </c>
      <c r="B74" s="143">
        <v>44228</v>
      </c>
      <c r="C74" s="248" t="s">
        <v>443</v>
      </c>
      <c r="D74" s="140" t="s">
        <v>444</v>
      </c>
      <c r="E74" s="238" t="s">
        <v>408</v>
      </c>
    </row>
    <row r="75" spans="1:5" ht="40.5" customHeight="1" thickBot="1">
      <c r="A75" s="149" t="s">
        <v>567</v>
      </c>
      <c r="B75" s="275">
        <v>44247</v>
      </c>
      <c r="C75" s="248" t="s">
        <v>568</v>
      </c>
      <c r="D75" s="289" t="s">
        <v>569</v>
      </c>
      <c r="E75" s="310" t="s">
        <v>570</v>
      </c>
    </row>
    <row r="76" spans="1:5" ht="39" customHeight="1" thickBot="1">
      <c r="A76" s="287" t="s">
        <v>542</v>
      </c>
      <c r="B76" s="395">
        <v>44254</v>
      </c>
      <c r="C76" s="329" t="s">
        <v>543</v>
      </c>
      <c r="D76" s="288" t="s">
        <v>544</v>
      </c>
      <c r="E76" s="351" t="s">
        <v>545</v>
      </c>
    </row>
    <row r="77" spans="1:5" ht="63.75" customHeight="1" thickBot="1">
      <c r="A77" s="149" t="s">
        <v>571</v>
      </c>
      <c r="B77" s="275">
        <v>44256</v>
      </c>
      <c r="C77" s="403" t="s">
        <v>560</v>
      </c>
      <c r="D77" s="140"/>
      <c r="E77" s="310" t="s">
        <v>566</v>
      </c>
    </row>
    <row r="78" spans="1:5" ht="48" customHeight="1">
      <c r="A78" s="148" t="s">
        <v>818</v>
      </c>
      <c r="B78" s="148" t="s">
        <v>819</v>
      </c>
      <c r="C78" s="148" t="s">
        <v>820</v>
      </c>
      <c r="D78" s="376" t="s">
        <v>821</v>
      </c>
      <c r="E78" s="140" t="s">
        <v>822</v>
      </c>
    </row>
    <row r="79" spans="1:5" ht="54.75" customHeight="1">
      <c r="A79" s="286" t="s">
        <v>551</v>
      </c>
      <c r="B79" s="285">
        <v>44317</v>
      </c>
      <c r="C79" s="322" t="s">
        <v>552</v>
      </c>
      <c r="D79" s="289" t="s">
        <v>553</v>
      </c>
      <c r="E79" s="350" t="s">
        <v>554</v>
      </c>
    </row>
    <row r="80" spans="1:5" ht="54.75" customHeight="1" thickBot="1">
      <c r="A80" s="286" t="s">
        <v>555</v>
      </c>
      <c r="B80" s="285">
        <v>44317</v>
      </c>
      <c r="C80" s="322" t="s">
        <v>556</v>
      </c>
      <c r="D80" s="290" t="s">
        <v>557</v>
      </c>
      <c r="E80" s="350" t="s">
        <v>558</v>
      </c>
    </row>
    <row r="81" spans="1:5" ht="57.75" customHeight="1" thickBot="1">
      <c r="A81" s="279" t="s">
        <v>559</v>
      </c>
      <c r="B81" s="394">
        <v>44325</v>
      </c>
      <c r="C81" s="330" t="s">
        <v>560</v>
      </c>
      <c r="D81" s="288" t="s">
        <v>561</v>
      </c>
      <c r="E81" s="342" t="s">
        <v>562</v>
      </c>
    </row>
    <row r="82" spans="1:5" ht="58.5" customHeight="1">
      <c r="A82" s="140" t="s">
        <v>448</v>
      </c>
      <c r="B82" s="143">
        <v>44332</v>
      </c>
      <c r="C82" s="248" t="s">
        <v>445</v>
      </c>
      <c r="D82" s="253" t="s">
        <v>446</v>
      </c>
      <c r="E82" s="310" t="s">
        <v>447</v>
      </c>
    </row>
    <row r="83" spans="1:5" ht="58.5" customHeight="1">
      <c r="A83" s="148" t="s">
        <v>823</v>
      </c>
      <c r="B83" s="148" t="s">
        <v>824</v>
      </c>
      <c r="C83" s="148" t="s">
        <v>825</v>
      </c>
      <c r="D83" s="376" t="s">
        <v>826</v>
      </c>
      <c r="E83" s="140" t="s">
        <v>827</v>
      </c>
    </row>
    <row r="84" spans="1:5" ht="60.75" customHeight="1">
      <c r="A84" s="149" t="s">
        <v>572</v>
      </c>
      <c r="B84" s="275">
        <v>44366</v>
      </c>
      <c r="C84" s="248" t="s">
        <v>573</v>
      </c>
      <c r="D84" s="289" t="s">
        <v>574</v>
      </c>
      <c r="E84" s="352" t="s">
        <v>575</v>
      </c>
    </row>
    <row r="85" spans="1:5" ht="51.75" customHeight="1">
      <c r="A85" s="149" t="s">
        <v>576</v>
      </c>
      <c r="B85" s="292" t="s">
        <v>577</v>
      </c>
      <c r="C85" s="248" t="s">
        <v>578</v>
      </c>
      <c r="D85" s="289" t="s">
        <v>579</v>
      </c>
      <c r="E85" s="352" t="s">
        <v>580</v>
      </c>
    </row>
    <row r="86" spans="1:5" ht="69.75" customHeight="1">
      <c r="A86" s="149" t="s">
        <v>581</v>
      </c>
      <c r="B86" s="275">
        <v>44441</v>
      </c>
      <c r="C86" s="248" t="s">
        <v>573</v>
      </c>
      <c r="D86" s="289" t="s">
        <v>574</v>
      </c>
      <c r="E86" s="352" t="s">
        <v>575</v>
      </c>
    </row>
    <row r="87" spans="1:5" ht="48" customHeight="1">
      <c r="A87" s="149" t="s">
        <v>582</v>
      </c>
      <c r="B87" s="275">
        <v>44470</v>
      </c>
      <c r="C87" s="248" t="s">
        <v>583</v>
      </c>
      <c r="D87" s="289" t="s">
        <v>557</v>
      </c>
      <c r="E87" s="352" t="s">
        <v>584</v>
      </c>
    </row>
    <row r="88" spans="1:5" ht="47.25" customHeight="1">
      <c r="A88" s="149" t="s">
        <v>585</v>
      </c>
      <c r="B88" s="367" t="s">
        <v>586</v>
      </c>
      <c r="C88" s="248" t="s">
        <v>560</v>
      </c>
      <c r="D88" s="289" t="s">
        <v>587</v>
      </c>
      <c r="E88" s="310" t="s">
        <v>588</v>
      </c>
    </row>
    <row r="89" spans="1:5" ht="36.75" customHeight="1">
      <c r="A89" s="149" t="s">
        <v>589</v>
      </c>
      <c r="B89" s="275">
        <v>44476</v>
      </c>
      <c r="C89" s="248" t="s">
        <v>590</v>
      </c>
      <c r="D89" s="140"/>
      <c r="E89" s="310" t="s">
        <v>591</v>
      </c>
    </row>
    <row r="90" spans="1:5" ht="17.25" customHeight="1">
      <c r="A90" s="140"/>
      <c r="B90" s="144"/>
      <c r="C90" s="248"/>
      <c r="D90" s="140"/>
      <c r="E90" s="310"/>
    </row>
    <row r="91" spans="1:5" ht="15" customHeight="1">
      <c r="A91" s="140"/>
      <c r="B91" s="143"/>
      <c r="C91" s="248"/>
      <c r="D91" s="140"/>
      <c r="E91" s="310"/>
    </row>
    <row r="92" spans="1:5" ht="17.25" customHeight="1">
      <c r="A92" s="122" t="s">
        <v>222</v>
      </c>
      <c r="B92" s="133"/>
      <c r="C92" s="319"/>
      <c r="D92" s="122"/>
      <c r="E92" s="338"/>
    </row>
    <row r="93" spans="1:5" ht="65.25" customHeight="1">
      <c r="A93" s="148" t="s">
        <v>828</v>
      </c>
      <c r="B93" s="235" t="s">
        <v>829</v>
      </c>
      <c r="C93" s="148" t="s">
        <v>830</v>
      </c>
      <c r="D93" s="376" t="s">
        <v>831</v>
      </c>
      <c r="E93" s="140" t="s">
        <v>832</v>
      </c>
    </row>
    <row r="94" spans="1:5" ht="45" customHeight="1">
      <c r="A94" s="140" t="s">
        <v>592</v>
      </c>
      <c r="B94" s="275">
        <v>44190</v>
      </c>
      <c r="C94" s="248" t="s">
        <v>560</v>
      </c>
      <c r="D94" s="140"/>
      <c r="E94" s="310" t="s">
        <v>593</v>
      </c>
    </row>
    <row r="95" spans="1:5" ht="30.75" customHeight="1">
      <c r="A95" s="140" t="s">
        <v>594</v>
      </c>
      <c r="B95" s="275">
        <v>44193</v>
      </c>
      <c r="C95" s="248" t="s">
        <v>560</v>
      </c>
      <c r="D95" s="140"/>
      <c r="E95" s="310" t="s">
        <v>595</v>
      </c>
    </row>
    <row r="96" spans="1:5" ht="44.25" customHeight="1">
      <c r="A96" s="293" t="s">
        <v>600</v>
      </c>
      <c r="B96" s="275">
        <v>44228</v>
      </c>
      <c r="C96" s="303" t="s">
        <v>601</v>
      </c>
      <c r="D96" s="289" t="s">
        <v>602</v>
      </c>
      <c r="E96" s="353" t="s">
        <v>603</v>
      </c>
    </row>
    <row r="97" spans="1:5" ht="36" customHeight="1">
      <c r="A97" s="293" t="s">
        <v>604</v>
      </c>
      <c r="B97" s="275">
        <v>44228</v>
      </c>
      <c r="C97" s="303" t="s">
        <v>601</v>
      </c>
      <c r="D97" s="289" t="s">
        <v>605</v>
      </c>
      <c r="E97" s="353" t="s">
        <v>606</v>
      </c>
    </row>
    <row r="98" spans="1:5" ht="31.5" customHeight="1">
      <c r="A98" s="294" t="s">
        <v>648</v>
      </c>
      <c r="B98" s="295" t="s">
        <v>649</v>
      </c>
      <c r="C98" s="331" t="s">
        <v>650</v>
      </c>
      <c r="D98" s="289" t="s">
        <v>651</v>
      </c>
      <c r="E98" s="309" t="s">
        <v>652</v>
      </c>
    </row>
    <row r="99" spans="1:5" ht="52.5" customHeight="1">
      <c r="A99" s="293" t="s">
        <v>596</v>
      </c>
      <c r="B99" s="275">
        <v>44239</v>
      </c>
      <c r="C99" s="303" t="s">
        <v>597</v>
      </c>
      <c r="D99" s="290" t="s">
        <v>598</v>
      </c>
      <c r="E99" s="353" t="s">
        <v>599</v>
      </c>
    </row>
    <row r="100" spans="1:5" ht="54.75" customHeight="1">
      <c r="A100" s="148" t="s">
        <v>834</v>
      </c>
      <c r="B100" s="148" t="s">
        <v>835</v>
      </c>
      <c r="C100" s="148" t="s">
        <v>836</v>
      </c>
      <c r="D100" s="376" t="s">
        <v>837</v>
      </c>
      <c r="E100" s="140" t="s">
        <v>838</v>
      </c>
    </row>
    <row r="101" spans="1:5" ht="53.25" customHeight="1">
      <c r="A101" s="149" t="s">
        <v>619</v>
      </c>
      <c r="B101" s="275">
        <v>44256</v>
      </c>
      <c r="C101" s="248" t="s">
        <v>565</v>
      </c>
      <c r="D101" s="289" t="s">
        <v>605</v>
      </c>
      <c r="E101" s="310" t="s">
        <v>620</v>
      </c>
    </row>
    <row r="102" spans="1:5" ht="31.5">
      <c r="A102" s="149" t="s">
        <v>624</v>
      </c>
      <c r="B102" s="275">
        <v>44256</v>
      </c>
      <c r="C102" s="248" t="s">
        <v>625</v>
      </c>
      <c r="D102" s="289" t="s">
        <v>626</v>
      </c>
      <c r="E102" s="310" t="s">
        <v>627</v>
      </c>
    </row>
    <row r="103" spans="1:5" ht="46.5" customHeight="1">
      <c r="A103" s="149" t="s">
        <v>833</v>
      </c>
      <c r="B103" s="275" t="s">
        <v>725</v>
      </c>
      <c r="C103" s="248" t="s">
        <v>644</v>
      </c>
      <c r="D103" s="289" t="s">
        <v>645</v>
      </c>
      <c r="E103" s="310" t="s">
        <v>643</v>
      </c>
    </row>
    <row r="104" spans="1:5" ht="31.5">
      <c r="A104" s="293" t="s">
        <v>610</v>
      </c>
      <c r="B104" s="275" t="s">
        <v>611</v>
      </c>
      <c r="C104" s="303" t="s">
        <v>560</v>
      </c>
      <c r="D104" s="262" t="s">
        <v>612</v>
      </c>
      <c r="E104" s="353" t="s">
        <v>613</v>
      </c>
    </row>
    <row r="105" spans="1:5" ht="47.25">
      <c r="A105" s="293" t="s">
        <v>607</v>
      </c>
      <c r="B105" s="275">
        <v>44272</v>
      </c>
      <c r="C105" s="303" t="s">
        <v>608</v>
      </c>
      <c r="D105" s="144"/>
      <c r="E105" s="353" t="s">
        <v>609</v>
      </c>
    </row>
    <row r="106" spans="1:5" ht="47.25">
      <c r="A106" s="149" t="s">
        <v>614</v>
      </c>
      <c r="B106" s="291" t="s">
        <v>615</v>
      </c>
      <c r="C106" s="303" t="s">
        <v>616</v>
      </c>
      <c r="D106" s="222" t="s">
        <v>617</v>
      </c>
      <c r="E106" s="353" t="s">
        <v>618</v>
      </c>
    </row>
    <row r="107" spans="1:5" ht="31.5">
      <c r="A107" s="317" t="s">
        <v>637</v>
      </c>
      <c r="B107" s="318" t="s">
        <v>638</v>
      </c>
      <c r="C107" s="332" t="s">
        <v>639</v>
      </c>
      <c r="D107" s="289" t="s">
        <v>640</v>
      </c>
      <c r="E107" s="354" t="s">
        <v>641</v>
      </c>
    </row>
    <row r="108" spans="1:5" ht="63" customHeight="1">
      <c r="A108" s="149" t="s">
        <v>642</v>
      </c>
      <c r="B108" s="275">
        <v>44287</v>
      </c>
      <c r="C108" s="303" t="s">
        <v>639</v>
      </c>
      <c r="D108" s="289" t="s">
        <v>605</v>
      </c>
      <c r="E108" s="310" t="s">
        <v>643</v>
      </c>
    </row>
    <row r="109" spans="1:5" ht="47.25">
      <c r="A109" s="293" t="s">
        <v>621</v>
      </c>
      <c r="B109" s="275">
        <v>44291</v>
      </c>
      <c r="C109" s="303" t="s">
        <v>560</v>
      </c>
      <c r="D109" s="289" t="s">
        <v>622</v>
      </c>
      <c r="E109" s="353" t="s">
        <v>623</v>
      </c>
    </row>
    <row r="110" spans="1:5" ht="31.5">
      <c r="A110" s="299" t="s">
        <v>660</v>
      </c>
      <c r="B110" s="275" t="s">
        <v>661</v>
      </c>
      <c r="C110" s="333" t="s">
        <v>662</v>
      </c>
      <c r="D110" s="289" t="s">
        <v>663</v>
      </c>
      <c r="E110" s="355" t="s">
        <v>664</v>
      </c>
    </row>
    <row r="111" spans="1:5" ht="47.25">
      <c r="A111" s="293" t="s">
        <v>628</v>
      </c>
      <c r="B111" s="275">
        <v>44296</v>
      </c>
      <c r="C111" s="303" t="s">
        <v>629</v>
      </c>
      <c r="D111" s="289" t="s">
        <v>630</v>
      </c>
      <c r="E111" s="353" t="s">
        <v>631</v>
      </c>
    </row>
    <row r="112" spans="1:5" ht="31.5">
      <c r="A112" s="293" t="s">
        <v>632</v>
      </c>
      <c r="B112" s="291" t="s">
        <v>633</v>
      </c>
      <c r="C112" s="303" t="s">
        <v>634</v>
      </c>
      <c r="D112" s="289" t="s">
        <v>635</v>
      </c>
      <c r="E112" s="353" t="s">
        <v>636</v>
      </c>
    </row>
    <row r="113" spans="1:5" ht="47.25">
      <c r="A113" s="149" t="s">
        <v>646</v>
      </c>
      <c r="B113" s="275">
        <v>44317</v>
      </c>
      <c r="C113" s="248" t="s">
        <v>647</v>
      </c>
      <c r="D113" s="289" t="s">
        <v>645</v>
      </c>
      <c r="E113" s="310" t="s">
        <v>641</v>
      </c>
    </row>
    <row r="114" spans="1:5" ht="31.5">
      <c r="A114" s="299" t="s">
        <v>657</v>
      </c>
      <c r="B114" s="275">
        <v>44320</v>
      </c>
      <c r="C114" s="333" t="s">
        <v>560</v>
      </c>
      <c r="D114" s="289" t="s">
        <v>658</v>
      </c>
      <c r="E114" s="355" t="s">
        <v>659</v>
      </c>
    </row>
    <row r="115" spans="1:5" ht="45.75" thickBot="1">
      <c r="A115" s="296" t="s">
        <v>653</v>
      </c>
      <c r="B115" s="298">
        <v>44323</v>
      </c>
      <c r="C115" s="331" t="s">
        <v>654</v>
      </c>
      <c r="D115" s="289" t="s">
        <v>655</v>
      </c>
      <c r="E115" s="309" t="s">
        <v>656</v>
      </c>
    </row>
    <row r="116" spans="1:5" ht="48" thickBot="1">
      <c r="A116" s="140" t="s">
        <v>449</v>
      </c>
      <c r="B116" s="261">
        <v>44324</v>
      </c>
      <c r="C116" s="248" t="s">
        <v>450</v>
      </c>
      <c r="D116" s="140" t="s">
        <v>451</v>
      </c>
      <c r="E116" s="310" t="s">
        <v>452</v>
      </c>
    </row>
    <row r="117" spans="1:5" ht="78.75">
      <c r="A117" s="264" t="s">
        <v>453</v>
      </c>
      <c r="B117" s="143">
        <v>44333</v>
      </c>
      <c r="C117" s="248" t="s">
        <v>445</v>
      </c>
      <c r="D117" s="140" t="s">
        <v>446</v>
      </c>
      <c r="E117" s="310" t="s">
        <v>447</v>
      </c>
    </row>
    <row r="118" spans="1:5" ht="47.25">
      <c r="A118" s="299" t="s">
        <v>665</v>
      </c>
      <c r="B118" s="275" t="s">
        <v>666</v>
      </c>
      <c r="C118" s="334" t="s">
        <v>667</v>
      </c>
      <c r="D118" s="289" t="s">
        <v>668</v>
      </c>
      <c r="E118" s="309" t="s">
        <v>669</v>
      </c>
    </row>
    <row r="119" spans="1:5" ht="16.5" customHeight="1">
      <c r="A119" s="144" t="s">
        <v>454</v>
      </c>
      <c r="B119" s="143">
        <v>44341</v>
      </c>
      <c r="C119" s="303" t="s">
        <v>455</v>
      </c>
      <c r="D119" s="140" t="s">
        <v>446</v>
      </c>
      <c r="E119" s="353" t="s">
        <v>456</v>
      </c>
    </row>
    <row r="120" spans="1:5" ht="44.25" customHeight="1">
      <c r="A120" s="294" t="s">
        <v>670</v>
      </c>
      <c r="B120" s="416" t="s">
        <v>671</v>
      </c>
      <c r="C120" s="303" t="s">
        <v>639</v>
      </c>
      <c r="D120" s="289" t="s">
        <v>672</v>
      </c>
      <c r="E120" s="309" t="s">
        <v>673</v>
      </c>
    </row>
    <row r="121" spans="1:5" ht="16.5" customHeight="1">
      <c r="A121" s="144" t="s">
        <v>457</v>
      </c>
      <c r="B121" s="143">
        <v>44360</v>
      </c>
      <c r="C121" s="303" t="s">
        <v>458</v>
      </c>
      <c r="D121" s="144" t="s">
        <v>459</v>
      </c>
      <c r="E121" s="353" t="s">
        <v>460</v>
      </c>
    </row>
    <row r="122" spans="1:5" ht="47.25">
      <c r="A122" s="301" t="s">
        <v>674</v>
      </c>
      <c r="B122" s="316">
        <v>44368</v>
      </c>
      <c r="C122" s="335" t="s">
        <v>560</v>
      </c>
      <c r="D122" s="289" t="s">
        <v>675</v>
      </c>
      <c r="E122" s="309" t="s">
        <v>676</v>
      </c>
    </row>
    <row r="123" spans="1:5" ht="45">
      <c r="A123" s="302" t="s">
        <v>677</v>
      </c>
      <c r="B123" s="298">
        <v>44377</v>
      </c>
      <c r="C123" s="336" t="s">
        <v>678</v>
      </c>
      <c r="D123" s="289" t="s">
        <v>679</v>
      </c>
      <c r="E123" s="307" t="s">
        <v>680</v>
      </c>
    </row>
    <row r="124" spans="1:5" ht="40.5" customHeight="1">
      <c r="A124" s="149" t="s">
        <v>681</v>
      </c>
      <c r="B124" s="298">
        <v>44378</v>
      </c>
      <c r="C124" s="331" t="s">
        <v>682</v>
      </c>
      <c r="E124" s="309" t="s">
        <v>683</v>
      </c>
    </row>
    <row r="125" spans="1:5" ht="55.5" customHeight="1">
      <c r="A125" s="300" t="s">
        <v>684</v>
      </c>
      <c r="B125" s="315" t="s">
        <v>685</v>
      </c>
      <c r="C125" s="331" t="s">
        <v>686</v>
      </c>
      <c r="D125" s="289" t="s">
        <v>687</v>
      </c>
      <c r="E125" s="309" t="s">
        <v>688</v>
      </c>
    </row>
    <row r="126" spans="1:5" ht="50.25" customHeight="1">
      <c r="A126" s="149" t="s">
        <v>689</v>
      </c>
      <c r="B126" s="313">
        <v>44378</v>
      </c>
      <c r="C126" s="303" t="s">
        <v>639</v>
      </c>
      <c r="D126" s="289" t="s">
        <v>690</v>
      </c>
      <c r="E126" s="307" t="s">
        <v>575</v>
      </c>
    </row>
    <row r="127" spans="1:5" ht="33.75" customHeight="1">
      <c r="A127" s="418" t="s">
        <v>468</v>
      </c>
      <c r="B127" s="143">
        <v>44394</v>
      </c>
      <c r="C127" s="303" t="s">
        <v>195</v>
      </c>
      <c r="D127" s="144" t="s">
        <v>469</v>
      </c>
      <c r="E127" s="417" t="s">
        <v>470</v>
      </c>
    </row>
    <row r="128" spans="1:5" ht="36.75" customHeight="1">
      <c r="A128" s="149" t="s">
        <v>860</v>
      </c>
      <c r="B128" s="419">
        <v>44396</v>
      </c>
      <c r="C128" s="420" t="s">
        <v>560</v>
      </c>
      <c r="D128" s="290" t="s">
        <v>691</v>
      </c>
      <c r="E128" s="307" t="s">
        <v>575</v>
      </c>
    </row>
    <row r="129" spans="1:5" ht="47.25" customHeight="1">
      <c r="A129" s="149" t="s">
        <v>692</v>
      </c>
      <c r="B129" s="314" t="s">
        <v>693</v>
      </c>
      <c r="C129" s="303" t="s">
        <v>639</v>
      </c>
      <c r="D129" s="289" t="s">
        <v>694</v>
      </c>
      <c r="E129" s="307" t="s">
        <v>593</v>
      </c>
    </row>
    <row r="130" spans="1:5" ht="31.5" customHeight="1">
      <c r="A130" s="149" t="s">
        <v>695</v>
      </c>
      <c r="B130" s="314" t="s">
        <v>693</v>
      </c>
      <c r="C130" s="304" t="s">
        <v>560</v>
      </c>
      <c r="D130" s="289" t="s">
        <v>696</v>
      </c>
      <c r="E130" s="307" t="s">
        <v>697</v>
      </c>
    </row>
    <row r="131" spans="1:5" ht="42.75" customHeight="1">
      <c r="A131" s="264" t="s">
        <v>465</v>
      </c>
      <c r="B131" s="265">
        <v>44410</v>
      </c>
      <c r="C131" s="303" t="s">
        <v>462</v>
      </c>
      <c r="D131" s="140" t="s">
        <v>466</v>
      </c>
      <c r="E131" s="345" t="s">
        <v>467</v>
      </c>
    </row>
    <row r="132" spans="1:5" ht="48.75" customHeight="1">
      <c r="A132" s="144" t="s">
        <v>461</v>
      </c>
      <c r="B132" s="265">
        <v>44418</v>
      </c>
      <c r="C132" s="303" t="s">
        <v>462</v>
      </c>
      <c r="D132" s="140" t="s">
        <v>463</v>
      </c>
      <c r="E132" s="345" t="s">
        <v>464</v>
      </c>
    </row>
    <row r="133" spans="1:5" ht="51" customHeight="1">
      <c r="A133" s="149" t="s">
        <v>698</v>
      </c>
      <c r="B133" s="297">
        <v>44438</v>
      </c>
      <c r="C133" s="246" t="s">
        <v>699</v>
      </c>
      <c r="D133" s="289" t="s">
        <v>700</v>
      </c>
      <c r="E133" s="307" t="s">
        <v>701</v>
      </c>
    </row>
    <row r="134" spans="1:5" ht="51" customHeight="1">
      <c r="A134" s="305" t="s">
        <v>471</v>
      </c>
      <c r="B134" s="263">
        <v>44438</v>
      </c>
      <c r="C134" s="332" t="s">
        <v>462</v>
      </c>
      <c r="D134" s="148" t="s">
        <v>472</v>
      </c>
      <c r="E134" s="340" t="s">
        <v>470</v>
      </c>
    </row>
    <row r="135" spans="1:5" ht="32.25" customHeight="1">
      <c r="A135" s="149" t="s">
        <v>702</v>
      </c>
      <c r="B135" s="308" t="s">
        <v>577</v>
      </c>
      <c r="C135" s="303" t="s">
        <v>639</v>
      </c>
      <c r="E135" s="309" t="s">
        <v>593</v>
      </c>
    </row>
    <row r="136" spans="1:5" ht="38.25" customHeight="1">
      <c r="A136" s="149" t="s">
        <v>703</v>
      </c>
      <c r="B136" s="311" t="s">
        <v>577</v>
      </c>
      <c r="C136" s="303" t="s">
        <v>639</v>
      </c>
      <c r="D136" s="289" t="s">
        <v>704</v>
      </c>
      <c r="E136" s="309" t="s">
        <v>697</v>
      </c>
    </row>
    <row r="137" spans="1:5" ht="43.5" customHeight="1">
      <c r="A137" s="149" t="s">
        <v>705</v>
      </c>
      <c r="B137" s="311" t="s">
        <v>577</v>
      </c>
      <c r="C137" s="337" t="s">
        <v>706</v>
      </c>
      <c r="D137" s="289" t="s">
        <v>707</v>
      </c>
      <c r="E137" s="309" t="s">
        <v>613</v>
      </c>
    </row>
    <row r="138" spans="1:5" ht="32.25" customHeight="1">
      <c r="A138" s="306" t="s">
        <v>473</v>
      </c>
      <c r="B138" s="143">
        <v>44465</v>
      </c>
      <c r="C138" s="303" t="s">
        <v>195</v>
      </c>
      <c r="D138" s="144" t="s">
        <v>474</v>
      </c>
      <c r="E138" s="356" t="s">
        <v>475</v>
      </c>
    </row>
    <row r="139" spans="1:5" ht="63.75" customHeight="1">
      <c r="A139" s="149" t="s">
        <v>708</v>
      </c>
      <c r="B139" s="275">
        <v>44465</v>
      </c>
      <c r="C139" s="248" t="s">
        <v>724</v>
      </c>
      <c r="D139" s="289" t="s">
        <v>709</v>
      </c>
      <c r="E139" s="310" t="s">
        <v>710</v>
      </c>
    </row>
    <row r="140" spans="1:5" ht="60" customHeight="1">
      <c r="A140" s="149" t="s">
        <v>711</v>
      </c>
      <c r="B140" s="312" t="s">
        <v>586</v>
      </c>
      <c r="C140" s="303" t="s">
        <v>639</v>
      </c>
      <c r="D140" s="289" t="s">
        <v>712</v>
      </c>
      <c r="E140" s="309" t="s">
        <v>713</v>
      </c>
    </row>
    <row r="141" spans="1:5" ht="64.5" customHeight="1">
      <c r="A141" s="149" t="s">
        <v>714</v>
      </c>
      <c r="B141" s="312" t="s">
        <v>715</v>
      </c>
      <c r="C141" s="337" t="s">
        <v>716</v>
      </c>
      <c r="D141" s="289" t="s">
        <v>704</v>
      </c>
      <c r="E141" s="309" t="s">
        <v>717</v>
      </c>
    </row>
    <row r="142" spans="1:5" ht="57" customHeight="1">
      <c r="A142" s="149" t="s">
        <v>718</v>
      </c>
      <c r="B142" s="312" t="s">
        <v>715</v>
      </c>
      <c r="C142" s="337" t="s">
        <v>719</v>
      </c>
      <c r="D142" s="289" t="s">
        <v>720</v>
      </c>
      <c r="E142" s="309" t="s">
        <v>721</v>
      </c>
    </row>
    <row r="143" spans="1:5" ht="49.5" customHeight="1">
      <c r="A143" s="149" t="s">
        <v>722</v>
      </c>
      <c r="B143" s="313">
        <v>44498</v>
      </c>
      <c r="C143" s="337" t="s">
        <v>719</v>
      </c>
      <c r="D143" s="289" t="s">
        <v>723</v>
      </c>
      <c r="E143" s="309" t="s">
        <v>697</v>
      </c>
    </row>
    <row r="144" spans="1:5" ht="15.75">
      <c r="A144" s="140"/>
      <c r="B144" s="143"/>
      <c r="C144" s="248"/>
      <c r="D144" s="140"/>
      <c r="E144" s="310"/>
    </row>
    <row r="145" spans="4:4" ht="86.25" customHeight="1"/>
    <row r="146" spans="4:4" ht="54.75" customHeight="1">
      <c r="D146"/>
    </row>
    <row r="147" spans="4:4" ht="46.5" customHeight="1">
      <c r="D147"/>
    </row>
    <row r="148" spans="4:4" ht="45" customHeight="1">
      <c r="D148"/>
    </row>
    <row r="149" spans="4:4" ht="62.25" customHeight="1"/>
    <row r="150" spans="4:4" ht="57" customHeight="1"/>
    <row r="151" spans="4:4" ht="93" customHeight="1"/>
    <row r="152" spans="4:4" ht="37.5" customHeight="1"/>
    <row r="153" spans="4:4" ht="39.75" customHeight="1"/>
    <row r="154" spans="4:4" ht="30" customHeight="1"/>
    <row r="156" spans="4:4" ht="35.25" customHeight="1"/>
    <row r="157" spans="4:4" ht="17.25" customHeight="1"/>
    <row r="158" spans="4:4" ht="14.25" customHeight="1"/>
    <row r="159" spans="4:4" ht="16.5" customHeight="1"/>
    <row r="160" spans="4:4" ht="17.25" customHeight="1"/>
    <row r="161" ht="17.25" customHeight="1"/>
    <row r="162" ht="14.25" customHeight="1"/>
  </sheetData>
  <sheetProtection sort="0" autoFilter="0" pivotTables="0"/>
  <mergeCells count="1">
    <mergeCell ref="A1:E1"/>
  </mergeCells>
  <hyperlinks>
    <hyperlink ref="D36" r:id="rId1"/>
    <hyperlink ref="D29" r:id="rId2"/>
    <hyperlink ref="D35" r:id="rId3"/>
    <hyperlink ref="D48" r:id="rId4"/>
    <hyperlink ref="D82" r:id="rId5"/>
    <hyperlink ref="D13" r:id="rId6" display="https://www.kprfnsk.ru/inform/news/40185/"/>
    <hyperlink ref="D19" r:id="rId7" display="https://www.kprfnsk.ru/inform/news/40185/"/>
    <hyperlink ref="D23" r:id="rId8" display="https://zoonovosib.ru/news/itogi-konkursa-elochnykh-igrushek/"/>
    <hyperlink ref="D44" r:id="rId9" display="https://vk.com/parkkirova_nsk"/>
    <hyperlink ref="D63" r:id="rId10" display="https://vk.com/soyuzdancensk"/>
    <hyperlink ref="D76" r:id="rId11" display="https://vk.com/artstarawards"/>
    <hyperlink ref="D73" r:id="rId12" display="https://vk.com/konkursy2020"/>
    <hyperlink ref="D80" r:id="rId13" display="https://vk.com/club59748448"/>
    <hyperlink ref="D79" r:id="rId14" display="https://www.mchs.gov.ru/ministerstvo/meropriyatiya-mchs-rossii/festival-detskogo-i-yunosheskogo-tvorchestva-zvezda-spaseniya"/>
    <hyperlink ref="D81" r:id="rId15" display="https://vk.com/revival_arts"/>
    <hyperlink ref="D75" r:id="rId16" display="https://vk.com/sibdc2019"/>
    <hyperlink ref="D84" r:id="rId17" display="https://vk.com/t.a.garmonia"/>
    <hyperlink ref="D86" r:id="rId18" display="https://vk.com/t.a.garmonia"/>
    <hyperlink ref="D85" r:id="rId19"/>
    <hyperlink ref="D87" r:id="rId20" display="https://vk.com/club59748448"/>
    <hyperlink ref="D88" r:id="rId21" display="https://fest.muzikantoff.ru/"/>
    <hyperlink ref="D97" r:id="rId22" display="https://www.fest-info.net/"/>
    <hyperlink ref="D96" r:id="rId23" display="http://www.fest-info.net/"/>
    <hyperlink ref="D99" r:id="rId24" display="https://vk.com/sibfest2017"/>
    <hyperlink ref="D101" r:id="rId25" display="https://www.fest-info.net/"/>
    <hyperlink ref="D102" r:id="rId26" display="https://vk.com/uzori_dis"/>
    <hyperlink ref="D106" r:id="rId27" display="https://www.ortodance.ru/"/>
    <hyperlink ref="D108" r:id="rId28" display="https://www.fest-info.net/"/>
    <hyperlink ref="D107" r:id="rId29" display="https://vk.com/festivali_konkursi"/>
    <hyperlink ref="D109" r:id="rId30" display="https://fest.muzikantoff.ru/"/>
    <hyperlink ref="D111" r:id="rId31" display="https://www.zv-pr.ru/konkurs_nsk.php?konkurs=249"/>
    <hyperlink ref="D103" r:id="rId32" display="https://vk.com/triumph_org"/>
    <hyperlink ref="D112" r:id="rId33" display="https://vk.com/rozavetrovnsk2020"/>
    <hyperlink ref="D113" r:id="rId34" display="https://vk.com/triumph_org"/>
    <hyperlink ref="D98" r:id="rId35"/>
    <hyperlink ref="D115" r:id="rId36" display="https://www.wildlifeforever.org/home/state-fish-art/"/>
    <hyperlink ref="D114" r:id="rId37" display="https://vk.com/new_space2021"/>
    <hyperlink ref="D110" r:id="rId38" display="https://vk.com/artturnir"/>
    <hyperlink ref="D118" r:id="rId39" display="https://vk.com/talentisiberi"/>
    <hyperlink ref="D120" r:id="rId40" display="http://www.art-nasledie.com/"/>
    <hyperlink ref="D122" r:id="rId41" display="https://fest.muzikantoff.ru/summer2021/"/>
    <hyperlink ref="D123" r:id="rId42" display="https://vk.com/pravilnoe_pokolenie2020"/>
    <hyperlink ref="D126" r:id="rId43" display="https://www.konkurs-spb.com/дарование"/>
    <hyperlink ref="D125" r:id="rId44" display="http://rusfoundation.org/siniy_platochek_pobedy/konkurs_2021/"/>
    <hyperlink ref="D128" r:id="rId45" display="https://vk.com/festolimp"/>
    <hyperlink ref="D130" r:id="rId46" display="https://vk.com/revival_arts"/>
    <hyperlink ref="D129" r:id="rId47" display="http://www.fest-konkurs.ru/"/>
    <hyperlink ref="D133" r:id="rId48" display="https://vk.com/fest.inspirationplanet"/>
    <hyperlink ref="D137" r:id="rId49" display="https://vk.com/zvezdioseni"/>
    <hyperlink ref="D136" r:id="rId50" display="https://vk.com/festivali_konkursi"/>
    <hyperlink ref="D139" r:id="rId51" display="https://vk.com/rozavetrovnsk2020"/>
    <hyperlink ref="D141" r:id="rId52" display="https://vk.com/festivali_konkursi"/>
    <hyperlink ref="D140" r:id="rId53" display="https://www.spbfest.com/"/>
    <hyperlink ref="D142" r:id="rId54" display="https://vk.com/sibfest2017"/>
    <hyperlink ref="D143" r:id="rId55" display="http://www.spbprazdnik.com/0_.html"/>
    <hyperlink ref="D15" r:id="rId56"/>
    <hyperlink ref="D20" r:id="rId57"/>
    <hyperlink ref="D24" r:id="rId58"/>
    <hyperlink ref="D25" r:id="rId59"/>
    <hyperlink ref="D26" r:id="rId60"/>
    <hyperlink ref="D31" r:id="rId61"/>
    <hyperlink ref="D30" r:id="rId62"/>
    <hyperlink ref="D40" r:id="rId63"/>
    <hyperlink ref="D45" r:id="rId64"/>
    <hyperlink ref="D52" r:id="rId65"/>
    <hyperlink ref="D53" r:id="rId66"/>
    <hyperlink ref="D55" r:id="rId67"/>
    <hyperlink ref="D57" r:id="rId68"/>
    <hyperlink ref="D58" r:id="rId69"/>
    <hyperlink ref="D66" r:id="rId70"/>
    <hyperlink ref="D67" r:id="rId71"/>
    <hyperlink ref="D68" r:id="rId72"/>
    <hyperlink ref="D69" r:id="rId73"/>
    <hyperlink ref="D54" r:id="rId74"/>
    <hyperlink ref="D78" r:id="rId75"/>
    <hyperlink ref="D83" r:id="rId76"/>
    <hyperlink ref="D93" r:id="rId77"/>
    <hyperlink ref="D100" r:id="rId78"/>
  </hyperlinks>
  <pageMargins left="0.70866141732283472" right="0.70866141732283472" top="0.74803149606299213" bottom="0.74803149606299213" header="0.31496062992125984" footer="0.31496062992125984"/>
  <pageSetup paperSize="9" scale="80" orientation="landscape" r:id="rId79"/>
  <rowBreaks count="1" manualBreakCount="1">
    <brk id="1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33"/>
  <sheetViews>
    <sheetView view="pageBreakPreview" zoomScaleNormal="100" zoomScaleSheetLayoutView="100" workbookViewId="0">
      <selection activeCell="B9" sqref="B9"/>
    </sheetView>
  </sheetViews>
  <sheetFormatPr defaultRowHeight="15"/>
  <cols>
    <col min="1" max="1" width="37.85546875" customWidth="1"/>
    <col min="2" max="2" width="46.28515625" customWidth="1"/>
    <col min="3" max="3" width="11.7109375" customWidth="1"/>
    <col min="4" max="5" width="8.85546875" customWidth="1"/>
    <col min="6" max="6" width="15.28515625" customWidth="1"/>
  </cols>
  <sheetData>
    <row r="1" spans="1:6" ht="18.75">
      <c r="A1" s="521" t="s">
        <v>155</v>
      </c>
      <c r="B1" s="521"/>
      <c r="C1" s="521"/>
      <c r="D1" s="221"/>
      <c r="E1" s="167"/>
      <c r="F1" s="167"/>
    </row>
    <row r="2" spans="1:6" ht="18.75">
      <c r="A2" s="506" t="s">
        <v>156</v>
      </c>
      <c r="B2" s="506"/>
      <c r="C2" s="506"/>
      <c r="D2" s="219"/>
      <c r="E2" s="158"/>
      <c r="F2" s="158"/>
    </row>
    <row r="3" spans="1:6" ht="75.75" customHeight="1">
      <c r="A3" s="421" t="s">
        <v>157</v>
      </c>
      <c r="B3" s="404" t="s">
        <v>229</v>
      </c>
      <c r="C3" s="422" t="s">
        <v>261</v>
      </c>
      <c r="D3" s="522" t="s">
        <v>260</v>
      </c>
      <c r="E3" s="523"/>
      <c r="F3" s="421" t="s">
        <v>262</v>
      </c>
    </row>
    <row r="4" spans="1:6" ht="22.5" customHeight="1">
      <c r="A4" s="421"/>
      <c r="B4" s="404"/>
      <c r="C4" s="422"/>
      <c r="D4" s="421" t="s">
        <v>258</v>
      </c>
      <c r="E4" s="421" t="s">
        <v>259</v>
      </c>
      <c r="F4" s="421"/>
    </row>
    <row r="5" spans="1:6" ht="15.75">
      <c r="A5" s="423" t="s">
        <v>158</v>
      </c>
      <c r="B5" s="424"/>
      <c r="C5" s="425"/>
      <c r="D5" s="426"/>
      <c r="E5" s="426"/>
      <c r="F5" s="426"/>
    </row>
    <row r="6" spans="1:6" ht="15.75">
      <c r="A6" s="427" t="s">
        <v>159</v>
      </c>
      <c r="B6" s="235"/>
      <c r="C6" s="100"/>
      <c r="D6" s="109"/>
      <c r="E6" s="109"/>
      <c r="F6" s="109"/>
    </row>
    <row r="7" spans="1:6" ht="31.5">
      <c r="A7" s="428" t="s">
        <v>160</v>
      </c>
      <c r="B7" s="429" t="s">
        <v>840</v>
      </c>
      <c r="C7" s="430"/>
      <c r="D7" s="235"/>
      <c r="E7" s="235"/>
      <c r="F7" s="235"/>
    </row>
    <row r="8" spans="1:6" ht="31.5">
      <c r="A8" s="428" t="s">
        <v>256</v>
      </c>
      <c r="B8" s="431" t="s">
        <v>841</v>
      </c>
      <c r="C8" s="430">
        <v>310</v>
      </c>
      <c r="D8" s="235"/>
      <c r="E8" s="235"/>
      <c r="F8" s="235"/>
    </row>
    <row r="9" spans="1:6" ht="31.5">
      <c r="A9" s="428" t="s">
        <v>257</v>
      </c>
      <c r="B9" s="431" t="s">
        <v>842</v>
      </c>
      <c r="C9" s="432">
        <v>3580</v>
      </c>
      <c r="D9" s="235">
        <v>127</v>
      </c>
      <c r="E9" s="235">
        <v>38975</v>
      </c>
      <c r="F9" s="433">
        <v>8697</v>
      </c>
    </row>
    <row r="10" spans="1:6" ht="15.75">
      <c r="A10" s="427" t="s">
        <v>161</v>
      </c>
      <c r="B10" s="235"/>
      <c r="C10" s="430"/>
      <c r="D10" s="235"/>
      <c r="E10" s="235"/>
      <c r="F10" s="235"/>
    </row>
    <row r="11" spans="1:6" ht="15.75">
      <c r="A11" s="428" t="s">
        <v>162</v>
      </c>
      <c r="B11" s="235"/>
      <c r="C11" s="430"/>
      <c r="D11" s="235"/>
      <c r="E11" s="235"/>
      <c r="F11" s="235"/>
    </row>
    <row r="12" spans="1:6" ht="15.75">
      <c r="A12" s="428" t="s">
        <v>163</v>
      </c>
      <c r="B12" s="429" t="s">
        <v>843</v>
      </c>
      <c r="C12" s="430">
        <v>935</v>
      </c>
      <c r="D12" s="235"/>
      <c r="E12" s="235"/>
      <c r="F12" s="433"/>
    </row>
    <row r="13" spans="1:6" ht="31.5">
      <c r="A13" s="428" t="s">
        <v>255</v>
      </c>
      <c r="B13" s="434"/>
      <c r="C13" s="430"/>
      <c r="D13" s="235"/>
      <c r="E13" s="235"/>
      <c r="F13" s="433"/>
    </row>
    <row r="14" spans="1:6" ht="31.5">
      <c r="A14" s="435" t="s">
        <v>188</v>
      </c>
      <c r="B14" s="429" t="s">
        <v>844</v>
      </c>
      <c r="C14" s="430">
        <v>185</v>
      </c>
      <c r="D14" s="235">
        <v>17</v>
      </c>
      <c r="E14" s="433">
        <v>5092</v>
      </c>
      <c r="F14" s="235">
        <v>3388</v>
      </c>
    </row>
    <row r="15" spans="1:6" ht="15.75">
      <c r="A15" s="436" t="s">
        <v>164</v>
      </c>
      <c r="B15" s="235"/>
      <c r="C15" s="430"/>
      <c r="D15" s="235"/>
      <c r="E15" s="235"/>
      <c r="F15" s="235"/>
    </row>
    <row r="16" spans="1:6" ht="18.75" customHeight="1">
      <c r="A16" s="437" t="s">
        <v>165</v>
      </c>
      <c r="B16" s="438" t="s">
        <v>169</v>
      </c>
      <c r="C16" s="439" t="s">
        <v>168</v>
      </c>
      <c r="D16" s="438"/>
      <c r="E16" s="438"/>
      <c r="F16" s="438"/>
    </row>
    <row r="17" spans="1:6" ht="15.75">
      <c r="A17" s="428" t="s">
        <v>166</v>
      </c>
      <c r="B17" s="235"/>
      <c r="C17" s="430"/>
      <c r="D17" s="235"/>
      <c r="E17" s="235"/>
      <c r="F17" s="235"/>
    </row>
    <row r="18" spans="1:6" ht="15.75">
      <c r="A18" s="428" t="s">
        <v>167</v>
      </c>
      <c r="B18" s="235"/>
      <c r="C18" s="430"/>
      <c r="D18" s="235"/>
      <c r="E18" s="235"/>
      <c r="F18" s="235"/>
    </row>
    <row r="19" spans="1:6" ht="18.75">
      <c r="A19" s="1"/>
      <c r="B19" s="1"/>
      <c r="C19" s="1"/>
      <c r="D19" s="1"/>
      <c r="E19" s="1"/>
      <c r="F19" s="1"/>
    </row>
    <row r="21" spans="1:6" ht="37.5" customHeight="1"/>
    <row r="22" spans="1:6" ht="75" customHeight="1"/>
    <row r="23" spans="1:6" ht="38.25" customHeight="1"/>
    <row r="32" spans="1:6" ht="18.75">
      <c r="A32" s="1"/>
      <c r="B32" s="1"/>
      <c r="C32" s="1"/>
      <c r="D32" s="1"/>
      <c r="E32" s="1"/>
      <c r="F32" s="1"/>
    </row>
    <row r="33" spans="1:6" ht="18.75">
      <c r="A33" s="1"/>
      <c r="B33" s="1"/>
      <c r="C33" s="1"/>
      <c r="D33" s="1"/>
      <c r="E33" s="1"/>
      <c r="F33" s="1"/>
    </row>
  </sheetData>
  <mergeCells count="3">
    <mergeCell ref="A1:C1"/>
    <mergeCell ref="A2:C2"/>
    <mergeCell ref="D3:E3"/>
  </mergeCells>
  <hyperlinks>
    <hyperlink ref="B7" r:id="rId1"/>
    <hyperlink ref="B8" r:id="rId2"/>
    <hyperlink ref="B9" r:id="rId3"/>
    <hyperlink ref="B12" r:id="rId4"/>
    <hyperlink ref="B14" r:id="rId5"/>
  </hyperlinks>
  <pageMargins left="0.7" right="0.7" top="0.75" bottom="0.75" header="0.3" footer="0.3"/>
  <pageSetup paperSize="9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27"/>
  <sheetViews>
    <sheetView view="pageBreakPreview" zoomScaleNormal="100" zoomScaleSheetLayoutView="100" workbookViewId="0">
      <selection activeCell="B3" sqref="B3:B4"/>
    </sheetView>
  </sheetViews>
  <sheetFormatPr defaultRowHeight="15"/>
  <cols>
    <col min="1" max="1" width="68.7109375" customWidth="1"/>
    <col min="2" max="2" width="34.7109375" style="5" customWidth="1"/>
  </cols>
  <sheetData>
    <row r="1" spans="1:2" ht="18.75">
      <c r="A1" s="506" t="s">
        <v>170</v>
      </c>
      <c r="B1" s="506"/>
    </row>
    <row r="2" spans="1:2" ht="18.75">
      <c r="A2" s="161" t="s">
        <v>171</v>
      </c>
      <c r="B2" s="161" t="s">
        <v>178</v>
      </c>
    </row>
    <row r="3" spans="1:2" ht="73.5" customHeight="1">
      <c r="A3" s="135" t="s">
        <v>172</v>
      </c>
      <c r="B3" s="139">
        <v>22</v>
      </c>
    </row>
    <row r="4" spans="1:2" ht="101.25" customHeight="1">
      <c r="A4" s="135" t="s">
        <v>173</v>
      </c>
      <c r="B4" s="139">
        <v>149</v>
      </c>
    </row>
    <row r="5" spans="1:2">
      <c r="B5"/>
    </row>
    <row r="6" spans="1:2">
      <c r="B6"/>
    </row>
    <row r="7" spans="1:2">
      <c r="B7"/>
    </row>
    <row r="8" spans="1:2">
      <c r="B8"/>
    </row>
    <row r="9" spans="1:2">
      <c r="B9"/>
    </row>
    <row r="10" spans="1:2">
      <c r="B10"/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1:2">
      <c r="B321"/>
    </row>
    <row r="322" spans="1:2">
      <c r="B322"/>
    </row>
    <row r="323" spans="1:2">
      <c r="B323"/>
    </row>
    <row r="324" spans="1:2">
      <c r="B324"/>
    </row>
    <row r="325" spans="1:2">
      <c r="B325"/>
    </row>
    <row r="326" spans="1:2">
      <c r="B326"/>
    </row>
    <row r="327" spans="1:2" ht="18.75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Normal="100" zoomScaleSheetLayoutView="100" workbookViewId="0">
      <selection activeCell="D14" sqref="D14"/>
    </sheetView>
  </sheetViews>
  <sheetFormatPr defaultRowHeight="15"/>
  <cols>
    <col min="1" max="1" width="4.85546875" customWidth="1"/>
    <col min="2" max="2" width="37.5703125" customWidth="1"/>
    <col min="3" max="3" width="61.7109375" customWidth="1"/>
    <col min="4" max="4" width="16.7109375" customWidth="1"/>
  </cols>
  <sheetData>
    <row r="1" spans="1:4" ht="18.75">
      <c r="A1" s="136" t="s">
        <v>174</v>
      </c>
      <c r="B1" s="136"/>
      <c r="C1" s="136"/>
      <c r="D1" s="136"/>
    </row>
    <row r="2" spans="1:4" ht="37.5" customHeight="1">
      <c r="A2" s="161" t="s">
        <v>59</v>
      </c>
      <c r="B2" s="161" t="s">
        <v>175</v>
      </c>
      <c r="C2" s="161" t="s">
        <v>176</v>
      </c>
      <c r="D2" s="161" t="s">
        <v>177</v>
      </c>
    </row>
    <row r="3" spans="1:4" ht="44.25" customHeight="1">
      <c r="A3" s="60">
        <v>1</v>
      </c>
      <c r="B3" s="30" t="s">
        <v>179</v>
      </c>
      <c r="C3" s="65" t="s">
        <v>846</v>
      </c>
      <c r="D3" s="21">
        <v>250</v>
      </c>
    </row>
    <row r="4" spans="1:4" ht="59.25" customHeight="1">
      <c r="A4" s="60">
        <v>2</v>
      </c>
      <c r="B4" s="30" t="s">
        <v>180</v>
      </c>
      <c r="C4" s="65"/>
      <c r="D4" s="21"/>
    </row>
    <row r="5" spans="1:4" ht="49.5" customHeight="1">
      <c r="A5" s="60">
        <v>3</v>
      </c>
      <c r="B5" s="30" t="s">
        <v>181</v>
      </c>
      <c r="C5" s="65"/>
      <c r="D5" s="21"/>
    </row>
    <row r="6" spans="1:4" ht="48.75" customHeight="1">
      <c r="A6" s="60">
        <v>4</v>
      </c>
      <c r="B6" s="64" t="s">
        <v>164</v>
      </c>
      <c r="C6" s="65"/>
      <c r="D6" s="21"/>
    </row>
    <row r="7" spans="1:4" ht="18.75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topLeftCell="C1" zoomScale="90" zoomScaleNormal="100" zoomScaleSheetLayoutView="90" workbookViewId="0">
      <selection activeCell="G9" sqref="G9"/>
    </sheetView>
  </sheetViews>
  <sheetFormatPr defaultRowHeight="1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>
      <c r="A1" s="521" t="s">
        <v>145</v>
      </c>
      <c r="B1" s="521"/>
      <c r="C1" s="521"/>
      <c r="D1" s="521"/>
      <c r="E1" s="521"/>
    </row>
    <row r="2" spans="1:5" ht="39" customHeight="1">
      <c r="A2" s="157" t="s">
        <v>59</v>
      </c>
      <c r="B2" s="157" t="s">
        <v>146</v>
      </c>
      <c r="C2" s="157" t="s">
        <v>147</v>
      </c>
      <c r="D2" s="157" t="s">
        <v>148</v>
      </c>
      <c r="E2" s="157" t="s">
        <v>149</v>
      </c>
    </row>
    <row r="3" spans="1:5" ht="18.75">
      <c r="A3" s="63">
        <v>1</v>
      </c>
      <c r="B3" s="63" t="s">
        <v>150</v>
      </c>
      <c r="C3" s="90">
        <v>0</v>
      </c>
      <c r="D3" s="90">
        <v>0</v>
      </c>
      <c r="E3" s="64"/>
    </row>
    <row r="4" spans="1:5" ht="18.75">
      <c r="A4" s="30">
        <v>2</v>
      </c>
      <c r="B4" s="63" t="s">
        <v>151</v>
      </c>
      <c r="C4" s="90">
        <v>0</v>
      </c>
      <c r="D4" s="90">
        <v>0</v>
      </c>
      <c r="E4" s="64"/>
    </row>
    <row r="5" spans="1:5" ht="18.75">
      <c r="A5" s="63">
        <v>3</v>
      </c>
      <c r="B5" s="63" t="s">
        <v>152</v>
      </c>
      <c r="C5" s="90">
        <v>0</v>
      </c>
      <c r="D5" s="90">
        <v>0</v>
      </c>
      <c r="E5" s="64"/>
    </row>
    <row r="6" spans="1:5" ht="18.75">
      <c r="A6" s="524">
        <v>4</v>
      </c>
      <c r="B6" s="524" t="s">
        <v>153</v>
      </c>
      <c r="C6" s="169">
        <v>0</v>
      </c>
      <c r="D6" s="90">
        <v>0</v>
      </c>
      <c r="E6" s="64"/>
    </row>
    <row r="7" spans="1:5" ht="18.75">
      <c r="A7" s="525"/>
      <c r="B7" s="525"/>
      <c r="C7" s="169">
        <v>0</v>
      </c>
      <c r="D7" s="90">
        <v>0</v>
      </c>
      <c r="E7" s="64"/>
    </row>
    <row r="8" spans="1:5" ht="37.5">
      <c r="A8" s="30">
        <v>5</v>
      </c>
      <c r="B8" s="63" t="s">
        <v>154</v>
      </c>
      <c r="C8" s="169">
        <v>0</v>
      </c>
      <c r="D8" s="90">
        <v>2</v>
      </c>
      <c r="E8" s="64" t="s">
        <v>845</v>
      </c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59"/>
  <sheetViews>
    <sheetView view="pageBreakPreview" topLeftCell="C1" zoomScale="90" zoomScaleNormal="80" zoomScaleSheetLayoutView="90" workbookViewId="0">
      <selection activeCell="J4" sqref="J4:J5"/>
    </sheetView>
  </sheetViews>
  <sheetFormatPr defaultColWidth="9.140625" defaultRowHeight="1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>
      <c r="A1" s="506" t="s">
        <v>121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</row>
    <row r="2" spans="1:13" ht="19.5" customHeight="1">
      <c r="A2" s="526" t="s">
        <v>41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</row>
    <row r="3" spans="1:13" ht="18.75">
      <c r="A3" s="485" t="s">
        <v>17</v>
      </c>
      <c r="B3" s="527" t="s">
        <v>11</v>
      </c>
      <c r="C3" s="527"/>
      <c r="D3" s="527"/>
      <c r="E3" s="527"/>
      <c r="F3" s="527"/>
      <c r="G3" s="527"/>
      <c r="H3" s="527"/>
      <c r="I3" s="527"/>
      <c r="J3" s="527"/>
      <c r="K3" s="527"/>
      <c r="L3" s="527"/>
    </row>
    <row r="4" spans="1:13" ht="19.5" customHeight="1">
      <c r="A4" s="485"/>
      <c r="B4" s="485" t="s">
        <v>12</v>
      </c>
      <c r="C4" s="485" t="s">
        <v>18</v>
      </c>
      <c r="D4" s="485" t="s">
        <v>122</v>
      </c>
      <c r="E4" s="485"/>
      <c r="F4" s="485" t="s">
        <v>13</v>
      </c>
      <c r="G4" s="475" t="s">
        <v>232</v>
      </c>
      <c r="H4" s="485" t="s">
        <v>77</v>
      </c>
      <c r="I4" s="485" t="s">
        <v>81</v>
      </c>
      <c r="J4" s="485" t="s">
        <v>14</v>
      </c>
      <c r="K4" s="485" t="s">
        <v>43</v>
      </c>
      <c r="L4" s="485" t="s">
        <v>15</v>
      </c>
    </row>
    <row r="5" spans="1:13" ht="37.5" customHeight="1">
      <c r="A5" s="485"/>
      <c r="B5" s="485"/>
      <c r="C5" s="485"/>
      <c r="D5" s="161" t="s">
        <v>124</v>
      </c>
      <c r="E5" s="161" t="s">
        <v>123</v>
      </c>
      <c r="F5" s="485"/>
      <c r="G5" s="477"/>
      <c r="H5" s="485"/>
      <c r="I5" s="485"/>
      <c r="J5" s="485"/>
      <c r="K5" s="485"/>
      <c r="L5" s="485"/>
    </row>
    <row r="6" spans="1:13" s="67" customFormat="1" ht="36" customHeight="1">
      <c r="A6" s="163">
        <f>SUM(B6:L6)-A10</f>
        <v>94</v>
      </c>
      <c r="B6" s="92">
        <v>1</v>
      </c>
      <c r="C6" s="92">
        <v>2</v>
      </c>
      <c r="D6" s="92">
        <v>4</v>
      </c>
      <c r="E6" s="92">
        <v>0</v>
      </c>
      <c r="F6" s="92">
        <v>11</v>
      </c>
      <c r="G6" s="92">
        <v>2</v>
      </c>
      <c r="H6" s="92">
        <v>11</v>
      </c>
      <c r="I6" s="92">
        <v>0</v>
      </c>
      <c r="J6" s="92">
        <v>43</v>
      </c>
      <c r="K6" s="92">
        <v>19</v>
      </c>
      <c r="L6" s="92">
        <v>25</v>
      </c>
      <c r="M6" s="79"/>
    </row>
    <row r="7" spans="1:13" ht="18.75" customHeight="1">
      <c r="A7" s="529" t="str">
        <f>IF(A6=B6+C6+D6+E6+F6+G6+H6+I6+J6+K6+L6-A10,"ПРАВИЛЬНО"," НЕПРАВИЛЬНО")</f>
        <v>ПРАВИЛЬНО</v>
      </c>
      <c r="B7" s="530"/>
      <c r="C7" s="531" t="s">
        <v>16</v>
      </c>
      <c r="D7" s="531"/>
      <c r="E7" s="531"/>
      <c r="F7" s="531"/>
      <c r="G7" s="531"/>
      <c r="H7" s="531"/>
      <c r="I7" s="531"/>
      <c r="J7" s="531"/>
      <c r="K7" s="531"/>
      <c r="L7" s="532"/>
      <c r="M7" s="80"/>
    </row>
    <row r="8" spans="1:13" ht="36" customHeight="1">
      <c r="A8" s="93">
        <f>SUM(B8:L8)</f>
        <v>99.999999999999986</v>
      </c>
      <c r="B8" s="93">
        <f>100/A6*(B6-B10)</f>
        <v>1.0638297872340425</v>
      </c>
      <c r="C8" s="93">
        <f>100/A6*(C6-C10)</f>
        <v>2.1276595744680851</v>
      </c>
      <c r="D8" s="93">
        <f>100/A6*(D6-D10)</f>
        <v>4.2553191489361701</v>
      </c>
      <c r="E8" s="93">
        <f>100/A6*(E6-E10)</f>
        <v>0</v>
      </c>
      <c r="F8" s="93">
        <f>100/A6*(F6-F10)</f>
        <v>5.3191489361702127</v>
      </c>
      <c r="G8" s="93">
        <f>100/A6*(G6-G10)</f>
        <v>2.1276595744680851</v>
      </c>
      <c r="H8" s="93">
        <f>100/A6*(H6-H10)</f>
        <v>7.4468085106382977</v>
      </c>
      <c r="I8" s="93">
        <f>100/A6*(I6-I10)</f>
        <v>0</v>
      </c>
      <c r="J8" s="93">
        <f>100/A6*(J6-J10)</f>
        <v>38.297872340425528</v>
      </c>
      <c r="K8" s="93">
        <f>100/A6*(K6-K10)</f>
        <v>18.085106382978722</v>
      </c>
      <c r="L8" s="93">
        <f>100/A6*(L6-L10)</f>
        <v>21.276595744680851</v>
      </c>
      <c r="M8" s="215"/>
    </row>
    <row r="9" spans="1:13" ht="19.5" customHeight="1">
      <c r="A9" s="527" t="s">
        <v>202</v>
      </c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80"/>
    </row>
    <row r="10" spans="1:13" s="59" customFormat="1" ht="36" customHeight="1">
      <c r="A10" s="88">
        <f>SUM(B10:L10)</f>
        <v>24</v>
      </c>
      <c r="B10" s="21">
        <v>0</v>
      </c>
      <c r="C10" s="21">
        <v>0</v>
      </c>
      <c r="D10" s="21">
        <v>0</v>
      </c>
      <c r="E10" s="21">
        <v>0</v>
      </c>
      <c r="F10" s="21">
        <v>6</v>
      </c>
      <c r="G10" s="21">
        <v>0</v>
      </c>
      <c r="H10" s="21">
        <v>4</v>
      </c>
      <c r="I10" s="21">
        <v>0</v>
      </c>
      <c r="J10" s="21">
        <v>7</v>
      </c>
      <c r="K10" s="21">
        <v>2</v>
      </c>
      <c r="L10" s="21">
        <v>5</v>
      </c>
    </row>
    <row r="11" spans="1:13" ht="19.5" customHeight="1">
      <c r="A11" s="528" t="s">
        <v>196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</row>
    <row r="12" spans="1:13" s="68" customFormat="1" ht="36" customHeight="1">
      <c r="A12" s="35">
        <f>SUM(B12:L12)</f>
        <v>18</v>
      </c>
      <c r="B12" s="134">
        <v>0</v>
      </c>
      <c r="C12" s="134">
        <v>0</v>
      </c>
      <c r="D12" s="134">
        <v>0</v>
      </c>
      <c r="E12" s="134">
        <v>0</v>
      </c>
      <c r="F12" s="134">
        <v>1</v>
      </c>
      <c r="G12" s="134">
        <v>0</v>
      </c>
      <c r="H12" s="134">
        <v>0</v>
      </c>
      <c r="I12" s="134">
        <v>0</v>
      </c>
      <c r="J12" s="134">
        <v>12</v>
      </c>
      <c r="K12" s="134">
        <v>2</v>
      </c>
      <c r="L12" s="134">
        <v>3</v>
      </c>
    </row>
    <row r="13" spans="1:13" s="68" customFormat="1" ht="18.75"/>
    <row r="14" spans="1:13" s="68" customFormat="1" ht="18.75"/>
    <row r="15" spans="1:13" s="68" customFormat="1" ht="18.75"/>
    <row r="16" spans="1:13" s="68" customFormat="1" ht="18.75"/>
    <row r="17" s="68" customFormat="1" ht="18.75"/>
    <row r="18" s="68" customFormat="1" ht="18.75"/>
    <row r="19" s="68" customFormat="1" ht="18.75"/>
    <row r="20" s="68" customFormat="1" ht="18.75"/>
    <row r="21" s="68" customFormat="1" ht="18.75"/>
    <row r="22" s="68" customFormat="1" ht="18.75"/>
    <row r="23" s="68" customFormat="1" ht="18.75"/>
    <row r="24" s="68" customFormat="1" ht="18.75"/>
    <row r="25" s="68" customFormat="1" ht="18.75"/>
    <row r="26" s="68" customFormat="1" ht="18.75"/>
    <row r="27" s="68" customFormat="1" ht="18.75"/>
    <row r="28" s="68" customFormat="1" ht="18.75"/>
    <row r="29" s="68" customFormat="1" ht="18.75"/>
    <row r="30" s="68" customFormat="1" ht="18.75"/>
    <row r="31" s="68" customFormat="1" ht="18.75"/>
    <row r="32" s="68" customFormat="1" ht="18.75"/>
    <row r="33" s="68" customFormat="1" ht="18.75"/>
    <row r="34" s="68" customFormat="1" ht="18.75"/>
    <row r="35" s="68" customFormat="1" ht="18.75"/>
    <row r="36" s="68" customFormat="1" ht="18.75"/>
    <row r="37" s="68" customFormat="1" ht="18.75"/>
    <row r="38" s="68" customFormat="1" ht="18.75"/>
    <row r="39" s="68" customFormat="1" ht="18.75"/>
    <row r="40" s="68" customFormat="1" ht="18.75"/>
    <row r="41" s="68" customFormat="1" ht="18.75"/>
    <row r="42" s="68" customFormat="1" ht="18.75"/>
    <row r="43" s="68" customFormat="1" ht="18.75"/>
    <row r="44" s="68" customFormat="1" ht="18.75"/>
    <row r="45" s="68" customFormat="1" ht="18.75"/>
    <row r="46" s="68" customFormat="1" ht="18.75"/>
    <row r="47" s="68" customFormat="1" ht="18.75"/>
    <row r="48" s="68" customFormat="1" ht="18.75"/>
    <row r="49" s="68" customFormat="1" ht="18.75"/>
    <row r="50" s="68" customFormat="1" ht="18.75"/>
    <row r="51" s="68" customFormat="1" ht="18.75"/>
    <row r="52" s="68" customFormat="1" ht="18.75"/>
    <row r="53" s="68" customFormat="1" ht="18.75"/>
    <row r="54" s="69" customFormat="1"/>
    <row r="55" s="69" customFormat="1"/>
    <row r="56" s="69" customFormat="1"/>
    <row r="57" s="69" customFormat="1"/>
    <row r="58" s="69" customFormat="1"/>
    <row r="59" s="69" customFormat="1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39" right="0.36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9"/>
  <sheetViews>
    <sheetView view="pageBreakPreview" zoomScale="90" zoomScaleNormal="100" zoomScaleSheetLayoutView="90" workbookViewId="0">
      <selection activeCell="E11" sqref="E11"/>
    </sheetView>
  </sheetViews>
  <sheetFormatPr defaultRowHeight="1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>
      <c r="A1" s="474" t="s">
        <v>42</v>
      </c>
      <c r="B1" s="474"/>
      <c r="C1" s="474"/>
    </row>
    <row r="2" spans="1:4" ht="18.75" customHeight="1">
      <c r="A2" s="161" t="s">
        <v>1</v>
      </c>
      <c r="B2" s="161" t="s">
        <v>2</v>
      </c>
      <c r="C2" s="161" t="s">
        <v>44</v>
      </c>
    </row>
    <row r="3" spans="1:4" ht="18.75" customHeight="1">
      <c r="A3" s="28" t="s">
        <v>189</v>
      </c>
      <c r="B3" s="88">
        <v>65</v>
      </c>
      <c r="C3" s="82">
        <f>SUM(B6:B14)</f>
        <v>65</v>
      </c>
      <c r="D3" s="95">
        <f>SUM(B6:B14)-B4</f>
        <v>49</v>
      </c>
    </row>
    <row r="4" spans="1:4" ht="55.5" customHeight="1">
      <c r="A4" s="84" t="s">
        <v>204</v>
      </c>
      <c r="B4" s="55">
        <v>16</v>
      </c>
      <c r="C4" s="81"/>
      <c r="D4" s="95"/>
    </row>
    <row r="5" spans="1:4" ht="18.75">
      <c r="A5" s="164" t="s">
        <v>0</v>
      </c>
      <c r="B5" s="74"/>
      <c r="C5" s="75"/>
    </row>
    <row r="6" spans="1:4" ht="18.75">
      <c r="A6" s="29" t="s">
        <v>194</v>
      </c>
      <c r="B6" s="21">
        <v>43</v>
      </c>
      <c r="C6" s="31">
        <f>100/B3*B6</f>
        <v>66.15384615384616</v>
      </c>
    </row>
    <row r="7" spans="1:4" ht="18.75" customHeight="1">
      <c r="A7" s="29" t="s">
        <v>19</v>
      </c>
      <c r="B7" s="21">
        <v>3</v>
      </c>
      <c r="C7" s="31">
        <f>100/B3*B7</f>
        <v>4.6153846153846159</v>
      </c>
    </row>
    <row r="8" spans="1:4" ht="18.75" customHeight="1">
      <c r="A8" s="29" t="s">
        <v>193</v>
      </c>
      <c r="B8" s="21">
        <v>1</v>
      </c>
      <c r="C8" s="31">
        <f>100/B3*B8</f>
        <v>1.5384615384615385</v>
      </c>
    </row>
    <row r="9" spans="1:4" ht="18.75" customHeight="1">
      <c r="A9" s="29" t="s">
        <v>20</v>
      </c>
      <c r="B9" s="21">
        <v>11</v>
      </c>
      <c r="C9" s="31">
        <f>100/B3*B9</f>
        <v>16.923076923076923</v>
      </c>
    </row>
    <row r="10" spans="1:4" ht="18.75" customHeight="1">
      <c r="A10" s="29" t="s">
        <v>21</v>
      </c>
      <c r="B10" s="21">
        <v>0</v>
      </c>
      <c r="C10" s="31">
        <f>100/B3*B10</f>
        <v>0</v>
      </c>
    </row>
    <row r="11" spans="1:4" ht="18.75" customHeight="1">
      <c r="A11" s="29" t="s">
        <v>22</v>
      </c>
      <c r="B11" s="21">
        <v>2</v>
      </c>
      <c r="C11" s="31">
        <f>100/B3*B11</f>
        <v>3.0769230769230771</v>
      </c>
    </row>
    <row r="12" spans="1:4" ht="18.75" customHeight="1">
      <c r="A12" s="29" t="s">
        <v>23</v>
      </c>
      <c r="B12" s="21">
        <v>1</v>
      </c>
      <c r="C12" s="31">
        <f>100/B3*B12</f>
        <v>1.5384615384615385</v>
      </c>
    </row>
    <row r="13" spans="1:4" ht="18.75" customHeight="1">
      <c r="A13" s="29" t="s">
        <v>24</v>
      </c>
      <c r="B13" s="21">
        <v>2</v>
      </c>
      <c r="C13" s="31">
        <f>100/B3*B13</f>
        <v>3.0769230769230771</v>
      </c>
    </row>
    <row r="14" spans="1:4" ht="18.75" customHeight="1">
      <c r="A14" s="30" t="s">
        <v>263</v>
      </c>
      <c r="B14" s="21">
        <v>2</v>
      </c>
      <c r="C14" s="31">
        <f>100/B3*B14</f>
        <v>3.0769230769230771</v>
      </c>
    </row>
    <row r="15" spans="1:4" ht="18.75">
      <c r="A15" s="164" t="s">
        <v>25</v>
      </c>
      <c r="B15" s="76">
        <f>SUM(B16,B18,B19,B20)</f>
        <v>49</v>
      </c>
      <c r="C15" s="77" t="str">
        <f>IF(B15=D3,"ПРАВИЛЬНО","НЕПРАВИЛЬНО")</f>
        <v>ПРАВИЛЬНО</v>
      </c>
    </row>
    <row r="16" spans="1:4" ht="18.75" customHeight="1">
      <c r="A16" s="29" t="s">
        <v>250</v>
      </c>
      <c r="B16" s="36">
        <v>38</v>
      </c>
      <c r="C16" s="31">
        <f>100/D3*B16</f>
        <v>77.551020408163268</v>
      </c>
    </row>
    <row r="17" spans="1:3" ht="56.25" customHeight="1">
      <c r="A17" s="33" t="s">
        <v>201</v>
      </c>
      <c r="B17" s="37">
        <v>2</v>
      </c>
      <c r="C17" s="31">
        <f>100/D3*B17</f>
        <v>4.0816326530612246</v>
      </c>
    </row>
    <row r="18" spans="1:3" ht="18.75" customHeight="1">
      <c r="A18" s="29" t="s">
        <v>26</v>
      </c>
      <c r="B18" s="37">
        <v>2</v>
      </c>
      <c r="C18" s="31">
        <f>100/D3*B18</f>
        <v>4.0816326530612246</v>
      </c>
    </row>
    <row r="19" spans="1:3" ht="18.75" customHeight="1">
      <c r="A19" s="29" t="s">
        <v>27</v>
      </c>
      <c r="B19" s="37">
        <v>9</v>
      </c>
      <c r="C19" s="31">
        <f>100/D3*B19</f>
        <v>18.367346938775512</v>
      </c>
    </row>
    <row r="20" spans="1:3" ht="18.75" customHeight="1">
      <c r="A20" s="29" t="s">
        <v>28</v>
      </c>
      <c r="B20" s="37">
        <v>0</v>
      </c>
      <c r="C20" s="31">
        <f>100/D3*B20</f>
        <v>0</v>
      </c>
    </row>
    <row r="21" spans="1:3" ht="18.75">
      <c r="A21" s="164" t="s">
        <v>29</v>
      </c>
      <c r="B21" s="76">
        <f>SUM(B22:B25)</f>
        <v>65</v>
      </c>
      <c r="C21" s="77" t="str">
        <f>IF(B21=B3,"ПРАВИЛЬНО","НЕПРАВИЛЬНО")</f>
        <v>ПРАВИЛЬНО</v>
      </c>
    </row>
    <row r="22" spans="1:3" ht="18.75" customHeight="1">
      <c r="A22" s="32" t="s">
        <v>30</v>
      </c>
      <c r="B22" s="36">
        <v>3</v>
      </c>
      <c r="C22" s="31">
        <f>100/B3*B22</f>
        <v>4.6153846153846159</v>
      </c>
    </row>
    <row r="23" spans="1:3" ht="18.75">
      <c r="A23" s="29" t="s">
        <v>31</v>
      </c>
      <c r="B23" s="37">
        <v>30</v>
      </c>
      <c r="C23" s="31">
        <f>100/B3*B23</f>
        <v>46.153846153846153</v>
      </c>
    </row>
    <row r="24" spans="1:3" ht="18.75">
      <c r="A24" s="29" t="s">
        <v>32</v>
      </c>
      <c r="B24" s="37">
        <v>10</v>
      </c>
      <c r="C24" s="31">
        <f>100/B3*B24</f>
        <v>15.384615384615385</v>
      </c>
    </row>
    <row r="25" spans="1:3" ht="18.75" customHeight="1">
      <c r="A25" s="29" t="s">
        <v>33</v>
      </c>
      <c r="B25" s="37">
        <v>22</v>
      </c>
      <c r="C25" s="31">
        <f>100/B3*B25</f>
        <v>33.846153846153847</v>
      </c>
    </row>
    <row r="26" spans="1:3" ht="18.75">
      <c r="A26" s="164" t="s">
        <v>125</v>
      </c>
      <c r="B26" s="76">
        <f>SUM(B27:B30)</f>
        <v>49</v>
      </c>
      <c r="C26" s="77" t="str">
        <f>IF(B26=D3,"ПРАВИЛЬНО","НЕПРАВИЛЬНО")</f>
        <v>ПРАВИЛЬНО</v>
      </c>
    </row>
    <row r="27" spans="1:3" ht="18.75" customHeight="1">
      <c r="A27" s="34" t="s">
        <v>40</v>
      </c>
      <c r="B27" s="37">
        <v>4</v>
      </c>
      <c r="C27" s="31">
        <f>100/D3*B27</f>
        <v>8.1632653061224492</v>
      </c>
    </row>
    <row r="28" spans="1:3" ht="18.75" customHeight="1">
      <c r="A28" s="34" t="s">
        <v>34</v>
      </c>
      <c r="B28" s="37">
        <v>3</v>
      </c>
      <c r="C28" s="31">
        <f>100/D3*B28</f>
        <v>6.1224489795918373</v>
      </c>
    </row>
    <row r="29" spans="1:3" ht="18.75" customHeight="1">
      <c r="A29" s="34" t="s">
        <v>35</v>
      </c>
      <c r="B29" s="37">
        <v>7</v>
      </c>
      <c r="C29" s="31">
        <f>100/D3*B29</f>
        <v>14.285714285714286</v>
      </c>
    </row>
    <row r="30" spans="1:3" ht="18.75" customHeight="1">
      <c r="A30" s="34" t="s">
        <v>36</v>
      </c>
      <c r="B30" s="37">
        <v>35</v>
      </c>
      <c r="C30" s="31">
        <f>100/D3*B30</f>
        <v>71.428571428571431</v>
      </c>
    </row>
    <row r="31" spans="1:3" ht="18.75">
      <c r="A31" s="78" t="s">
        <v>126</v>
      </c>
      <c r="B31" s="76">
        <f>SUM(B32:B35)</f>
        <v>49</v>
      </c>
      <c r="C31" s="77" t="str">
        <f>IF(B31=D3,"ПРАВИЛЬНО","НЕПРАВИЛЬНО")</f>
        <v>ПРАВИЛЬНО</v>
      </c>
    </row>
    <row r="32" spans="1:3" ht="18.75" customHeight="1">
      <c r="A32" s="29" t="s">
        <v>40</v>
      </c>
      <c r="B32" s="37">
        <v>12</v>
      </c>
      <c r="C32" s="31">
        <f>100/D3*B32</f>
        <v>24.489795918367349</v>
      </c>
    </row>
    <row r="33" spans="1:3" ht="18.75" customHeight="1">
      <c r="A33" s="29" t="s">
        <v>34</v>
      </c>
      <c r="B33" s="37">
        <v>9</v>
      </c>
      <c r="C33" s="31">
        <f>100/D3*B33</f>
        <v>18.367346938775512</v>
      </c>
    </row>
    <row r="34" spans="1:3" ht="18.75" customHeight="1">
      <c r="A34" s="29" t="s">
        <v>35</v>
      </c>
      <c r="B34" s="37">
        <v>16</v>
      </c>
      <c r="C34" s="31">
        <f>100/D3*B34</f>
        <v>32.653061224489797</v>
      </c>
    </row>
    <row r="35" spans="1:3" ht="18.75" customHeight="1">
      <c r="A35" s="29" t="s">
        <v>36</v>
      </c>
      <c r="B35" s="37">
        <v>12</v>
      </c>
      <c r="C35" s="31">
        <f>100/D3*B35</f>
        <v>24.489795918367349</v>
      </c>
    </row>
    <row r="36" spans="1:3" ht="18.75">
      <c r="A36" s="164" t="s">
        <v>37</v>
      </c>
      <c r="B36" s="76">
        <f>SUM(B37:B38)</f>
        <v>49</v>
      </c>
      <c r="C36" s="77" t="str">
        <f>IF(B36=D3,"ПРАВИЛЬНО","НЕПРАВИЛЬНО")</f>
        <v>ПРАВИЛЬНО</v>
      </c>
    </row>
    <row r="37" spans="1:3" ht="18.75" customHeight="1">
      <c r="A37" s="29" t="s">
        <v>38</v>
      </c>
      <c r="B37" s="37">
        <v>34</v>
      </c>
      <c r="C37" s="31">
        <f>100/D3*B37</f>
        <v>69.387755102040813</v>
      </c>
    </row>
    <row r="38" spans="1:3" ht="18.75" customHeight="1">
      <c r="A38" s="29" t="s">
        <v>39</v>
      </c>
      <c r="B38" s="37">
        <v>15</v>
      </c>
      <c r="C38" s="31">
        <f>100/D3*B38</f>
        <v>30.612244897959183</v>
      </c>
    </row>
    <row r="39" spans="1:3" ht="18.75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Normal="100" zoomScaleSheetLayoutView="100" workbookViewId="0">
      <selection activeCell="A11" sqref="A11:F24"/>
    </sheetView>
  </sheetViews>
  <sheetFormatPr defaultRowHeight="15"/>
  <cols>
    <col min="1" max="1" width="28.5703125" customWidth="1"/>
    <col min="2" max="2" width="12.140625" style="5" customWidth="1"/>
    <col min="3" max="3" width="31.28515625" customWidth="1"/>
    <col min="4" max="4" width="29.140625" customWidth="1"/>
    <col min="5" max="5" width="12.42578125" style="5" customWidth="1"/>
    <col min="6" max="6" width="29.42578125" customWidth="1"/>
  </cols>
  <sheetData>
    <row r="1" spans="1:6" ht="46.5" customHeight="1">
      <c r="A1" s="533" t="s">
        <v>127</v>
      </c>
      <c r="B1" s="533"/>
      <c r="C1" s="533"/>
      <c r="D1" s="533"/>
      <c r="E1" s="533"/>
      <c r="F1" s="533"/>
    </row>
    <row r="2" spans="1:6" ht="102" customHeight="1">
      <c r="A2" s="421" t="s">
        <v>128</v>
      </c>
      <c r="B2" s="421" t="s">
        <v>129</v>
      </c>
      <c r="C2" s="421" t="s">
        <v>861</v>
      </c>
      <c r="D2" s="421" t="s">
        <v>128</v>
      </c>
      <c r="E2" s="421" t="s">
        <v>129</v>
      </c>
      <c r="F2" s="421" t="s">
        <v>862</v>
      </c>
    </row>
    <row r="3" spans="1:6" ht="31.5">
      <c r="A3" s="440" t="s">
        <v>130</v>
      </c>
      <c r="B3" s="406">
        <f>B4+B5+B6+B7+B8+B9+B10+B11+B12+B13+B14+B15+B16+B17+B18+B19+B20+B21+B22+B23+B24</f>
        <v>21</v>
      </c>
      <c r="C3" s="441"/>
      <c r="D3" s="440" t="s">
        <v>131</v>
      </c>
      <c r="E3" s="406">
        <f>E4+E5+E6+E7+E8+E9+E10+E11+E12+E13+E14+E15+E16+E17+E18+E19+E20+E21+E22+E23+E24</f>
        <v>2</v>
      </c>
      <c r="F3" s="441"/>
    </row>
    <row r="4" spans="1:6" ht="173.25">
      <c r="A4" s="357" t="s">
        <v>726</v>
      </c>
      <c r="B4" s="360">
        <v>1</v>
      </c>
      <c r="C4" s="359" t="s">
        <v>727</v>
      </c>
      <c r="D4" s="358" t="s">
        <v>728</v>
      </c>
      <c r="E4" s="360">
        <v>1</v>
      </c>
      <c r="F4" s="148" t="s">
        <v>729</v>
      </c>
    </row>
    <row r="5" spans="1:6" ht="183.75" customHeight="1">
      <c r="A5" s="358" t="s">
        <v>851</v>
      </c>
      <c r="B5" s="360">
        <v>4</v>
      </c>
      <c r="C5" s="247" t="s">
        <v>852</v>
      </c>
      <c r="D5" s="358" t="s">
        <v>848</v>
      </c>
      <c r="E5" s="360">
        <v>1</v>
      </c>
      <c r="F5" s="148" t="s">
        <v>849</v>
      </c>
    </row>
    <row r="6" spans="1:6" ht="110.25">
      <c r="A6" s="357" t="s">
        <v>731</v>
      </c>
      <c r="B6" s="360">
        <v>2</v>
      </c>
      <c r="C6" s="235" t="s">
        <v>732</v>
      </c>
      <c r="D6" s="442"/>
      <c r="E6" s="360"/>
      <c r="F6" s="148"/>
    </row>
    <row r="7" spans="1:6" ht="78.75">
      <c r="A7" s="398" t="s">
        <v>847</v>
      </c>
      <c r="B7" s="360">
        <v>2</v>
      </c>
      <c r="C7" s="235"/>
      <c r="D7" s="442"/>
      <c r="E7" s="360"/>
      <c r="F7" s="148"/>
    </row>
    <row r="8" spans="1:6" ht="78.75">
      <c r="A8" s="358" t="s">
        <v>850</v>
      </c>
      <c r="B8" s="360">
        <v>6</v>
      </c>
      <c r="C8" s="235" t="s">
        <v>730</v>
      </c>
      <c r="D8" s="442"/>
      <c r="E8" s="360"/>
      <c r="F8" s="148"/>
    </row>
    <row r="9" spans="1:6" ht="63">
      <c r="A9" s="358" t="s">
        <v>853</v>
      </c>
      <c r="B9" s="360">
        <v>2</v>
      </c>
      <c r="C9" s="235" t="s">
        <v>854</v>
      </c>
      <c r="D9" s="442"/>
      <c r="E9" s="360"/>
      <c r="F9" s="148"/>
    </row>
    <row r="10" spans="1:6" ht="126">
      <c r="A10" s="358" t="s">
        <v>855</v>
      </c>
      <c r="B10" s="360">
        <v>4</v>
      </c>
      <c r="C10" s="235" t="s">
        <v>730</v>
      </c>
      <c r="D10" s="442"/>
      <c r="E10" s="360"/>
      <c r="F10" s="148"/>
    </row>
    <row r="11" spans="1:6" ht="18.75">
      <c r="A11" s="66"/>
      <c r="B11" s="21"/>
      <c r="C11" s="64"/>
      <c r="D11" s="66"/>
      <c r="E11" s="21"/>
      <c r="F11" s="64"/>
    </row>
    <row r="12" spans="1:6" ht="18.75">
      <c r="A12" s="66"/>
      <c r="B12" s="21"/>
      <c r="C12" s="64"/>
      <c r="D12" s="66"/>
      <c r="E12" s="21"/>
      <c r="F12" s="64"/>
    </row>
    <row r="13" spans="1:6" ht="18.75">
      <c r="A13" s="66"/>
      <c r="B13" s="21"/>
      <c r="C13" s="64"/>
      <c r="D13" s="66"/>
      <c r="E13" s="21"/>
      <c r="F13" s="64"/>
    </row>
    <row r="14" spans="1:6" ht="18.75">
      <c r="A14" s="66"/>
      <c r="B14" s="21"/>
      <c r="C14" s="64"/>
      <c r="D14" s="66"/>
      <c r="E14" s="21"/>
      <c r="F14" s="64"/>
    </row>
    <row r="15" spans="1:6" ht="18.75">
      <c r="A15" s="66"/>
      <c r="B15" s="21"/>
      <c r="C15" s="64"/>
      <c r="D15" s="66"/>
      <c r="E15" s="21"/>
      <c r="F15" s="64"/>
    </row>
    <row r="16" spans="1:6" ht="18.75">
      <c r="A16" s="66"/>
      <c r="B16" s="21"/>
      <c r="C16" s="64"/>
      <c r="D16" s="66"/>
      <c r="E16" s="21"/>
      <c r="F16" s="64"/>
    </row>
    <row r="17" spans="1:6" ht="18.75">
      <c r="A17" s="66"/>
      <c r="B17" s="21"/>
      <c r="C17" s="64"/>
      <c r="D17" s="66"/>
      <c r="E17" s="21"/>
      <c r="F17" s="64"/>
    </row>
    <row r="18" spans="1:6" ht="18.75">
      <c r="A18" s="66"/>
      <c r="B18" s="21"/>
      <c r="C18" s="64"/>
      <c r="D18" s="66"/>
      <c r="E18" s="21"/>
      <c r="F18" s="64"/>
    </row>
    <row r="19" spans="1:6" ht="18.75">
      <c r="A19" s="66"/>
      <c r="B19" s="21"/>
      <c r="C19" s="64"/>
      <c r="D19" s="66"/>
      <c r="E19" s="21"/>
      <c r="F19" s="64"/>
    </row>
    <row r="20" spans="1:6" ht="18.75">
      <c r="A20" s="66"/>
      <c r="B20" s="21"/>
      <c r="C20" s="64"/>
      <c r="D20" s="66"/>
      <c r="E20" s="21"/>
      <c r="F20" s="64"/>
    </row>
    <row r="21" spans="1:6" ht="18.75">
      <c r="A21" s="66"/>
      <c r="B21" s="21"/>
      <c r="C21" s="64"/>
      <c r="D21" s="66"/>
      <c r="E21" s="21"/>
      <c r="F21" s="64"/>
    </row>
    <row r="22" spans="1:6" ht="18.75">
      <c r="A22" s="66"/>
      <c r="B22" s="21"/>
      <c r="C22" s="64"/>
      <c r="D22" s="66"/>
      <c r="E22" s="21"/>
      <c r="F22" s="64"/>
    </row>
    <row r="23" spans="1:6" ht="18.75">
      <c r="A23" s="66"/>
      <c r="B23" s="21"/>
      <c r="C23" s="64"/>
      <c r="D23" s="66"/>
      <c r="E23" s="21"/>
      <c r="F23" s="64"/>
    </row>
    <row r="24" spans="1:6" ht="18.75">
      <c r="A24" s="66"/>
      <c r="B24" s="21"/>
      <c r="C24" s="64"/>
      <c r="D24" s="66"/>
      <c r="E24" s="21"/>
      <c r="F24" s="64"/>
    </row>
  </sheetData>
  <sheetProtection sort="0" autoFilter="0" pivotTables="0"/>
  <mergeCells count="1">
    <mergeCell ref="A1:F1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zoomScale="60" zoomScaleNormal="60" workbookViewId="0">
      <selection activeCell="J12" sqref="J12"/>
    </sheetView>
  </sheetViews>
  <sheetFormatPr defaultRowHeight="1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>
      <c r="A1" s="2" t="s">
        <v>212</v>
      </c>
      <c r="B1" s="1"/>
      <c r="C1" s="1"/>
      <c r="D1" s="1"/>
    </row>
    <row r="2" spans="1:6" ht="19.5" thickBot="1">
      <c r="A2" s="2" t="s">
        <v>230</v>
      </c>
    </row>
    <row r="3" spans="1:6" ht="37.5" customHeight="1">
      <c r="A3" s="176">
        <v>1</v>
      </c>
      <c r="B3" s="170" t="s">
        <v>240</v>
      </c>
      <c r="C3" s="171"/>
      <c r="D3" s="171"/>
      <c r="E3" s="172"/>
      <c r="F3" s="108" t="s">
        <v>277</v>
      </c>
    </row>
    <row r="4" spans="1:6" ht="69.75" customHeight="1">
      <c r="A4" s="177">
        <v>2</v>
      </c>
      <c r="B4" s="107" t="s">
        <v>213</v>
      </c>
      <c r="C4" s="103"/>
      <c r="D4" s="103"/>
      <c r="E4" s="104"/>
      <c r="F4" s="223" t="s">
        <v>278</v>
      </c>
    </row>
    <row r="5" spans="1:6" ht="88.5" customHeight="1">
      <c r="A5" s="178">
        <v>4</v>
      </c>
      <c r="B5" s="108" t="s">
        <v>238</v>
      </c>
      <c r="C5" s="101"/>
      <c r="D5" s="105"/>
      <c r="E5" s="102"/>
      <c r="F5" s="108" t="s">
        <v>279</v>
      </c>
    </row>
    <row r="6" spans="1:6" ht="37.5" customHeight="1">
      <c r="A6" s="178">
        <v>5</v>
      </c>
      <c r="B6" s="106" t="s">
        <v>241</v>
      </c>
      <c r="C6" s="101"/>
      <c r="D6" s="101"/>
      <c r="E6" s="102"/>
      <c r="F6" s="108" t="s">
        <v>280</v>
      </c>
    </row>
    <row r="7" spans="1:6" ht="144" customHeight="1">
      <c r="A7" s="178">
        <v>6</v>
      </c>
      <c r="B7" s="108" t="s">
        <v>239</v>
      </c>
      <c r="C7" s="101"/>
      <c r="D7" s="101"/>
      <c r="E7" s="102"/>
      <c r="F7" s="108" t="s">
        <v>281</v>
      </c>
    </row>
    <row r="8" spans="1:6" ht="140.25" customHeight="1">
      <c r="A8" s="178">
        <v>7</v>
      </c>
      <c r="B8" s="108" t="s">
        <v>234</v>
      </c>
      <c r="C8" s="101"/>
      <c r="D8" s="101"/>
      <c r="E8" s="102"/>
      <c r="F8" s="108" t="s">
        <v>282</v>
      </c>
    </row>
    <row r="9" spans="1:6" ht="167.25" customHeight="1">
      <c r="A9" s="178">
        <v>8</v>
      </c>
      <c r="B9" s="108" t="s">
        <v>235</v>
      </c>
      <c r="C9" s="101"/>
      <c r="D9" s="101"/>
      <c r="E9" s="102"/>
      <c r="F9" s="108" t="s">
        <v>283</v>
      </c>
    </row>
    <row r="10" spans="1:6" ht="114.75" customHeight="1">
      <c r="A10" s="178">
        <v>9</v>
      </c>
      <c r="B10" s="108" t="s">
        <v>233</v>
      </c>
      <c r="C10" s="101"/>
      <c r="D10" s="101"/>
      <c r="E10" s="102"/>
      <c r="F10" s="108" t="s">
        <v>284</v>
      </c>
    </row>
    <row r="11" spans="1:6" ht="122.25" customHeight="1">
      <c r="A11" s="178">
        <v>10</v>
      </c>
      <c r="B11" s="108" t="s">
        <v>237</v>
      </c>
      <c r="C11" s="101"/>
      <c r="D11" s="101"/>
      <c r="E11" s="102"/>
      <c r="F11" s="224" t="s">
        <v>306</v>
      </c>
    </row>
    <row r="12" spans="1:6" ht="135" customHeight="1" thickBot="1">
      <c r="A12" s="179">
        <v>11</v>
      </c>
      <c r="B12" s="173" t="s">
        <v>236</v>
      </c>
      <c r="C12" s="174"/>
      <c r="D12" s="174"/>
      <c r="E12" s="175"/>
      <c r="F12" s="108" t="s">
        <v>285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="80" zoomScaleNormal="100" zoomScaleSheetLayoutView="80" workbookViewId="0">
      <selection activeCell="H15" sqref="H15"/>
    </sheetView>
  </sheetViews>
  <sheetFormatPr defaultRowHeight="1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>
      <c r="A1" s="464" t="s">
        <v>45</v>
      </c>
      <c r="B1" s="464"/>
      <c r="C1" s="464"/>
      <c r="D1" s="464"/>
      <c r="E1" s="464"/>
    </row>
    <row r="2" spans="1:5" ht="18.75">
      <c r="A2" s="485" t="s">
        <v>46</v>
      </c>
      <c r="B2" s="534" t="s">
        <v>47</v>
      </c>
      <c r="C2" s="534"/>
      <c r="D2" s="534"/>
      <c r="E2" s="534"/>
    </row>
    <row r="3" spans="1:5" ht="57.75" customHeight="1">
      <c r="A3" s="485"/>
      <c r="B3" s="160" t="s">
        <v>48</v>
      </c>
      <c r="C3" s="160" t="s">
        <v>51</v>
      </c>
      <c r="D3" s="159" t="s">
        <v>50</v>
      </c>
      <c r="E3" s="161" t="s">
        <v>49</v>
      </c>
    </row>
    <row r="4" spans="1:5" ht="18.75">
      <c r="A4" s="30" t="s">
        <v>75</v>
      </c>
      <c r="B4" s="21">
        <v>1</v>
      </c>
      <c r="C4" s="71"/>
      <c r="D4" s="90"/>
      <c r="E4" s="90"/>
    </row>
    <row r="5" spans="1:5" ht="18.75">
      <c r="A5" s="33" t="s">
        <v>79</v>
      </c>
      <c r="B5" s="24">
        <v>1</v>
      </c>
      <c r="C5" s="71"/>
      <c r="D5" s="90"/>
      <c r="E5" s="90"/>
    </row>
    <row r="6" spans="1:5" ht="18.75">
      <c r="A6" s="51" t="s">
        <v>190</v>
      </c>
      <c r="B6" s="71"/>
      <c r="C6" s="71"/>
      <c r="D6" s="90"/>
      <c r="E6" s="90"/>
    </row>
    <row r="7" spans="1:5" ht="18.75">
      <c r="A7" s="51" t="s">
        <v>76</v>
      </c>
      <c r="B7" s="71"/>
      <c r="C7" s="71"/>
      <c r="D7" s="90"/>
      <c r="E7" s="90"/>
    </row>
    <row r="8" spans="1:5" ht="18.75">
      <c r="A8" s="33" t="s">
        <v>197</v>
      </c>
      <c r="B8" s="24"/>
      <c r="C8" s="71"/>
      <c r="D8" s="90"/>
      <c r="E8" s="70"/>
    </row>
    <row r="9" spans="1:5" ht="18.75">
      <c r="A9" s="51" t="s">
        <v>80</v>
      </c>
      <c r="B9" s="90"/>
      <c r="C9" s="71"/>
      <c r="D9" s="90"/>
      <c r="E9" s="90"/>
    </row>
    <row r="10" spans="1:5" ht="18.75">
      <c r="A10" s="51" t="s">
        <v>78</v>
      </c>
      <c r="B10" s="71"/>
      <c r="C10" s="71"/>
      <c r="D10" s="90"/>
      <c r="E10" s="90"/>
    </row>
    <row r="11" spans="1:5" ht="18.75">
      <c r="A11" s="51" t="s">
        <v>82</v>
      </c>
      <c r="B11" s="71"/>
      <c r="C11" s="71"/>
      <c r="D11" s="90"/>
      <c r="E11" s="90"/>
    </row>
    <row r="12" spans="1:5" ht="18.75">
      <c r="A12" s="51" t="s">
        <v>83</v>
      </c>
      <c r="B12" s="71"/>
      <c r="C12" s="71"/>
      <c r="D12" s="90"/>
      <c r="E12" s="90">
        <v>1</v>
      </c>
    </row>
    <row r="13" spans="1:5" ht="18.75">
      <c r="A13" s="51" t="s">
        <v>191</v>
      </c>
      <c r="B13" s="71"/>
      <c r="C13" s="71"/>
      <c r="D13" s="90"/>
      <c r="E13" s="90"/>
    </row>
    <row r="14" spans="1:5" ht="37.5">
      <c r="A14" s="33" t="s">
        <v>192</v>
      </c>
      <c r="B14" s="71"/>
      <c r="C14" s="71"/>
      <c r="D14" s="90"/>
      <c r="E14" s="90"/>
    </row>
    <row r="15" spans="1:5" ht="18.75">
      <c r="A15" s="63" t="s">
        <v>77</v>
      </c>
      <c r="B15" s="90"/>
      <c r="C15" s="71"/>
      <c r="D15" s="90">
        <v>1</v>
      </c>
      <c r="E15" s="90"/>
    </row>
    <row r="16" spans="1:5" ht="18.75">
      <c r="A16" s="51" t="s">
        <v>81</v>
      </c>
      <c r="B16" s="71"/>
      <c r="C16" s="71"/>
      <c r="D16" s="90"/>
      <c r="E16" s="90"/>
    </row>
    <row r="17" spans="1:5" ht="18.75">
      <c r="A17" s="51" t="s">
        <v>232</v>
      </c>
      <c r="B17" s="71"/>
      <c r="C17" s="71"/>
      <c r="D17" s="90"/>
      <c r="E17" s="90"/>
    </row>
    <row r="18" spans="1:5" ht="18.75">
      <c r="A18" s="51" t="s">
        <v>267</v>
      </c>
      <c r="B18" s="71"/>
      <c r="C18" s="71"/>
      <c r="D18" s="90"/>
      <c r="E18" s="90"/>
    </row>
    <row r="19" spans="1:5" ht="18.75">
      <c r="A19" s="165" t="s">
        <v>84</v>
      </c>
      <c r="B19" s="72">
        <f>B18+B17+B16+B15+B14+B13+B12+B11+B10+B9+B8+B7++B6+B5+B4</f>
        <v>2</v>
      </c>
      <c r="C19" s="35">
        <f>C18+C17+C16+C15+C14+C13+C12+C11+C10+C9+C8+C7+C6+C5+C4</f>
        <v>0</v>
      </c>
      <c r="D19" s="35">
        <f>D18+D17+D16+D15+D14+D13+D12+D11+D10+D9+D8+D7+D6+D5+D4</f>
        <v>1</v>
      </c>
      <c r="E19" s="35">
        <f>E18+E17+E16+E15+E14+E13+E12+E11+E10+E9++E8+E7++E6+E5+E4</f>
        <v>1</v>
      </c>
    </row>
    <row r="20" spans="1:5" ht="18.75">
      <c r="A20" s="22"/>
      <c r="B20" s="22"/>
      <c r="C20" s="22"/>
      <c r="D20" s="22"/>
      <c r="E20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3"/>
  <sheetViews>
    <sheetView view="pageBreakPreview" zoomScale="90" zoomScaleNormal="100" zoomScaleSheetLayoutView="90" workbookViewId="0">
      <selection activeCell="D14" sqref="D14:D15"/>
    </sheetView>
  </sheetViews>
  <sheetFormatPr defaultRowHeight="1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>
      <c r="A1" s="474" t="s">
        <v>85</v>
      </c>
      <c r="B1" s="474"/>
      <c r="C1" s="474"/>
      <c r="D1" s="474"/>
      <c r="E1" s="474"/>
      <c r="F1" s="474"/>
      <c r="G1" s="474"/>
      <c r="H1" s="474"/>
    </row>
    <row r="2" spans="1:9" s="4" customFormat="1" ht="18.75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>
      <c r="A3" s="475" t="s">
        <v>59</v>
      </c>
      <c r="B3" s="478" t="s">
        <v>74</v>
      </c>
      <c r="C3" s="481" t="s">
        <v>182</v>
      </c>
      <c r="D3" s="482"/>
      <c r="E3" s="481" t="s">
        <v>199</v>
      </c>
      <c r="F3" s="482"/>
      <c r="G3" s="485" t="s">
        <v>0</v>
      </c>
      <c r="H3" s="485"/>
    </row>
    <row r="4" spans="1:9" s="1" customFormat="1" ht="54" customHeight="1">
      <c r="A4" s="476"/>
      <c r="B4" s="479"/>
      <c r="C4" s="483"/>
      <c r="D4" s="484"/>
      <c r="E4" s="483"/>
      <c r="F4" s="480"/>
      <c r="G4" s="485" t="s">
        <v>183</v>
      </c>
      <c r="H4" s="485" t="s">
        <v>200</v>
      </c>
    </row>
    <row r="5" spans="1:9" s="1" customFormat="1" ht="18.75" hidden="1" customHeight="1">
      <c r="A5" s="476"/>
      <c r="B5" s="479"/>
      <c r="C5" s="40"/>
      <c r="D5" s="40"/>
      <c r="E5" s="40"/>
      <c r="F5" s="41"/>
      <c r="G5" s="485"/>
      <c r="H5" s="485"/>
    </row>
    <row r="6" spans="1:9" s="1" customFormat="1" ht="21.75" customHeight="1">
      <c r="A6" s="477"/>
      <c r="B6" s="480"/>
      <c r="C6" s="161" t="s">
        <v>56</v>
      </c>
      <c r="D6" s="161" t="s">
        <v>86</v>
      </c>
      <c r="E6" s="161" t="s">
        <v>56</v>
      </c>
      <c r="F6" s="164" t="s">
        <v>86</v>
      </c>
      <c r="G6" s="485"/>
      <c r="H6" s="485"/>
    </row>
    <row r="7" spans="1:9" s="1" customFormat="1" ht="39" customHeight="1">
      <c r="A7" s="42">
        <v>1</v>
      </c>
      <c r="B7" s="43" t="s">
        <v>57</v>
      </c>
      <c r="C7" s="162">
        <v>27</v>
      </c>
      <c r="D7" s="162">
        <v>27</v>
      </c>
      <c r="E7" s="162">
        <v>538</v>
      </c>
      <c r="F7" s="162">
        <v>535</v>
      </c>
      <c r="G7" s="162">
        <v>3</v>
      </c>
      <c r="H7" s="162">
        <v>87</v>
      </c>
    </row>
    <row r="8" spans="1:9" s="1" customFormat="1" ht="39" customHeight="1">
      <c r="A8" s="42">
        <v>2</v>
      </c>
      <c r="B8" s="43" t="s">
        <v>58</v>
      </c>
      <c r="C8" s="162">
        <v>1</v>
      </c>
      <c r="D8" s="162">
        <v>1</v>
      </c>
      <c r="E8" s="162">
        <v>14</v>
      </c>
      <c r="F8" s="162">
        <v>11</v>
      </c>
      <c r="G8" s="162">
        <v>0</v>
      </c>
      <c r="H8" s="162">
        <v>0</v>
      </c>
    </row>
    <row r="9" spans="1:9" s="1" customFormat="1" ht="19.5" customHeight="1">
      <c r="A9" s="491">
        <v>3</v>
      </c>
      <c r="B9" s="85" t="s">
        <v>66</v>
      </c>
      <c r="C9" s="493">
        <v>5</v>
      </c>
      <c r="D9" s="493">
        <v>5</v>
      </c>
      <c r="E9" s="495">
        <v>91</v>
      </c>
      <c r="F9" s="496"/>
      <c r="G9" s="493">
        <v>0</v>
      </c>
      <c r="H9" s="83">
        <v>0</v>
      </c>
    </row>
    <row r="10" spans="1:9" s="1" customFormat="1" ht="18.75" customHeight="1">
      <c r="A10" s="492"/>
      <c r="B10" s="85" t="s">
        <v>88</v>
      </c>
      <c r="C10" s="494"/>
      <c r="D10" s="494"/>
      <c r="E10" s="162">
        <v>85</v>
      </c>
      <c r="F10" s="162">
        <v>91</v>
      </c>
      <c r="G10" s="494"/>
      <c r="H10" s="162">
        <v>0</v>
      </c>
    </row>
    <row r="11" spans="1:9" s="1" customFormat="1" ht="56.25" customHeight="1">
      <c r="A11" s="42">
        <v>4</v>
      </c>
      <c r="B11" s="44" t="s">
        <v>67</v>
      </c>
      <c r="C11" s="162">
        <v>0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</row>
    <row r="12" spans="1:9" s="1" customFormat="1" ht="56.25">
      <c r="A12" s="42">
        <v>5</v>
      </c>
      <c r="B12" s="43" t="s">
        <v>68</v>
      </c>
      <c r="C12" s="162">
        <v>13</v>
      </c>
      <c r="D12" s="162">
        <v>13</v>
      </c>
      <c r="E12" s="162">
        <v>242</v>
      </c>
      <c r="F12" s="162">
        <v>236</v>
      </c>
      <c r="G12" s="162">
        <v>1</v>
      </c>
      <c r="H12" s="162">
        <v>22</v>
      </c>
    </row>
    <row r="13" spans="1:9" s="1" customFormat="1" ht="39" customHeight="1">
      <c r="A13" s="42">
        <v>6</v>
      </c>
      <c r="B13" s="44" t="s">
        <v>69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</row>
    <row r="14" spans="1:9" s="2" customFormat="1" ht="39" customHeight="1">
      <c r="A14" s="497" t="s">
        <v>87</v>
      </c>
      <c r="B14" s="498"/>
      <c r="C14" s="501">
        <f>C13+C12+C11+C9+C8+C7</f>
        <v>46</v>
      </c>
      <c r="D14" s="501">
        <f>D13+D12+D11+D9+D8+D7</f>
        <v>46</v>
      </c>
      <c r="E14" s="45">
        <f>E7+E8+E11+E12+E13</f>
        <v>794</v>
      </c>
      <c r="F14" s="45">
        <f>F7+F8+F11+F12+F13</f>
        <v>782</v>
      </c>
      <c r="G14" s="501">
        <f>G7+G8+G9+G11+G12+G13</f>
        <v>4</v>
      </c>
      <c r="H14" s="45"/>
      <c r="I14" s="94"/>
    </row>
    <row r="15" spans="1:9" ht="39" customHeight="1">
      <c r="A15" s="499"/>
      <c r="B15" s="500"/>
      <c r="C15" s="502"/>
      <c r="D15" s="502"/>
      <c r="E15" s="46">
        <f>E10</f>
        <v>85</v>
      </c>
      <c r="F15" s="46">
        <f>F10</f>
        <v>91</v>
      </c>
      <c r="G15" s="502"/>
      <c r="H15" s="46"/>
    </row>
    <row r="16" spans="1:9" ht="18.75">
      <c r="A16" s="486" t="s">
        <v>198</v>
      </c>
      <c r="B16" s="487"/>
      <c r="C16" s="488">
        <f>F14+E9</f>
        <v>873</v>
      </c>
      <c r="D16" s="489"/>
      <c r="E16" s="489"/>
      <c r="F16" s="489"/>
      <c r="G16" s="489"/>
      <c r="H16" s="490"/>
      <c r="I16" s="91">
        <f>F14+F15</f>
        <v>873</v>
      </c>
    </row>
    <row r="17" spans="8:32" s="3" customFormat="1"/>
    <row r="18" spans="8:32" s="3" customFormat="1" ht="15" customHeight="1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7"/>
  <sheetViews>
    <sheetView view="pageBreakPreview" zoomScale="90" zoomScaleNormal="100" zoomScaleSheetLayoutView="90" workbookViewId="0">
      <selection activeCell="C17" sqref="C17"/>
    </sheetView>
  </sheetViews>
  <sheetFormatPr defaultRowHeight="1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>
      <c r="A1" s="503" t="s">
        <v>72</v>
      </c>
      <c r="B1" s="503"/>
      <c r="C1" s="503"/>
      <c r="D1" s="6"/>
    </row>
    <row r="2" spans="1:4" ht="38.25" customHeight="1">
      <c r="A2" s="185" t="s">
        <v>1</v>
      </c>
      <c r="B2" s="184" t="s">
        <v>2</v>
      </c>
      <c r="C2" s="184" t="s">
        <v>73</v>
      </c>
      <c r="D2" s="8"/>
    </row>
    <row r="3" spans="1:4" ht="18.75">
      <c r="A3" s="96" t="s">
        <v>3</v>
      </c>
      <c r="B3" s="186">
        <f>SUM(B4:B9)</f>
        <v>873</v>
      </c>
      <c r="C3" s="187" t="s">
        <v>242</v>
      </c>
      <c r="D3" s="8"/>
    </row>
    <row r="4" spans="1:4" ht="18.75" customHeight="1">
      <c r="A4" s="85" t="s">
        <v>4</v>
      </c>
      <c r="B4" s="188">
        <v>36</v>
      </c>
      <c r="C4" s="189">
        <f>B4/'Раздел 1.2'!C17:H17*100</f>
        <v>4.1237113402061851</v>
      </c>
      <c r="D4" s="11"/>
    </row>
    <row r="5" spans="1:4" ht="18.75" customHeight="1">
      <c r="A5" s="85" t="s">
        <v>5</v>
      </c>
      <c r="B5" s="188">
        <v>264</v>
      </c>
      <c r="C5" s="189">
        <f>B5/'Раздел 1.2'!C17:H17*100</f>
        <v>30.240549828178693</v>
      </c>
      <c r="D5" s="11"/>
    </row>
    <row r="6" spans="1:4" ht="18.75" customHeight="1">
      <c r="A6" s="85" t="s">
        <v>6</v>
      </c>
      <c r="B6" s="188">
        <v>248</v>
      </c>
      <c r="C6" s="189">
        <f>B6/'Раздел 1.2'!C17:H17*100</f>
        <v>28.407789232531499</v>
      </c>
      <c r="D6" s="11"/>
    </row>
    <row r="7" spans="1:4" ht="18.75" customHeight="1">
      <c r="A7" s="85" t="s">
        <v>70</v>
      </c>
      <c r="B7" s="188">
        <v>155</v>
      </c>
      <c r="C7" s="189">
        <f>B7/'Раздел 1.2'!C17:H17*100</f>
        <v>17.754868270332189</v>
      </c>
      <c r="D7" s="11"/>
    </row>
    <row r="8" spans="1:4" ht="18.75" customHeight="1">
      <c r="A8" s="85" t="s">
        <v>269</v>
      </c>
      <c r="B8" s="188">
        <v>103</v>
      </c>
      <c r="C8" s="189">
        <f>B8/'Раздел 1.2'!C17:H17*100</f>
        <v>11.798396334478808</v>
      </c>
      <c r="D8" s="11"/>
    </row>
    <row r="9" spans="1:4" ht="18.75" customHeight="1">
      <c r="A9" s="85" t="s">
        <v>270</v>
      </c>
      <c r="B9" s="188">
        <v>67</v>
      </c>
      <c r="C9" s="189">
        <f>B9/'Раздел 1.2'!C17:H17*100</f>
        <v>7.6746849942726234</v>
      </c>
      <c r="D9" s="11"/>
    </row>
    <row r="10" spans="1:4" ht="18.75">
      <c r="A10" s="96" t="s">
        <v>7</v>
      </c>
      <c r="B10" s="186">
        <f>SUM(B11:B16)</f>
        <v>873</v>
      </c>
      <c r="C10" s="187" t="s">
        <v>242</v>
      </c>
      <c r="D10" s="8"/>
    </row>
    <row r="11" spans="1:4" ht="18.75" customHeight="1">
      <c r="A11" s="85" t="s">
        <v>8</v>
      </c>
      <c r="B11" s="188">
        <v>30</v>
      </c>
      <c r="C11" s="189">
        <f>B11/'Раздел 1.2'!C17:H17*100</f>
        <v>3.4364261168384882</v>
      </c>
      <c r="D11" s="11"/>
    </row>
    <row r="12" spans="1:4" ht="18.75" customHeight="1">
      <c r="A12" s="85" t="s">
        <v>9</v>
      </c>
      <c r="B12" s="188">
        <v>494</v>
      </c>
      <c r="C12" s="189">
        <f>B12/'Раздел 1.2'!C17:H17*100</f>
        <v>56.5864833906071</v>
      </c>
      <c r="D12" s="11"/>
    </row>
    <row r="13" spans="1:4" ht="18.75" customHeight="1">
      <c r="A13" s="85" t="s">
        <v>272</v>
      </c>
      <c r="B13" s="188">
        <v>49</v>
      </c>
      <c r="C13" s="189">
        <f>B13/'Раздел 1.2'!C17:H17*100</f>
        <v>5.6128293241695308</v>
      </c>
      <c r="D13" s="11"/>
    </row>
    <row r="14" spans="1:4" ht="18.75" customHeight="1">
      <c r="A14" s="85" t="s">
        <v>273</v>
      </c>
      <c r="B14" s="188">
        <v>55</v>
      </c>
      <c r="C14" s="189">
        <f>B14/'Раздел 1.2'!C17:H17*100</f>
        <v>6.3001145475372278</v>
      </c>
      <c r="D14" s="11"/>
    </row>
    <row r="15" spans="1:4" ht="18.75" customHeight="1">
      <c r="A15" s="85" t="s">
        <v>10</v>
      </c>
      <c r="B15" s="188">
        <v>196</v>
      </c>
      <c r="C15" s="189">
        <f>B15/'Раздел 1.2'!C17:H17*100</f>
        <v>22.451317296678123</v>
      </c>
      <c r="D15" s="11"/>
    </row>
    <row r="16" spans="1:4" ht="18.75">
      <c r="A16" s="85" t="s">
        <v>203</v>
      </c>
      <c r="B16" s="188">
        <v>49</v>
      </c>
      <c r="C16" s="189">
        <f>B16/'Раздел 1.2'!C17:H17*100</f>
        <v>5.6128293241695308</v>
      </c>
    </row>
    <row r="17" spans="3:3">
      <c r="C17" s="443">
        <v>873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79"/>
  <sheetViews>
    <sheetView view="pageBreakPreview" zoomScale="90" zoomScaleNormal="80" zoomScaleSheetLayoutView="90" workbookViewId="0">
      <selection activeCell="N4" sqref="N4"/>
    </sheetView>
  </sheetViews>
  <sheetFormatPr defaultRowHeight="18.75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>
      <c r="A1" s="503" t="s">
        <v>95</v>
      </c>
      <c r="B1" s="503"/>
      <c r="C1" s="503"/>
      <c r="D1" s="503"/>
      <c r="E1" s="503"/>
      <c r="F1" s="503"/>
      <c r="G1" s="503"/>
      <c r="H1" s="503"/>
      <c r="I1" s="503"/>
      <c r="J1" s="503"/>
      <c r="K1" s="168"/>
      <c r="L1" s="168"/>
    </row>
    <row r="2" spans="1:12" s="5" customFormat="1" ht="37.5" customHeight="1">
      <c r="A2" s="505" t="s">
        <v>59</v>
      </c>
      <c r="B2" s="485" t="s">
        <v>52</v>
      </c>
      <c r="C2" s="485" t="s">
        <v>53</v>
      </c>
      <c r="D2" s="485"/>
      <c r="E2" s="485" t="s">
        <v>54</v>
      </c>
      <c r="F2" s="485" t="s">
        <v>55</v>
      </c>
      <c r="G2" s="485" t="s">
        <v>60</v>
      </c>
      <c r="H2" s="485"/>
      <c r="I2" s="485"/>
      <c r="J2" s="485" t="s">
        <v>61</v>
      </c>
      <c r="K2" s="485" t="s">
        <v>217</v>
      </c>
      <c r="L2" s="485" t="s">
        <v>205</v>
      </c>
    </row>
    <row r="3" spans="1:12" s="5" customFormat="1" ht="57.75" customHeight="1">
      <c r="A3" s="505"/>
      <c r="B3" s="485"/>
      <c r="C3" s="184" t="s">
        <v>56</v>
      </c>
      <c r="D3" s="184" t="s">
        <v>86</v>
      </c>
      <c r="E3" s="485"/>
      <c r="F3" s="485"/>
      <c r="G3" s="184" t="s">
        <v>62</v>
      </c>
      <c r="H3" s="184" t="s">
        <v>216</v>
      </c>
      <c r="I3" s="184" t="s">
        <v>63</v>
      </c>
      <c r="J3" s="485"/>
      <c r="K3" s="485"/>
      <c r="L3" s="485"/>
    </row>
    <row r="4" spans="1:12" s="5" customFormat="1" ht="75" customHeight="1">
      <c r="A4" s="57" t="s">
        <v>64</v>
      </c>
      <c r="B4" s="88" t="s">
        <v>57</v>
      </c>
      <c r="C4" s="88">
        <f>SUM(C5,C12,C21)</f>
        <v>5</v>
      </c>
      <c r="D4" s="88">
        <f>SUM(D5,D12,D21)</f>
        <v>5</v>
      </c>
      <c r="E4" s="88"/>
      <c r="F4" s="88"/>
      <c r="G4" s="88">
        <f t="shared" ref="G4:L4" si="0">SUM(G5,G12,G21)</f>
        <v>66</v>
      </c>
      <c r="H4" s="88">
        <f t="shared" si="0"/>
        <v>0</v>
      </c>
      <c r="I4" s="88">
        <f t="shared" si="0"/>
        <v>816</v>
      </c>
      <c r="J4" s="88">
        <f t="shared" si="0"/>
        <v>0</v>
      </c>
      <c r="K4" s="88">
        <f t="shared" si="0"/>
        <v>0</v>
      </c>
      <c r="L4" s="88">
        <f t="shared" si="0"/>
        <v>0</v>
      </c>
    </row>
    <row r="5" spans="1:12" s="5" customFormat="1" ht="21.6" customHeight="1">
      <c r="A5" s="56"/>
      <c r="B5" s="115" t="s">
        <v>218</v>
      </c>
      <c r="C5" s="202">
        <f>SUM(C6:C11)</f>
        <v>3</v>
      </c>
      <c r="D5" s="202">
        <f>D6+D7+D8+D9+D10+D11</f>
        <v>3</v>
      </c>
      <c r="E5" s="190"/>
      <c r="F5" s="117"/>
      <c r="G5" s="202">
        <f t="shared" ref="G5:L5" si="1">SUM(G6:G11)</f>
        <v>36</v>
      </c>
      <c r="H5" s="202">
        <f t="shared" si="1"/>
        <v>0</v>
      </c>
      <c r="I5" s="116">
        <f t="shared" si="1"/>
        <v>526</v>
      </c>
      <c r="J5" s="117">
        <f t="shared" si="1"/>
        <v>0</v>
      </c>
      <c r="K5" s="117">
        <f t="shared" si="1"/>
        <v>0</v>
      </c>
      <c r="L5" s="118">
        <f t="shared" si="1"/>
        <v>0</v>
      </c>
    </row>
    <row r="6" spans="1:12" s="5" customFormat="1" ht="37.5">
      <c r="A6" s="56"/>
      <c r="B6" s="64" t="s">
        <v>304</v>
      </c>
      <c r="C6" s="55">
        <v>1</v>
      </c>
      <c r="D6" s="55">
        <v>1</v>
      </c>
      <c r="E6" s="87" t="s">
        <v>290</v>
      </c>
      <c r="F6" s="87" t="s">
        <v>294</v>
      </c>
      <c r="G6" s="21">
        <v>10</v>
      </c>
      <c r="H6" s="21"/>
      <c r="I6" s="21">
        <v>250</v>
      </c>
      <c r="J6" s="97"/>
      <c r="K6" s="97"/>
      <c r="L6" s="97"/>
    </row>
    <row r="7" spans="1:12" s="5" customFormat="1" ht="37.5">
      <c r="A7" s="56"/>
      <c r="B7" s="64" t="s">
        <v>733</v>
      </c>
      <c r="C7" s="55">
        <v>1</v>
      </c>
      <c r="D7" s="55">
        <v>1</v>
      </c>
      <c r="E7" s="87" t="s">
        <v>734</v>
      </c>
      <c r="F7" s="87" t="s">
        <v>735</v>
      </c>
      <c r="G7" s="21">
        <v>7</v>
      </c>
      <c r="H7" s="21"/>
      <c r="I7" s="21">
        <v>164</v>
      </c>
      <c r="J7" s="97"/>
      <c r="K7" s="97"/>
      <c r="L7" s="97"/>
    </row>
    <row r="8" spans="1:12" s="5" customFormat="1" ht="37.5">
      <c r="A8" s="56"/>
      <c r="B8" s="64" t="s">
        <v>736</v>
      </c>
      <c r="C8" s="55">
        <v>1</v>
      </c>
      <c r="D8" s="55">
        <v>1</v>
      </c>
      <c r="E8" s="87" t="s">
        <v>734</v>
      </c>
      <c r="F8" s="87" t="s">
        <v>735</v>
      </c>
      <c r="G8" s="21">
        <v>19</v>
      </c>
      <c r="H8" s="21"/>
      <c r="I8" s="21">
        <v>112</v>
      </c>
      <c r="J8" s="97"/>
      <c r="K8" s="97"/>
      <c r="L8" s="97"/>
    </row>
    <row r="9" spans="1:12" s="5" customFormat="1">
      <c r="A9" s="56"/>
      <c r="B9" s="64"/>
      <c r="C9" s="55"/>
      <c r="D9" s="55"/>
      <c r="E9" s="87"/>
      <c r="F9" s="87"/>
      <c r="G9" s="21"/>
      <c r="H9" s="21"/>
      <c r="I9" s="21"/>
      <c r="J9" s="97"/>
      <c r="K9" s="97"/>
      <c r="L9" s="97"/>
    </row>
    <row r="10" spans="1:12" s="5" customFormat="1">
      <c r="A10" s="56"/>
      <c r="B10" s="64"/>
      <c r="C10" s="55"/>
      <c r="D10" s="55"/>
      <c r="E10" s="87"/>
      <c r="F10" s="87"/>
      <c r="G10" s="21"/>
      <c r="H10" s="21"/>
      <c r="I10" s="21"/>
      <c r="J10" s="97"/>
      <c r="K10" s="97"/>
      <c r="L10" s="97"/>
    </row>
    <row r="11" spans="1:12" s="5" customFormat="1">
      <c r="A11" s="56"/>
      <c r="B11" s="64"/>
      <c r="C11" s="55"/>
      <c r="D11" s="55"/>
      <c r="E11" s="87"/>
      <c r="F11" s="87"/>
      <c r="G11" s="21"/>
      <c r="H11" s="21"/>
      <c r="I11" s="21"/>
      <c r="J11" s="97"/>
      <c r="K11" s="97"/>
      <c r="L11" s="97"/>
    </row>
    <row r="12" spans="1:12" s="5" customFormat="1">
      <c r="A12" s="56"/>
      <c r="B12" s="115" t="s">
        <v>219</v>
      </c>
      <c r="C12" s="202">
        <f>SUM(C13:C20)</f>
        <v>2</v>
      </c>
      <c r="D12" s="203">
        <f>SUM(D13:D20)</f>
        <v>2</v>
      </c>
      <c r="E12" s="190"/>
      <c r="F12" s="117"/>
      <c r="G12" s="202">
        <f t="shared" ref="G12:L12" si="2">SUM(G13:G20)</f>
        <v>30</v>
      </c>
      <c r="H12" s="202">
        <f t="shared" si="2"/>
        <v>0</v>
      </c>
      <c r="I12" s="202">
        <f t="shared" si="2"/>
        <v>290</v>
      </c>
      <c r="J12" s="204">
        <f t="shared" si="2"/>
        <v>0</v>
      </c>
      <c r="K12" s="204">
        <f t="shared" si="2"/>
        <v>0</v>
      </c>
      <c r="L12" s="205">
        <f t="shared" si="2"/>
        <v>0</v>
      </c>
    </row>
    <row r="13" spans="1:12" s="5" customFormat="1" ht="37.5">
      <c r="A13" s="56"/>
      <c r="B13" s="64" t="s">
        <v>289</v>
      </c>
      <c r="C13" s="55">
        <v>1</v>
      </c>
      <c r="D13" s="55">
        <v>1</v>
      </c>
      <c r="E13" s="87" t="s">
        <v>290</v>
      </c>
      <c r="F13" s="87" t="s">
        <v>291</v>
      </c>
      <c r="G13" s="21">
        <v>20</v>
      </c>
      <c r="H13" s="21">
        <v>0</v>
      </c>
      <c r="I13" s="21">
        <v>140</v>
      </c>
      <c r="J13" s="97"/>
      <c r="K13" s="97"/>
      <c r="L13" s="97"/>
    </row>
    <row r="14" spans="1:12" s="5" customFormat="1" ht="37.5">
      <c r="A14" s="56"/>
      <c r="B14" s="64" t="s">
        <v>305</v>
      </c>
      <c r="C14" s="55">
        <v>1</v>
      </c>
      <c r="D14" s="55">
        <v>1</v>
      </c>
      <c r="E14" s="87" t="s">
        <v>290</v>
      </c>
      <c r="F14" s="87" t="s">
        <v>294</v>
      </c>
      <c r="G14" s="21">
        <v>10</v>
      </c>
      <c r="H14" s="21">
        <v>0</v>
      </c>
      <c r="I14" s="21">
        <v>150</v>
      </c>
      <c r="J14" s="97"/>
      <c r="K14" s="97"/>
      <c r="L14" s="97"/>
    </row>
    <row r="15" spans="1:12" s="5" customFormat="1">
      <c r="A15" s="56"/>
      <c r="B15" s="64"/>
      <c r="C15" s="55"/>
      <c r="D15" s="55"/>
      <c r="E15" s="87"/>
      <c r="F15" s="87"/>
      <c r="G15" s="21"/>
      <c r="H15" s="21"/>
      <c r="I15" s="21"/>
      <c r="J15" s="97"/>
      <c r="K15" s="97"/>
      <c r="L15" s="97"/>
    </row>
    <row r="16" spans="1:12" s="5" customFormat="1">
      <c r="A16" s="56"/>
      <c r="B16" s="64"/>
      <c r="C16" s="55"/>
      <c r="D16" s="55"/>
      <c r="E16" s="87"/>
      <c r="F16" s="87"/>
      <c r="G16" s="21"/>
      <c r="H16" s="21"/>
      <c r="I16" s="21"/>
      <c r="J16" s="97"/>
      <c r="K16" s="97"/>
      <c r="L16" s="97"/>
    </row>
    <row r="17" spans="1:12" s="5" customFormat="1">
      <c r="A17" s="56"/>
      <c r="B17" s="64"/>
      <c r="C17" s="55"/>
      <c r="D17" s="55"/>
      <c r="E17" s="87"/>
      <c r="F17" s="87"/>
      <c r="G17" s="21"/>
      <c r="H17" s="21"/>
      <c r="I17" s="21"/>
      <c r="J17" s="97"/>
      <c r="K17" s="97"/>
      <c r="L17" s="97"/>
    </row>
    <row r="18" spans="1:12" s="5" customFormat="1">
      <c r="A18" s="56"/>
      <c r="B18" s="64"/>
      <c r="C18" s="55"/>
      <c r="D18" s="55"/>
      <c r="E18" s="87"/>
      <c r="F18" s="87"/>
      <c r="G18" s="21"/>
      <c r="H18" s="21"/>
      <c r="I18" s="21"/>
      <c r="J18" s="97"/>
      <c r="K18" s="97"/>
      <c r="L18" s="97"/>
    </row>
    <row r="19" spans="1:12" s="5" customFormat="1">
      <c r="A19" s="56"/>
      <c r="B19" s="64"/>
      <c r="C19" s="55"/>
      <c r="D19" s="55"/>
      <c r="E19" s="87"/>
      <c r="F19" s="87"/>
      <c r="G19" s="21"/>
      <c r="H19" s="21"/>
      <c r="I19" s="21"/>
      <c r="J19" s="97"/>
      <c r="K19" s="97"/>
      <c r="L19" s="97"/>
    </row>
    <row r="20" spans="1:12" s="5" customFormat="1">
      <c r="A20" s="56"/>
      <c r="B20" s="64"/>
      <c r="C20" s="55"/>
      <c r="D20" s="55"/>
      <c r="E20" s="87"/>
      <c r="F20" s="87"/>
      <c r="G20" s="21"/>
      <c r="H20" s="21"/>
      <c r="I20" s="21"/>
      <c r="J20" s="97"/>
      <c r="K20" s="97"/>
      <c r="L20" s="97"/>
    </row>
    <row r="21" spans="1:12" s="5" customFormat="1">
      <c r="A21" s="56"/>
      <c r="B21" s="115" t="s">
        <v>220</v>
      </c>
      <c r="C21" s="202">
        <f>SUM(C22:C28)</f>
        <v>0</v>
      </c>
      <c r="D21" s="202">
        <f>SUM(D22:D28)</f>
        <v>0</v>
      </c>
      <c r="E21" s="190"/>
      <c r="F21" s="117"/>
      <c r="G21" s="202">
        <f t="shared" ref="G21:L21" si="3">SUM(G22:G28)</f>
        <v>0</v>
      </c>
      <c r="H21" s="202">
        <f t="shared" si="3"/>
        <v>0</v>
      </c>
      <c r="I21" s="202">
        <f t="shared" si="3"/>
        <v>0</v>
      </c>
      <c r="J21" s="204">
        <f t="shared" si="3"/>
        <v>0</v>
      </c>
      <c r="K21" s="204">
        <f t="shared" si="3"/>
        <v>0</v>
      </c>
      <c r="L21" s="205">
        <f t="shared" si="3"/>
        <v>0</v>
      </c>
    </row>
    <row r="22" spans="1:12" s="5" customFormat="1">
      <c r="A22" s="56"/>
      <c r="B22" s="119"/>
      <c r="C22" s="120"/>
      <c r="D22" s="120"/>
      <c r="E22" s="191"/>
      <c r="F22" s="121"/>
      <c r="G22" s="120"/>
      <c r="H22" s="120"/>
      <c r="I22" s="120"/>
      <c r="J22" s="121"/>
      <c r="K22" s="121"/>
      <c r="L22" s="192"/>
    </row>
    <row r="23" spans="1:12" s="5" customFormat="1">
      <c r="A23" s="56"/>
      <c r="B23" s="119"/>
      <c r="C23" s="120"/>
      <c r="D23" s="120"/>
      <c r="E23" s="191"/>
      <c r="F23" s="121"/>
      <c r="G23" s="120"/>
      <c r="H23" s="120"/>
      <c r="I23" s="120"/>
      <c r="J23" s="121"/>
      <c r="K23" s="121"/>
      <c r="L23" s="192"/>
    </row>
    <row r="24" spans="1:12" s="5" customFormat="1">
      <c r="A24" s="56"/>
      <c r="B24" s="119"/>
      <c r="C24" s="120"/>
      <c r="D24" s="120"/>
      <c r="E24" s="191"/>
      <c r="F24" s="121"/>
      <c r="G24" s="120"/>
      <c r="H24" s="120"/>
      <c r="I24" s="120"/>
      <c r="J24" s="121"/>
      <c r="K24" s="121"/>
      <c r="L24" s="192"/>
    </row>
    <row r="25" spans="1:12" s="5" customFormat="1">
      <c r="A25" s="56"/>
      <c r="B25" s="119"/>
      <c r="C25" s="120"/>
      <c r="D25" s="120"/>
      <c r="E25" s="191"/>
      <c r="F25" s="121"/>
      <c r="G25" s="120"/>
      <c r="H25" s="120"/>
      <c r="I25" s="120"/>
      <c r="J25" s="121"/>
      <c r="K25" s="121"/>
      <c r="L25" s="192"/>
    </row>
    <row r="26" spans="1:12" s="5" customFormat="1">
      <c r="A26" s="56"/>
      <c r="B26" s="64"/>
      <c r="C26" s="55"/>
      <c r="D26" s="55"/>
      <c r="E26" s="87"/>
      <c r="F26" s="87"/>
      <c r="G26" s="21"/>
      <c r="H26" s="21"/>
      <c r="I26" s="21"/>
      <c r="J26" s="97"/>
      <c r="K26" s="97"/>
      <c r="L26" s="97"/>
    </row>
    <row r="27" spans="1:12" s="5" customFormat="1">
      <c r="A27" s="56"/>
      <c r="B27" s="64"/>
      <c r="C27" s="55"/>
      <c r="D27" s="55"/>
      <c r="E27" s="87"/>
      <c r="F27" s="87"/>
      <c r="G27" s="21"/>
      <c r="H27" s="21"/>
      <c r="I27" s="21"/>
      <c r="J27" s="97"/>
      <c r="K27" s="97"/>
      <c r="L27" s="97"/>
    </row>
    <row r="28" spans="1:12">
      <c r="A28" s="56"/>
      <c r="B28" s="64"/>
      <c r="C28" s="55"/>
      <c r="D28" s="55"/>
      <c r="E28" s="87"/>
      <c r="F28" s="87"/>
      <c r="G28" s="21"/>
      <c r="H28" s="21"/>
      <c r="I28" s="21"/>
      <c r="J28" s="97"/>
      <c r="K28" s="97"/>
      <c r="L28" s="97"/>
    </row>
    <row r="29" spans="1:12" s="5" customFormat="1" ht="75" customHeight="1">
      <c r="A29" s="57" t="s">
        <v>65</v>
      </c>
      <c r="B29" s="88" t="s">
        <v>58</v>
      </c>
      <c r="C29" s="88">
        <f>SUM(C30,C35,C41)</f>
        <v>4</v>
      </c>
      <c r="D29" s="88">
        <f>SUM(D30,D35,D41)</f>
        <v>4</v>
      </c>
      <c r="E29" s="88"/>
      <c r="F29" s="88"/>
      <c r="G29" s="88">
        <f>SUM(G30,G35,G41)</f>
        <v>25</v>
      </c>
      <c r="H29" s="88">
        <f>SUM(H30,H35,H41)</f>
        <v>0</v>
      </c>
      <c r="I29" s="88">
        <f>SUM(I30,I35,I41)</f>
        <v>1269</v>
      </c>
      <c r="J29" s="88">
        <f>SUM(J30,J35,J41)</f>
        <v>1</v>
      </c>
      <c r="K29" s="88">
        <f>SUM(K30,K35,K41)</f>
        <v>1</v>
      </c>
      <c r="L29" s="88">
        <f>SUM(K30,K35,K41)</f>
        <v>1</v>
      </c>
    </row>
    <row r="30" spans="1:12" s="5" customFormat="1">
      <c r="A30" s="56"/>
      <c r="B30" s="115" t="s">
        <v>218</v>
      </c>
      <c r="C30" s="202">
        <f>SUM(C31:C34)</f>
        <v>3</v>
      </c>
      <c r="D30" s="202">
        <f>SUM(D31:D34)</f>
        <v>3</v>
      </c>
      <c r="E30" s="190"/>
      <c r="F30" s="117"/>
      <c r="G30" s="202">
        <f t="shared" ref="G30:L30" si="4">SUM(G31:G34)</f>
        <v>15</v>
      </c>
      <c r="H30" s="202">
        <f t="shared" si="4"/>
        <v>0</v>
      </c>
      <c r="I30" s="202">
        <f t="shared" si="4"/>
        <v>653</v>
      </c>
      <c r="J30" s="204">
        <f t="shared" si="4"/>
        <v>1</v>
      </c>
      <c r="K30" s="204">
        <f t="shared" si="4"/>
        <v>1</v>
      </c>
      <c r="L30" s="205">
        <f t="shared" si="4"/>
        <v>0</v>
      </c>
    </row>
    <row r="31" spans="1:12" s="5" customFormat="1" ht="37.5">
      <c r="A31" s="56"/>
      <c r="B31" s="64" t="s">
        <v>292</v>
      </c>
      <c r="C31" s="55">
        <v>1</v>
      </c>
      <c r="D31" s="55">
        <v>1</v>
      </c>
      <c r="E31" s="87" t="s">
        <v>293</v>
      </c>
      <c r="F31" s="87" t="s">
        <v>294</v>
      </c>
      <c r="G31" s="21">
        <v>5</v>
      </c>
      <c r="H31" s="21">
        <v>0</v>
      </c>
      <c r="I31" s="21">
        <v>390</v>
      </c>
      <c r="J31" s="87">
        <v>1</v>
      </c>
      <c r="K31" s="87">
        <v>1</v>
      </c>
      <c r="L31" s="87"/>
    </row>
    <row r="32" spans="1:12" s="5" customFormat="1" ht="37.5">
      <c r="A32" s="56"/>
      <c r="B32" s="64" t="s">
        <v>295</v>
      </c>
      <c r="C32" s="55">
        <v>1</v>
      </c>
      <c r="D32" s="55">
        <v>1</v>
      </c>
      <c r="E32" s="87" t="s">
        <v>296</v>
      </c>
      <c r="F32" s="87" t="s">
        <v>297</v>
      </c>
      <c r="G32" s="21">
        <v>5</v>
      </c>
      <c r="H32" s="21">
        <v>0</v>
      </c>
      <c r="I32" s="21">
        <v>40</v>
      </c>
      <c r="J32" s="87"/>
      <c r="K32" s="87"/>
      <c r="L32" s="87"/>
    </row>
    <row r="33" spans="1:12" s="5" customFormat="1" ht="56.25">
      <c r="A33" s="56"/>
      <c r="B33" s="64" t="s">
        <v>298</v>
      </c>
      <c r="C33" s="55">
        <v>1</v>
      </c>
      <c r="D33" s="55">
        <v>1</v>
      </c>
      <c r="E33" s="87" t="s">
        <v>299</v>
      </c>
      <c r="F33" s="87" t="s">
        <v>300</v>
      </c>
      <c r="G33" s="21">
        <v>5</v>
      </c>
      <c r="H33" s="21">
        <v>0</v>
      </c>
      <c r="I33" s="21">
        <v>223</v>
      </c>
      <c r="J33" s="87"/>
      <c r="K33" s="87"/>
      <c r="L33" s="87"/>
    </row>
    <row r="34" spans="1:12" s="5" customFormat="1">
      <c r="A34" s="56"/>
      <c r="B34" s="64"/>
      <c r="C34" s="55"/>
      <c r="D34" s="55"/>
      <c r="E34" s="87"/>
      <c r="F34" s="87"/>
      <c r="G34" s="21"/>
      <c r="H34" s="21"/>
      <c r="I34" s="21"/>
      <c r="J34" s="87"/>
      <c r="K34" s="87"/>
      <c r="L34" s="87"/>
    </row>
    <row r="35" spans="1:12" s="5" customFormat="1">
      <c r="A35" s="56"/>
      <c r="B35" s="115" t="s">
        <v>219</v>
      </c>
      <c r="C35" s="202">
        <f>SUM(C36:C40)</f>
        <v>1</v>
      </c>
      <c r="D35" s="202">
        <f>SUM(D36:D40)</f>
        <v>1</v>
      </c>
      <c r="E35" s="190"/>
      <c r="F35" s="117"/>
      <c r="G35" s="202">
        <f t="shared" ref="G35:L35" si="5">SUM(G36:G40)</f>
        <v>10</v>
      </c>
      <c r="H35" s="202">
        <f t="shared" si="5"/>
        <v>0</v>
      </c>
      <c r="I35" s="202">
        <f t="shared" si="5"/>
        <v>616</v>
      </c>
      <c r="J35" s="204">
        <f t="shared" si="5"/>
        <v>0</v>
      </c>
      <c r="K35" s="204">
        <f t="shared" si="5"/>
        <v>0</v>
      </c>
      <c r="L35" s="205">
        <f t="shared" si="5"/>
        <v>0</v>
      </c>
    </row>
    <row r="36" spans="1:12" s="5" customFormat="1" ht="37.5">
      <c r="A36" s="56"/>
      <c r="B36" s="64" t="s">
        <v>301</v>
      </c>
      <c r="C36" s="55">
        <v>1</v>
      </c>
      <c r="D36" s="55">
        <v>1</v>
      </c>
      <c r="E36" s="87" t="s">
        <v>296</v>
      </c>
      <c r="F36" s="87" t="s">
        <v>302</v>
      </c>
      <c r="G36" s="21">
        <v>10</v>
      </c>
      <c r="H36" s="21">
        <v>0</v>
      </c>
      <c r="I36" s="21">
        <v>616</v>
      </c>
      <c r="J36" s="87"/>
      <c r="K36" s="87"/>
      <c r="L36" s="87"/>
    </row>
    <row r="37" spans="1:12" s="5" customFormat="1">
      <c r="A37" s="56"/>
      <c r="B37" s="64"/>
      <c r="C37" s="55"/>
      <c r="D37" s="55"/>
      <c r="E37" s="87"/>
      <c r="F37" s="87"/>
      <c r="G37" s="21"/>
      <c r="H37" s="21"/>
      <c r="I37" s="21"/>
      <c r="J37" s="87"/>
      <c r="K37" s="87"/>
      <c r="L37" s="87"/>
    </row>
    <row r="38" spans="1:12" s="5" customFormat="1">
      <c r="A38" s="56"/>
      <c r="B38" s="64"/>
      <c r="C38" s="55"/>
      <c r="D38" s="55"/>
      <c r="E38" s="87"/>
      <c r="F38" s="87"/>
      <c r="G38" s="21"/>
      <c r="H38" s="21"/>
      <c r="I38" s="21"/>
      <c r="J38" s="87"/>
      <c r="K38" s="87"/>
      <c r="L38" s="87"/>
    </row>
    <row r="39" spans="1:12" s="5" customFormat="1">
      <c r="A39" s="56"/>
      <c r="B39" s="64"/>
      <c r="C39" s="55"/>
      <c r="D39" s="55"/>
      <c r="E39" s="87"/>
      <c r="F39" s="87"/>
      <c r="G39" s="21"/>
      <c r="H39" s="21"/>
      <c r="I39" s="21"/>
      <c r="J39" s="87"/>
      <c r="K39" s="87"/>
      <c r="L39" s="87"/>
    </row>
    <row r="40" spans="1:12" s="5" customFormat="1">
      <c r="A40" s="56"/>
      <c r="B40" s="64"/>
      <c r="C40" s="55"/>
      <c r="D40" s="55"/>
      <c r="E40" s="87"/>
      <c r="F40" s="87"/>
      <c r="G40" s="21"/>
      <c r="H40" s="21"/>
      <c r="I40" s="21"/>
      <c r="J40" s="87"/>
      <c r="K40" s="87"/>
      <c r="L40" s="87"/>
    </row>
    <row r="41" spans="1:12" s="5" customFormat="1">
      <c r="A41" s="56"/>
      <c r="B41" s="115" t="s">
        <v>220</v>
      </c>
      <c r="C41" s="202">
        <f>SUM(C42:C46)</f>
        <v>0</v>
      </c>
      <c r="D41" s="202">
        <f>SUM(D42:D46)</f>
        <v>0</v>
      </c>
      <c r="E41" s="190"/>
      <c r="F41" s="117"/>
      <c r="G41" s="202">
        <f t="shared" ref="G41:L41" si="6">SUM(G42:G46)</f>
        <v>0</v>
      </c>
      <c r="H41" s="202">
        <f t="shared" si="6"/>
        <v>0</v>
      </c>
      <c r="I41" s="202">
        <f t="shared" si="6"/>
        <v>0</v>
      </c>
      <c r="J41" s="204">
        <f t="shared" si="6"/>
        <v>0</v>
      </c>
      <c r="K41" s="204">
        <f t="shared" si="6"/>
        <v>0</v>
      </c>
      <c r="L41" s="205">
        <f t="shared" si="6"/>
        <v>0</v>
      </c>
    </row>
    <row r="42" spans="1:12" s="5" customFormat="1">
      <c r="A42" s="56"/>
      <c r="B42" s="64"/>
      <c r="C42" s="55"/>
      <c r="D42" s="55"/>
      <c r="E42" s="87"/>
      <c r="F42" s="87"/>
      <c r="G42" s="21"/>
      <c r="H42" s="21"/>
      <c r="I42" s="21"/>
      <c r="J42" s="87"/>
      <c r="K42" s="87"/>
      <c r="L42" s="87"/>
    </row>
    <row r="43" spans="1:12" s="5" customFormat="1">
      <c r="A43" s="56"/>
      <c r="B43" s="64"/>
      <c r="C43" s="55"/>
      <c r="D43" s="55"/>
      <c r="E43" s="87"/>
      <c r="F43" s="87"/>
      <c r="G43" s="21"/>
      <c r="H43" s="21"/>
      <c r="I43" s="21"/>
      <c r="J43" s="87"/>
      <c r="K43" s="87"/>
      <c r="L43" s="87"/>
    </row>
    <row r="44" spans="1:12" s="5" customFormat="1">
      <c r="A44" s="56"/>
      <c r="B44" s="64"/>
      <c r="C44" s="55"/>
      <c r="D44" s="55"/>
      <c r="E44" s="87"/>
      <c r="F44" s="87"/>
      <c r="G44" s="21"/>
      <c r="H44" s="21"/>
      <c r="I44" s="21"/>
      <c r="J44" s="87"/>
      <c r="K44" s="87"/>
      <c r="L44" s="87"/>
    </row>
    <row r="45" spans="1:12" s="5" customFormat="1">
      <c r="A45" s="56"/>
      <c r="B45" s="64"/>
      <c r="C45" s="55"/>
      <c r="D45" s="55"/>
      <c r="E45" s="87"/>
      <c r="F45" s="87"/>
      <c r="G45" s="21"/>
      <c r="H45" s="21"/>
      <c r="I45" s="21"/>
      <c r="J45" s="87"/>
      <c r="K45" s="87"/>
      <c r="L45" s="87"/>
    </row>
    <row r="46" spans="1:12">
      <c r="A46" s="56"/>
      <c r="B46" s="64"/>
      <c r="C46" s="55"/>
      <c r="D46" s="55"/>
      <c r="E46" s="87"/>
      <c r="F46" s="87"/>
      <c r="G46" s="21"/>
      <c r="H46" s="21"/>
      <c r="I46" s="21"/>
      <c r="J46" s="87"/>
      <c r="K46" s="87"/>
      <c r="L46" s="87"/>
    </row>
    <row r="47" spans="1:12" s="5" customFormat="1" ht="37.5" customHeight="1">
      <c r="A47" s="57" t="s">
        <v>91</v>
      </c>
      <c r="B47" s="88" t="s">
        <v>66</v>
      </c>
      <c r="C47" s="88">
        <f>SUM(C48,C52,C57)</f>
        <v>0</v>
      </c>
      <c r="D47" s="88">
        <f>SUM(D48,D52,D57)</f>
        <v>0</v>
      </c>
      <c r="E47" s="88"/>
      <c r="F47" s="57"/>
      <c r="G47" s="88">
        <f t="shared" ref="G47:L47" si="7">SUM(G48,G52,G57)</f>
        <v>0</v>
      </c>
      <c r="H47" s="88">
        <f t="shared" si="7"/>
        <v>0</v>
      </c>
      <c r="I47" s="88">
        <f t="shared" si="7"/>
        <v>0</v>
      </c>
      <c r="J47" s="88">
        <f t="shared" si="7"/>
        <v>0</v>
      </c>
      <c r="K47" s="88">
        <f t="shared" si="7"/>
        <v>0</v>
      </c>
      <c r="L47" s="88">
        <f t="shared" si="7"/>
        <v>0</v>
      </c>
    </row>
    <row r="48" spans="1:12" s="5" customFormat="1">
      <c r="A48" s="56"/>
      <c r="B48" s="115" t="s">
        <v>218</v>
      </c>
      <c r="C48" s="116">
        <f>SUM(C49:C51)</f>
        <v>0</v>
      </c>
      <c r="D48" s="116">
        <f>SUM(D49:D51)</f>
        <v>0</v>
      </c>
      <c r="E48" s="190"/>
      <c r="F48" s="117"/>
      <c r="G48" s="116">
        <f t="shared" ref="G48:L48" si="8">SUM(G49:G51)</f>
        <v>0</v>
      </c>
      <c r="H48" s="116">
        <f t="shared" si="8"/>
        <v>0</v>
      </c>
      <c r="I48" s="116">
        <f t="shared" si="8"/>
        <v>0</v>
      </c>
      <c r="J48" s="117">
        <f t="shared" si="8"/>
        <v>0</v>
      </c>
      <c r="K48" s="117">
        <f t="shared" si="8"/>
        <v>0</v>
      </c>
      <c r="L48" s="118">
        <f t="shared" si="8"/>
        <v>0</v>
      </c>
    </row>
    <row r="49" spans="1:12" s="5" customFormat="1">
      <c r="A49" s="56"/>
      <c r="B49" s="64"/>
      <c r="C49" s="55"/>
      <c r="D49" s="55"/>
      <c r="E49" s="87"/>
      <c r="F49" s="87"/>
      <c r="G49" s="21"/>
      <c r="H49" s="21"/>
      <c r="I49" s="21"/>
      <c r="J49" s="87"/>
      <c r="K49" s="87"/>
      <c r="L49" s="87"/>
    </row>
    <row r="50" spans="1:12" s="5" customFormat="1">
      <c r="A50" s="56"/>
      <c r="B50" s="64"/>
      <c r="C50" s="55"/>
      <c r="D50" s="55"/>
      <c r="E50" s="87"/>
      <c r="F50" s="87"/>
      <c r="G50" s="21"/>
      <c r="H50" s="21"/>
      <c r="I50" s="21"/>
      <c r="J50" s="87"/>
      <c r="K50" s="87"/>
      <c r="L50" s="87"/>
    </row>
    <row r="51" spans="1:12" s="5" customFormat="1">
      <c r="A51" s="56"/>
      <c r="B51" s="64"/>
      <c r="C51" s="55"/>
      <c r="D51" s="55"/>
      <c r="E51" s="87"/>
      <c r="F51" s="87"/>
      <c r="G51" s="21"/>
      <c r="H51" s="21"/>
      <c r="I51" s="21"/>
      <c r="J51" s="87"/>
      <c r="K51" s="87"/>
      <c r="L51" s="87"/>
    </row>
    <row r="52" spans="1:12" s="5" customFormat="1">
      <c r="A52" s="56"/>
      <c r="B52" s="115" t="s">
        <v>219</v>
      </c>
      <c r="C52" s="116">
        <f>SUM(C53:C56)</f>
        <v>0</v>
      </c>
      <c r="D52" s="116">
        <f>SUM(D53:D56)</f>
        <v>0</v>
      </c>
      <c r="E52" s="190"/>
      <c r="F52" s="117"/>
      <c r="G52" s="116">
        <f t="shared" ref="G52:L52" si="9">SUM(G53:G56)</f>
        <v>0</v>
      </c>
      <c r="H52" s="116">
        <f t="shared" si="9"/>
        <v>0</v>
      </c>
      <c r="I52" s="116">
        <f t="shared" si="9"/>
        <v>0</v>
      </c>
      <c r="J52" s="117">
        <f t="shared" si="9"/>
        <v>0</v>
      </c>
      <c r="K52" s="117">
        <f t="shared" si="9"/>
        <v>0</v>
      </c>
      <c r="L52" s="118">
        <f t="shared" si="9"/>
        <v>0</v>
      </c>
    </row>
    <row r="53" spans="1:12" s="5" customFormat="1">
      <c r="A53" s="56"/>
      <c r="B53" s="64"/>
      <c r="C53" s="55"/>
      <c r="D53" s="55"/>
      <c r="E53" s="87"/>
      <c r="F53" s="87"/>
      <c r="G53" s="21"/>
      <c r="H53" s="21"/>
      <c r="I53" s="21"/>
      <c r="J53" s="87"/>
      <c r="K53" s="87"/>
      <c r="L53" s="87"/>
    </row>
    <row r="54" spans="1:12" s="5" customFormat="1">
      <c r="A54" s="56"/>
      <c r="B54" s="64"/>
      <c r="C54" s="55"/>
      <c r="D54" s="55"/>
      <c r="E54" s="87"/>
      <c r="F54" s="87"/>
      <c r="G54" s="21"/>
      <c r="H54" s="21"/>
      <c r="I54" s="21"/>
      <c r="J54" s="87"/>
      <c r="K54" s="87"/>
      <c r="L54" s="87"/>
    </row>
    <row r="55" spans="1:12" s="5" customFormat="1">
      <c r="A55" s="56"/>
      <c r="B55" s="64"/>
      <c r="C55" s="55"/>
      <c r="D55" s="55"/>
      <c r="E55" s="87"/>
      <c r="F55" s="87"/>
      <c r="G55" s="21"/>
      <c r="H55" s="21"/>
      <c r="I55" s="21"/>
      <c r="J55" s="87"/>
      <c r="K55" s="87"/>
      <c r="L55" s="87"/>
    </row>
    <row r="56" spans="1:12" s="5" customFormat="1">
      <c r="A56" s="56"/>
      <c r="B56" s="64"/>
      <c r="C56" s="55"/>
      <c r="D56" s="55"/>
      <c r="E56" s="87"/>
      <c r="F56" s="87"/>
      <c r="G56" s="21"/>
      <c r="H56" s="21"/>
      <c r="I56" s="21"/>
      <c r="J56" s="87"/>
      <c r="K56" s="87"/>
      <c r="L56" s="87"/>
    </row>
    <row r="57" spans="1:12" s="5" customFormat="1">
      <c r="A57" s="56"/>
      <c r="B57" s="115" t="s">
        <v>220</v>
      </c>
      <c r="C57" s="116">
        <f>SUM(C58:C60)</f>
        <v>0</v>
      </c>
      <c r="D57" s="116">
        <f>SUM(D58:D60)</f>
        <v>0</v>
      </c>
      <c r="E57" s="190"/>
      <c r="F57" s="117"/>
      <c r="G57" s="116">
        <f t="shared" ref="G57:L57" si="10">SUM(G58:G60)</f>
        <v>0</v>
      </c>
      <c r="H57" s="116">
        <f t="shared" si="10"/>
        <v>0</v>
      </c>
      <c r="I57" s="116">
        <f t="shared" si="10"/>
        <v>0</v>
      </c>
      <c r="J57" s="117">
        <f t="shared" si="10"/>
        <v>0</v>
      </c>
      <c r="K57" s="117">
        <f t="shared" si="10"/>
        <v>0</v>
      </c>
      <c r="L57" s="118">
        <f t="shared" si="10"/>
        <v>0</v>
      </c>
    </row>
    <row r="58" spans="1:12" s="5" customFormat="1">
      <c r="A58" s="56"/>
      <c r="B58" s="64"/>
      <c r="C58" s="55"/>
      <c r="D58" s="55"/>
      <c r="E58" s="87"/>
      <c r="F58" s="87"/>
      <c r="G58" s="21"/>
      <c r="H58" s="21"/>
      <c r="I58" s="21"/>
      <c r="J58" s="87"/>
      <c r="K58" s="87"/>
      <c r="L58" s="87"/>
    </row>
    <row r="59" spans="1:12" s="5" customFormat="1">
      <c r="A59" s="56"/>
      <c r="B59" s="64"/>
      <c r="C59" s="55"/>
      <c r="D59" s="55"/>
      <c r="E59" s="87"/>
      <c r="F59" s="87"/>
      <c r="G59" s="21"/>
      <c r="H59" s="21"/>
      <c r="I59" s="21"/>
      <c r="J59" s="87"/>
      <c r="K59" s="87"/>
      <c r="L59" s="87"/>
    </row>
    <row r="60" spans="1:12">
      <c r="A60" s="56"/>
      <c r="B60" s="64"/>
      <c r="C60" s="55"/>
      <c r="D60" s="55"/>
      <c r="E60" s="87"/>
      <c r="F60" s="87"/>
      <c r="G60" s="21"/>
      <c r="H60" s="21"/>
      <c r="I60" s="21"/>
      <c r="J60" s="87"/>
      <c r="K60" s="87"/>
      <c r="L60" s="87"/>
    </row>
    <row r="61" spans="1:12" s="5" customFormat="1" ht="75" customHeight="1">
      <c r="A61" s="88" t="s">
        <v>92</v>
      </c>
      <c r="B61" s="88" t="s">
        <v>67</v>
      </c>
      <c r="C61" s="88">
        <f>SUM(C62,C66,C70)</f>
        <v>1</v>
      </c>
      <c r="D61" s="88">
        <f>SUM(D62,D66,D70)</f>
        <v>1</v>
      </c>
      <c r="E61" s="88"/>
      <c r="F61" s="88"/>
      <c r="G61" s="88">
        <f t="shared" ref="G61:L61" si="11">SUM(G62,G66,G70)</f>
        <v>3</v>
      </c>
      <c r="H61" s="88">
        <f t="shared" si="11"/>
        <v>0</v>
      </c>
      <c r="I61" s="88">
        <f t="shared" si="11"/>
        <v>530</v>
      </c>
      <c r="J61" s="88">
        <f t="shared" si="11"/>
        <v>0</v>
      </c>
      <c r="K61" s="88">
        <f t="shared" si="11"/>
        <v>0</v>
      </c>
      <c r="L61" s="88">
        <f t="shared" si="11"/>
        <v>0</v>
      </c>
    </row>
    <row r="62" spans="1:12" s="5" customFormat="1">
      <c r="A62" s="56"/>
      <c r="B62" s="115" t="s">
        <v>218</v>
      </c>
      <c r="C62" s="116">
        <f>SUM(C63:C65)</f>
        <v>1</v>
      </c>
      <c r="D62" s="116">
        <f>SUM(D63:D65)</f>
        <v>1</v>
      </c>
      <c r="E62" s="190"/>
      <c r="F62" s="117"/>
      <c r="G62" s="116">
        <f t="shared" ref="G62:L62" si="12">SUM(G63:G65)</f>
        <v>3</v>
      </c>
      <c r="H62" s="116">
        <f t="shared" si="12"/>
        <v>0</v>
      </c>
      <c r="I62" s="116">
        <f t="shared" si="12"/>
        <v>530</v>
      </c>
      <c r="J62" s="117">
        <f t="shared" si="12"/>
        <v>0</v>
      </c>
      <c r="K62" s="117">
        <f t="shared" si="12"/>
        <v>0</v>
      </c>
      <c r="L62" s="118">
        <f t="shared" si="12"/>
        <v>0</v>
      </c>
    </row>
    <row r="63" spans="1:12" s="5" customFormat="1" ht="37.5">
      <c r="A63" s="56"/>
      <c r="B63" s="64" t="s">
        <v>737</v>
      </c>
      <c r="C63" s="55">
        <v>1</v>
      </c>
      <c r="D63" s="55">
        <v>1</v>
      </c>
      <c r="E63" s="87" t="s">
        <v>738</v>
      </c>
      <c r="F63" s="87" t="s">
        <v>739</v>
      </c>
      <c r="G63" s="21">
        <v>3</v>
      </c>
      <c r="H63" s="21"/>
      <c r="I63" s="21">
        <v>530</v>
      </c>
      <c r="J63" s="87"/>
      <c r="K63" s="87"/>
      <c r="L63" s="87"/>
    </row>
    <row r="64" spans="1:12" s="5" customFormat="1">
      <c r="A64" s="56"/>
      <c r="B64" s="64"/>
      <c r="C64" s="55"/>
      <c r="D64" s="55"/>
      <c r="E64" s="87"/>
      <c r="F64" s="87"/>
      <c r="G64" s="21"/>
      <c r="H64" s="21"/>
      <c r="I64" s="21"/>
      <c r="J64" s="87"/>
      <c r="K64" s="87"/>
      <c r="L64" s="87"/>
    </row>
    <row r="65" spans="1:12" s="5" customFormat="1">
      <c r="A65" s="56"/>
      <c r="B65" s="64"/>
      <c r="C65" s="55"/>
      <c r="D65" s="55"/>
      <c r="E65" s="87"/>
      <c r="F65" s="87"/>
      <c r="G65" s="21"/>
      <c r="H65" s="21"/>
      <c r="I65" s="21"/>
      <c r="J65" s="87"/>
      <c r="K65" s="87"/>
      <c r="L65" s="87"/>
    </row>
    <row r="66" spans="1:12" s="5" customFormat="1">
      <c r="A66" s="56"/>
      <c r="B66" s="115" t="s">
        <v>219</v>
      </c>
      <c r="C66" s="116">
        <f>SUM(C67:C69)</f>
        <v>0</v>
      </c>
      <c r="D66" s="116">
        <f>SUM(D67:D69)</f>
        <v>0</v>
      </c>
      <c r="E66" s="190"/>
      <c r="F66" s="117"/>
      <c r="G66" s="116">
        <f t="shared" ref="G66:L66" si="13">SUM(G67:G69)</f>
        <v>0</v>
      </c>
      <c r="H66" s="116">
        <f t="shared" si="13"/>
        <v>0</v>
      </c>
      <c r="I66" s="116">
        <f t="shared" si="13"/>
        <v>0</v>
      </c>
      <c r="J66" s="117">
        <f t="shared" si="13"/>
        <v>0</v>
      </c>
      <c r="K66" s="117">
        <f t="shared" si="13"/>
        <v>0</v>
      </c>
      <c r="L66" s="118">
        <f t="shared" si="13"/>
        <v>0</v>
      </c>
    </row>
    <row r="67" spans="1:12" s="5" customFormat="1">
      <c r="A67" s="56"/>
      <c r="B67" s="64"/>
      <c r="C67" s="55"/>
      <c r="D67" s="55"/>
      <c r="E67" s="87"/>
      <c r="F67" s="87"/>
      <c r="G67" s="21"/>
      <c r="H67" s="21"/>
      <c r="I67" s="21"/>
      <c r="J67" s="87"/>
      <c r="K67" s="87"/>
      <c r="L67" s="87"/>
    </row>
    <row r="68" spans="1:12" s="5" customFormat="1">
      <c r="A68" s="56"/>
      <c r="B68" s="64"/>
      <c r="C68" s="55"/>
      <c r="D68" s="55"/>
      <c r="E68" s="87"/>
      <c r="F68" s="87"/>
      <c r="G68" s="21"/>
      <c r="H68" s="21"/>
      <c r="I68" s="21"/>
      <c r="J68" s="87"/>
      <c r="K68" s="87"/>
      <c r="L68" s="87"/>
    </row>
    <row r="69" spans="1:12" s="5" customFormat="1">
      <c r="A69" s="56"/>
      <c r="B69" s="64"/>
      <c r="C69" s="55"/>
      <c r="D69" s="55"/>
      <c r="E69" s="87"/>
      <c r="F69" s="87"/>
      <c r="G69" s="21"/>
      <c r="H69" s="21"/>
      <c r="I69" s="21"/>
      <c r="J69" s="87"/>
      <c r="K69" s="87"/>
      <c r="L69" s="87"/>
    </row>
    <row r="70" spans="1:12" s="5" customFormat="1">
      <c r="A70" s="56"/>
      <c r="B70" s="115" t="s">
        <v>220</v>
      </c>
      <c r="C70" s="116">
        <f>SUM(C71:C74)</f>
        <v>0</v>
      </c>
      <c r="D70" s="116">
        <f>SUM(D71:D74)</f>
        <v>0</v>
      </c>
      <c r="E70" s="190"/>
      <c r="F70" s="117"/>
      <c r="G70" s="116">
        <f t="shared" ref="G70:L70" si="14">SUM(G71:G74)</f>
        <v>0</v>
      </c>
      <c r="H70" s="116">
        <f t="shared" si="14"/>
        <v>0</v>
      </c>
      <c r="I70" s="116">
        <f t="shared" si="14"/>
        <v>0</v>
      </c>
      <c r="J70" s="117">
        <f t="shared" si="14"/>
        <v>0</v>
      </c>
      <c r="K70" s="117">
        <f t="shared" si="14"/>
        <v>0</v>
      </c>
      <c r="L70" s="118">
        <f t="shared" si="14"/>
        <v>0</v>
      </c>
    </row>
    <row r="71" spans="1:12" s="5" customFormat="1">
      <c r="A71" s="56"/>
      <c r="B71" s="64"/>
      <c r="C71" s="55"/>
      <c r="D71" s="55"/>
      <c r="E71" s="87"/>
      <c r="F71" s="87"/>
      <c r="G71" s="21"/>
      <c r="H71" s="21"/>
      <c r="I71" s="21"/>
      <c r="J71" s="87"/>
      <c r="K71" s="87"/>
      <c r="L71" s="87"/>
    </row>
    <row r="72" spans="1:12" s="5" customFormat="1">
      <c r="A72" s="56"/>
      <c r="B72" s="64"/>
      <c r="C72" s="55"/>
      <c r="D72" s="55"/>
      <c r="E72" s="87"/>
      <c r="F72" s="87"/>
      <c r="G72" s="21"/>
      <c r="H72" s="21"/>
      <c r="I72" s="21"/>
      <c r="J72" s="87"/>
      <c r="K72" s="87"/>
      <c r="L72" s="87"/>
    </row>
    <row r="73" spans="1:12" s="5" customFormat="1">
      <c r="A73" s="56"/>
      <c r="B73" s="64"/>
      <c r="C73" s="55"/>
      <c r="D73" s="55"/>
      <c r="E73" s="87"/>
      <c r="F73" s="87"/>
      <c r="G73" s="21"/>
      <c r="H73" s="21"/>
      <c r="I73" s="21"/>
      <c r="J73" s="87"/>
      <c r="K73" s="87"/>
      <c r="L73" s="87"/>
    </row>
    <row r="74" spans="1:12">
      <c r="A74" s="56"/>
      <c r="B74" s="64"/>
      <c r="C74" s="55"/>
      <c r="D74" s="55"/>
      <c r="E74" s="87"/>
      <c r="F74" s="87"/>
      <c r="G74" s="21"/>
      <c r="H74" s="21"/>
      <c r="I74" s="21"/>
      <c r="J74" s="87"/>
      <c r="K74" s="87"/>
      <c r="L74" s="87"/>
    </row>
    <row r="75" spans="1:12" s="5" customFormat="1" ht="93.75" customHeight="1">
      <c r="A75" s="88" t="s">
        <v>93</v>
      </c>
      <c r="B75" s="88" t="s">
        <v>68</v>
      </c>
      <c r="C75" s="88">
        <f>SUM(C76,C80,C86)</f>
        <v>1</v>
      </c>
      <c r="D75" s="88">
        <f>SUM(D76,D80,D86)</f>
        <v>1</v>
      </c>
      <c r="E75" s="88"/>
      <c r="F75" s="88"/>
      <c r="G75" s="88">
        <f t="shared" ref="G75:L75" si="15">SUM(G76,G80,G86)</f>
        <v>5</v>
      </c>
      <c r="H75" s="88">
        <f t="shared" si="15"/>
        <v>0</v>
      </c>
      <c r="I75" s="88">
        <f t="shared" si="15"/>
        <v>180</v>
      </c>
      <c r="J75" s="88">
        <f t="shared" si="15"/>
        <v>0</v>
      </c>
      <c r="K75" s="88">
        <f t="shared" si="15"/>
        <v>0</v>
      </c>
      <c r="L75" s="88">
        <f t="shared" si="15"/>
        <v>0</v>
      </c>
    </row>
    <row r="76" spans="1:12" s="5" customFormat="1">
      <c r="A76" s="56"/>
      <c r="B76" s="115" t="s">
        <v>218</v>
      </c>
      <c r="C76" s="116">
        <f>SUM(C77:C79)</f>
        <v>0</v>
      </c>
      <c r="D76" s="116">
        <f>SUM(D77:D79)</f>
        <v>0</v>
      </c>
      <c r="E76" s="190"/>
      <c r="F76" s="117"/>
      <c r="G76" s="116">
        <f t="shared" ref="G76:L76" si="16">SUM(G77:G79)</f>
        <v>0</v>
      </c>
      <c r="H76" s="116">
        <f t="shared" si="16"/>
        <v>0</v>
      </c>
      <c r="I76" s="116">
        <f t="shared" si="16"/>
        <v>0</v>
      </c>
      <c r="J76" s="117">
        <f t="shared" si="16"/>
        <v>0</v>
      </c>
      <c r="K76" s="117">
        <f t="shared" si="16"/>
        <v>0</v>
      </c>
      <c r="L76" s="118">
        <f t="shared" si="16"/>
        <v>0</v>
      </c>
    </row>
    <row r="77" spans="1:12" s="5" customFormat="1">
      <c r="A77" s="56"/>
      <c r="B77" s="64"/>
      <c r="C77" s="55"/>
      <c r="D77" s="55"/>
      <c r="E77" s="87"/>
      <c r="F77" s="87"/>
      <c r="G77" s="21"/>
      <c r="H77" s="21"/>
      <c r="I77" s="21"/>
      <c r="J77" s="87"/>
      <c r="K77" s="87"/>
      <c r="L77" s="87"/>
    </row>
    <row r="78" spans="1:12" s="5" customFormat="1">
      <c r="A78" s="56"/>
      <c r="B78" s="64"/>
      <c r="C78" s="55"/>
      <c r="D78" s="55"/>
      <c r="E78" s="87"/>
      <c r="F78" s="87"/>
      <c r="G78" s="21"/>
      <c r="H78" s="21"/>
      <c r="I78" s="21"/>
      <c r="J78" s="87"/>
      <c r="K78" s="87"/>
      <c r="L78" s="87"/>
    </row>
    <row r="79" spans="1:12" s="5" customFormat="1">
      <c r="A79" s="56"/>
      <c r="B79" s="64"/>
      <c r="C79" s="55"/>
      <c r="D79" s="55"/>
      <c r="E79" s="87"/>
      <c r="F79" s="87"/>
      <c r="G79" s="21"/>
      <c r="H79" s="21"/>
      <c r="I79" s="21"/>
      <c r="J79" s="87"/>
      <c r="K79" s="87"/>
      <c r="L79" s="87"/>
    </row>
    <row r="80" spans="1:12" s="5" customFormat="1">
      <c r="A80" s="56"/>
      <c r="B80" s="115" t="s">
        <v>219</v>
      </c>
      <c r="C80" s="116">
        <f>SUM(C81:C85)</f>
        <v>1</v>
      </c>
      <c r="D80" s="116">
        <f>SUM(D81:D85)</f>
        <v>1</v>
      </c>
      <c r="E80" s="190"/>
      <c r="F80" s="117"/>
      <c r="G80" s="116">
        <f t="shared" ref="G80:L80" si="17">SUM(G81:G85)</f>
        <v>5</v>
      </c>
      <c r="H80" s="116">
        <f t="shared" si="17"/>
        <v>0</v>
      </c>
      <c r="I80" s="116">
        <f t="shared" si="17"/>
        <v>180</v>
      </c>
      <c r="J80" s="117">
        <f t="shared" si="17"/>
        <v>0</v>
      </c>
      <c r="K80" s="117">
        <f t="shared" si="17"/>
        <v>0</v>
      </c>
      <c r="L80" s="118">
        <f t="shared" si="17"/>
        <v>0</v>
      </c>
    </row>
    <row r="81" spans="1:12" s="5" customFormat="1" ht="37.5">
      <c r="A81" s="56"/>
      <c r="B81" s="64" t="s">
        <v>303</v>
      </c>
      <c r="C81" s="55">
        <v>1</v>
      </c>
      <c r="D81" s="55">
        <v>1</v>
      </c>
      <c r="E81" s="87" t="s">
        <v>296</v>
      </c>
      <c r="F81" s="87" t="s">
        <v>294</v>
      </c>
      <c r="G81" s="21">
        <v>5</v>
      </c>
      <c r="H81" s="21">
        <v>0</v>
      </c>
      <c r="I81" s="21">
        <v>180</v>
      </c>
      <c r="J81" s="87"/>
      <c r="K81" s="87"/>
      <c r="L81" s="87"/>
    </row>
    <row r="82" spans="1:12" s="5" customFormat="1">
      <c r="A82" s="56"/>
      <c r="B82" s="64"/>
      <c r="C82" s="55"/>
      <c r="D82" s="55"/>
      <c r="E82" s="87"/>
      <c r="F82" s="87"/>
      <c r="G82" s="21"/>
      <c r="H82" s="21"/>
      <c r="I82" s="21"/>
      <c r="J82" s="87"/>
      <c r="K82" s="87"/>
      <c r="L82" s="87"/>
    </row>
    <row r="83" spans="1:12" s="5" customFormat="1">
      <c r="A83" s="56"/>
      <c r="B83" s="64"/>
      <c r="C83" s="55"/>
      <c r="D83" s="55"/>
      <c r="E83" s="87"/>
      <c r="F83" s="87"/>
      <c r="G83" s="21"/>
      <c r="H83" s="21"/>
      <c r="I83" s="21"/>
      <c r="J83" s="87"/>
      <c r="K83" s="87"/>
      <c r="L83" s="87"/>
    </row>
    <row r="84" spans="1:12" s="5" customFormat="1">
      <c r="A84" s="56"/>
      <c r="B84" s="64"/>
      <c r="C84" s="55"/>
      <c r="D84" s="55"/>
      <c r="E84" s="87"/>
      <c r="F84" s="87"/>
      <c r="G84" s="21"/>
      <c r="H84" s="21"/>
      <c r="I84" s="21"/>
      <c r="J84" s="87"/>
      <c r="K84" s="87"/>
      <c r="L84" s="87"/>
    </row>
    <row r="85" spans="1:12" s="5" customFormat="1">
      <c r="A85" s="56"/>
      <c r="B85" s="64"/>
      <c r="C85" s="55"/>
      <c r="D85" s="55"/>
      <c r="E85" s="87"/>
      <c r="F85" s="87"/>
      <c r="G85" s="21"/>
      <c r="H85" s="21"/>
      <c r="I85" s="21"/>
      <c r="J85" s="87"/>
      <c r="K85" s="87"/>
      <c r="L85" s="87"/>
    </row>
    <row r="86" spans="1:12" s="5" customFormat="1">
      <c r="A86" s="56"/>
      <c r="B86" s="115" t="s">
        <v>220</v>
      </c>
      <c r="C86" s="116">
        <f>SUM(C87:C90)</f>
        <v>0</v>
      </c>
      <c r="D86" s="116">
        <f>SUM(D87:D90)</f>
        <v>0</v>
      </c>
      <c r="E86" s="190"/>
      <c r="F86" s="117"/>
      <c r="G86" s="116">
        <f t="shared" ref="G86:L86" si="18">SUM(G87:G90)</f>
        <v>0</v>
      </c>
      <c r="H86" s="116">
        <f t="shared" si="18"/>
        <v>0</v>
      </c>
      <c r="I86" s="116">
        <f t="shared" si="18"/>
        <v>0</v>
      </c>
      <c r="J86" s="117">
        <f t="shared" si="18"/>
        <v>0</v>
      </c>
      <c r="K86" s="117">
        <f t="shared" si="18"/>
        <v>0</v>
      </c>
      <c r="L86" s="118">
        <f t="shared" si="18"/>
        <v>0</v>
      </c>
    </row>
    <row r="87" spans="1:12" s="5" customFormat="1">
      <c r="A87" s="56"/>
      <c r="B87" s="64"/>
      <c r="C87" s="55"/>
      <c r="D87" s="55"/>
      <c r="E87" s="87"/>
      <c r="F87" s="87"/>
      <c r="G87" s="21"/>
      <c r="H87" s="21"/>
      <c r="I87" s="21"/>
      <c r="J87" s="87"/>
      <c r="K87" s="87"/>
      <c r="L87" s="87"/>
    </row>
    <row r="88" spans="1:12" s="5" customFormat="1">
      <c r="A88" s="56"/>
      <c r="B88" s="64"/>
      <c r="C88" s="55"/>
      <c r="D88" s="55"/>
      <c r="E88" s="87"/>
      <c r="F88" s="87"/>
      <c r="G88" s="21"/>
      <c r="H88" s="21"/>
      <c r="I88" s="21"/>
      <c r="J88" s="87"/>
      <c r="K88" s="87"/>
      <c r="L88" s="87"/>
    </row>
    <row r="89" spans="1:12" s="5" customFormat="1">
      <c r="A89" s="56"/>
      <c r="B89" s="64"/>
      <c r="C89" s="55"/>
      <c r="D89" s="55"/>
      <c r="E89" s="87"/>
      <c r="F89" s="87"/>
      <c r="G89" s="21"/>
      <c r="H89" s="21"/>
      <c r="I89" s="21"/>
      <c r="J89" s="87"/>
      <c r="K89" s="87"/>
      <c r="L89" s="87"/>
    </row>
    <row r="90" spans="1:12">
      <c r="A90" s="56"/>
      <c r="B90" s="64"/>
      <c r="C90" s="55"/>
      <c r="D90" s="55"/>
      <c r="E90" s="87"/>
      <c r="F90" s="87"/>
      <c r="G90" s="21"/>
      <c r="H90" s="21"/>
      <c r="I90" s="21"/>
      <c r="J90" s="87"/>
      <c r="K90" s="87"/>
      <c r="L90" s="87"/>
    </row>
    <row r="91" spans="1:12" s="5" customFormat="1" ht="75" customHeight="1">
      <c r="A91" s="88" t="s">
        <v>94</v>
      </c>
      <c r="B91" s="88" t="s">
        <v>69</v>
      </c>
      <c r="C91" s="88">
        <f>SUM(C92,C96,C102)</f>
        <v>1</v>
      </c>
      <c r="D91" s="88">
        <f>SUM(D92,D96,D102)</f>
        <v>1</v>
      </c>
      <c r="E91" s="88"/>
      <c r="F91" s="88"/>
      <c r="G91" s="88">
        <f>SUM(G92,G96,G102)</f>
        <v>8</v>
      </c>
      <c r="H91" s="88">
        <f>SUM(H92,H96,H102)</f>
        <v>0</v>
      </c>
      <c r="I91" s="88">
        <f>I92+I96+I102</f>
        <v>191</v>
      </c>
      <c r="J91" s="88">
        <f>SUM(J92,J96,J102)</f>
        <v>0</v>
      </c>
      <c r="K91" s="88">
        <f>SUM(K92,K96,K102)</f>
        <v>0</v>
      </c>
      <c r="L91" s="88">
        <f>SUM(L92,L96,L102)</f>
        <v>0</v>
      </c>
    </row>
    <row r="92" spans="1:12" s="5" customFormat="1">
      <c r="A92" s="56"/>
      <c r="B92" s="115" t="s">
        <v>218</v>
      </c>
      <c r="C92" s="116">
        <f>SUM(C93:C95)</f>
        <v>1</v>
      </c>
      <c r="D92" s="116">
        <f>SUM(D93:D95)</f>
        <v>1</v>
      </c>
      <c r="E92" s="190"/>
      <c r="F92" s="117"/>
      <c r="G92" s="116">
        <f t="shared" ref="G92:L92" si="19">SUM(G93:G95)</f>
        <v>8</v>
      </c>
      <c r="H92" s="116">
        <f t="shared" si="19"/>
        <v>0</v>
      </c>
      <c r="I92" s="116">
        <f t="shared" si="19"/>
        <v>191</v>
      </c>
      <c r="J92" s="117">
        <f t="shared" si="19"/>
        <v>0</v>
      </c>
      <c r="K92" s="117">
        <f t="shared" si="19"/>
        <v>0</v>
      </c>
      <c r="L92" s="118">
        <f t="shared" si="19"/>
        <v>0</v>
      </c>
    </row>
    <row r="93" spans="1:12" s="5" customFormat="1" ht="37.5">
      <c r="A93" s="56"/>
      <c r="B93" s="64" t="s">
        <v>740</v>
      </c>
      <c r="C93" s="55">
        <v>1</v>
      </c>
      <c r="D93" s="55">
        <v>1</v>
      </c>
      <c r="E93" s="87" t="s">
        <v>741</v>
      </c>
      <c r="F93" s="87" t="s">
        <v>742</v>
      </c>
      <c r="G93" s="21">
        <v>8</v>
      </c>
      <c r="H93" s="21"/>
      <c r="I93" s="21">
        <v>191</v>
      </c>
      <c r="J93" s="87"/>
      <c r="K93" s="87"/>
      <c r="L93" s="87"/>
    </row>
    <row r="94" spans="1:12" s="5" customFormat="1">
      <c r="A94" s="56"/>
      <c r="B94" s="64"/>
      <c r="C94" s="55"/>
      <c r="D94" s="55"/>
      <c r="E94" s="87"/>
      <c r="F94" s="87"/>
      <c r="G94" s="21"/>
      <c r="H94" s="21"/>
      <c r="I94" s="21"/>
      <c r="J94" s="87"/>
      <c r="K94" s="87"/>
      <c r="L94" s="87"/>
    </row>
    <row r="95" spans="1:12" s="5" customFormat="1">
      <c r="A95" s="56"/>
      <c r="B95" s="64"/>
      <c r="C95" s="55"/>
      <c r="D95" s="55"/>
      <c r="E95" s="87"/>
      <c r="F95" s="87"/>
      <c r="G95" s="21"/>
      <c r="H95" s="21"/>
      <c r="I95" s="21"/>
      <c r="J95" s="87"/>
      <c r="K95" s="87"/>
      <c r="L95" s="87"/>
    </row>
    <row r="96" spans="1:12" s="5" customFormat="1">
      <c r="A96" s="56"/>
      <c r="B96" s="115" t="s">
        <v>219</v>
      </c>
      <c r="C96" s="116">
        <f>C97+C98+C99+C100+C101</f>
        <v>0</v>
      </c>
      <c r="D96" s="116">
        <f>D97+D98+D99+D100+D101</f>
        <v>0</v>
      </c>
      <c r="E96" s="190"/>
      <c r="F96" s="117"/>
      <c r="G96" s="116">
        <f t="shared" ref="G96:L96" si="20">SUM(G97:G101)</f>
        <v>0</v>
      </c>
      <c r="H96" s="116">
        <f t="shared" si="20"/>
        <v>0</v>
      </c>
      <c r="I96" s="116">
        <f t="shared" si="20"/>
        <v>0</v>
      </c>
      <c r="J96" s="117">
        <f t="shared" si="20"/>
        <v>0</v>
      </c>
      <c r="K96" s="117">
        <f t="shared" si="20"/>
        <v>0</v>
      </c>
      <c r="L96" s="118">
        <f t="shared" si="20"/>
        <v>0</v>
      </c>
    </row>
    <row r="97" spans="1:12" s="5" customFormat="1">
      <c r="A97" s="56"/>
      <c r="B97" s="64"/>
      <c r="C97" s="55"/>
      <c r="D97" s="55"/>
      <c r="E97" s="87"/>
      <c r="F97" s="87"/>
      <c r="G97" s="21"/>
      <c r="H97" s="21"/>
      <c r="I97" s="21"/>
      <c r="J97" s="87"/>
      <c r="K97" s="87"/>
      <c r="L97" s="87"/>
    </row>
    <row r="98" spans="1:12" s="5" customFormat="1">
      <c r="A98" s="56"/>
      <c r="B98" s="64"/>
      <c r="C98" s="55"/>
      <c r="D98" s="55"/>
      <c r="E98" s="87"/>
      <c r="F98" s="87"/>
      <c r="G98" s="21"/>
      <c r="H98" s="21"/>
      <c r="I98" s="21"/>
      <c r="J98" s="87"/>
      <c r="K98" s="87"/>
      <c r="L98" s="87"/>
    </row>
    <row r="99" spans="1:12" s="5" customFormat="1">
      <c r="A99" s="56"/>
      <c r="B99" s="64"/>
      <c r="C99" s="55"/>
      <c r="D99" s="55"/>
      <c r="E99" s="87"/>
      <c r="F99" s="87"/>
      <c r="G99" s="21"/>
      <c r="H99" s="21"/>
      <c r="I99" s="21"/>
      <c r="J99" s="87"/>
      <c r="K99" s="87"/>
      <c r="L99" s="87"/>
    </row>
    <row r="100" spans="1:12" s="5" customFormat="1">
      <c r="A100" s="56"/>
      <c r="B100" s="64"/>
      <c r="C100" s="55"/>
      <c r="D100" s="55"/>
      <c r="E100" s="87"/>
      <c r="F100" s="87"/>
      <c r="G100" s="21"/>
      <c r="H100" s="21"/>
      <c r="I100" s="21"/>
      <c r="J100" s="87"/>
      <c r="K100" s="87"/>
      <c r="L100" s="87"/>
    </row>
    <row r="101" spans="1:12" s="5" customFormat="1">
      <c r="A101" s="56"/>
      <c r="B101" s="64"/>
      <c r="C101" s="55"/>
      <c r="D101" s="55"/>
      <c r="E101" s="87"/>
      <c r="F101" s="87"/>
      <c r="G101" s="21"/>
      <c r="H101" s="21"/>
      <c r="I101" s="21"/>
      <c r="J101" s="87"/>
      <c r="K101" s="87"/>
      <c r="L101" s="87"/>
    </row>
    <row r="102" spans="1:12" s="5" customFormat="1">
      <c r="A102" s="56"/>
      <c r="B102" s="115" t="s">
        <v>220</v>
      </c>
      <c r="C102" s="116">
        <f>SUM(C103:C106)</f>
        <v>0</v>
      </c>
      <c r="D102" s="116">
        <f>SUM(D103:D106)</f>
        <v>0</v>
      </c>
      <c r="E102" s="190"/>
      <c r="F102" s="117"/>
      <c r="G102" s="116">
        <f t="shared" ref="G102:L102" si="21">SUM(G103:G106)</f>
        <v>0</v>
      </c>
      <c r="H102" s="116">
        <f t="shared" si="21"/>
        <v>0</v>
      </c>
      <c r="I102" s="116">
        <f t="shared" si="21"/>
        <v>0</v>
      </c>
      <c r="J102" s="117">
        <f t="shared" si="21"/>
        <v>0</v>
      </c>
      <c r="K102" s="117">
        <f t="shared" si="21"/>
        <v>0</v>
      </c>
      <c r="L102" s="118">
        <f t="shared" si="21"/>
        <v>0</v>
      </c>
    </row>
    <row r="103" spans="1:12" s="5" customFormat="1">
      <c r="A103" s="56"/>
      <c r="B103" s="64"/>
      <c r="C103" s="55"/>
      <c r="D103" s="55"/>
      <c r="E103" s="87"/>
      <c r="F103" s="87"/>
      <c r="G103" s="21"/>
      <c r="H103" s="21"/>
      <c r="I103" s="21"/>
      <c r="J103" s="87"/>
      <c r="K103" s="87"/>
      <c r="L103" s="87"/>
    </row>
    <row r="104" spans="1:12" s="5" customFormat="1">
      <c r="A104" s="56"/>
      <c r="B104" s="64"/>
      <c r="C104" s="55"/>
      <c r="D104" s="55"/>
      <c r="E104" s="87"/>
      <c r="F104" s="87"/>
      <c r="G104" s="21"/>
      <c r="H104" s="21"/>
      <c r="I104" s="21"/>
      <c r="J104" s="87"/>
      <c r="K104" s="87"/>
      <c r="L104" s="87"/>
    </row>
    <row r="105" spans="1:12" s="5" customFormat="1">
      <c r="A105" s="56"/>
      <c r="B105" s="64"/>
      <c r="C105" s="55"/>
      <c r="D105" s="55"/>
      <c r="E105" s="87"/>
      <c r="F105" s="87"/>
      <c r="G105" s="21"/>
      <c r="H105" s="21"/>
      <c r="I105" s="21"/>
      <c r="J105" s="87"/>
      <c r="K105" s="87"/>
      <c r="L105" s="87"/>
    </row>
    <row r="106" spans="1:12">
      <c r="A106" s="56"/>
      <c r="B106" s="64"/>
      <c r="C106" s="55"/>
      <c r="D106" s="55"/>
      <c r="E106" s="87"/>
      <c r="F106" s="87"/>
      <c r="G106" s="21"/>
      <c r="H106" s="21"/>
      <c r="I106" s="21"/>
      <c r="J106" s="87"/>
      <c r="K106" s="87"/>
      <c r="L106" s="87"/>
    </row>
    <row r="107" spans="1:12" ht="187.5" customHeight="1">
      <c r="A107" s="88" t="s">
        <v>185</v>
      </c>
      <c r="B107" s="88" t="s">
        <v>186</v>
      </c>
      <c r="C107" s="88">
        <f>SUM(C108,C112,C115)</f>
        <v>1</v>
      </c>
      <c r="D107" s="88">
        <f>SUM(D108,D112,D115)</f>
        <v>1</v>
      </c>
      <c r="E107" s="88"/>
      <c r="F107" s="88"/>
      <c r="G107" s="88">
        <f t="shared" ref="G107:K107" si="22">SUM(G108,G112,G115)</f>
        <v>3</v>
      </c>
      <c r="H107" s="88">
        <f t="shared" si="22"/>
        <v>0</v>
      </c>
      <c r="I107" s="88">
        <f t="shared" si="22"/>
        <v>36</v>
      </c>
      <c r="J107" s="88">
        <f t="shared" si="22"/>
        <v>0</v>
      </c>
      <c r="K107" s="88">
        <f t="shared" si="22"/>
        <v>0</v>
      </c>
      <c r="L107" s="88">
        <f>L108+L112+L115</f>
        <v>0</v>
      </c>
    </row>
    <row r="108" spans="1:12">
      <c r="A108" s="56"/>
      <c r="B108" s="115" t="s">
        <v>218</v>
      </c>
      <c r="C108" s="116">
        <f>SUM(C109:C111)</f>
        <v>0</v>
      </c>
      <c r="D108" s="116">
        <f>SUM(D109:D111)</f>
        <v>0</v>
      </c>
      <c r="E108" s="190"/>
      <c r="F108" s="117"/>
      <c r="G108" s="116">
        <f t="shared" ref="G108:K108" si="23">SUM(G109:G111)</f>
        <v>0</v>
      </c>
      <c r="H108" s="116">
        <f t="shared" si="23"/>
        <v>0</v>
      </c>
      <c r="I108" s="116">
        <f t="shared" si="23"/>
        <v>0</v>
      </c>
      <c r="J108" s="117">
        <f t="shared" si="23"/>
        <v>0</v>
      </c>
      <c r="K108" s="117">
        <f t="shared" si="23"/>
        <v>0</v>
      </c>
      <c r="L108" s="118">
        <f>L109+L110+L111</f>
        <v>0</v>
      </c>
    </row>
    <row r="109" spans="1:12">
      <c r="A109" s="56"/>
      <c r="B109" s="64"/>
      <c r="C109" s="55"/>
      <c r="D109" s="55"/>
      <c r="E109" s="87"/>
      <c r="F109" s="87"/>
      <c r="G109" s="21"/>
      <c r="H109" s="21"/>
      <c r="I109" s="21"/>
      <c r="J109" s="87"/>
      <c r="K109" s="87"/>
      <c r="L109" s="87"/>
    </row>
    <row r="110" spans="1:12">
      <c r="A110" s="56"/>
      <c r="B110" s="64"/>
      <c r="C110" s="55"/>
      <c r="D110" s="55"/>
      <c r="E110" s="87"/>
      <c r="F110" s="87"/>
      <c r="G110" s="21"/>
      <c r="H110" s="21"/>
      <c r="I110" s="21"/>
      <c r="J110" s="87"/>
      <c r="K110" s="87"/>
      <c r="L110" s="87"/>
    </row>
    <row r="111" spans="1:12">
      <c r="A111" s="56"/>
      <c r="B111" s="64"/>
      <c r="C111" s="55"/>
      <c r="D111" s="55"/>
      <c r="E111" s="87"/>
      <c r="F111" s="87"/>
      <c r="G111" s="21"/>
      <c r="H111" s="21"/>
      <c r="I111" s="21"/>
      <c r="J111" s="87"/>
      <c r="K111" s="87"/>
      <c r="L111" s="87"/>
    </row>
    <row r="112" spans="1:12">
      <c r="A112" s="56"/>
      <c r="B112" s="115" t="s">
        <v>219</v>
      </c>
      <c r="C112" s="116">
        <f>SUM(C113:C114)</f>
        <v>1</v>
      </c>
      <c r="D112" s="116">
        <f>SUM(D113:D114)</f>
        <v>1</v>
      </c>
      <c r="E112" s="190"/>
      <c r="F112" s="117"/>
      <c r="G112" s="116">
        <f t="shared" ref="G112:L112" si="24">SUM(G113:G114)</f>
        <v>3</v>
      </c>
      <c r="H112" s="116">
        <f t="shared" si="24"/>
        <v>0</v>
      </c>
      <c r="I112" s="116">
        <f t="shared" si="24"/>
        <v>36</v>
      </c>
      <c r="J112" s="117">
        <f t="shared" si="24"/>
        <v>0</v>
      </c>
      <c r="K112" s="117">
        <f t="shared" si="24"/>
        <v>0</v>
      </c>
      <c r="L112" s="118">
        <f t="shared" si="24"/>
        <v>0</v>
      </c>
    </row>
    <row r="113" spans="1:14" ht="37.5">
      <c r="A113" s="56"/>
      <c r="B113" s="64" t="s">
        <v>743</v>
      </c>
      <c r="C113" s="55">
        <v>1</v>
      </c>
      <c r="D113" s="55">
        <v>1</v>
      </c>
      <c r="E113" s="87" t="s">
        <v>741</v>
      </c>
      <c r="F113" s="87" t="s">
        <v>300</v>
      </c>
      <c r="G113" s="21">
        <v>3</v>
      </c>
      <c r="H113" s="21"/>
      <c r="I113" s="21">
        <v>36</v>
      </c>
      <c r="J113" s="87"/>
      <c r="K113" s="87"/>
      <c r="L113" s="87"/>
    </row>
    <row r="114" spans="1:14">
      <c r="A114" s="56"/>
      <c r="B114" s="64"/>
      <c r="C114" s="55"/>
      <c r="D114" s="55"/>
      <c r="E114" s="87"/>
      <c r="F114" s="87"/>
      <c r="G114" s="21"/>
      <c r="H114" s="21"/>
      <c r="I114" s="21"/>
      <c r="J114" s="87"/>
      <c r="K114" s="87"/>
      <c r="L114" s="87"/>
    </row>
    <row r="115" spans="1:14">
      <c r="A115" s="56"/>
      <c r="B115" s="115" t="s">
        <v>220</v>
      </c>
      <c r="C115" s="116">
        <f>SUM(C116:C118)</f>
        <v>0</v>
      </c>
      <c r="D115" s="116">
        <f>SUM(D116:D118)</f>
        <v>0</v>
      </c>
      <c r="E115" s="190"/>
      <c r="F115" s="117"/>
      <c r="G115" s="116">
        <f t="shared" ref="G115:L115" si="25">SUM(G116:G118)</f>
        <v>0</v>
      </c>
      <c r="H115" s="116">
        <f t="shared" si="25"/>
        <v>0</v>
      </c>
      <c r="I115" s="116">
        <f t="shared" si="25"/>
        <v>0</v>
      </c>
      <c r="J115" s="117">
        <f t="shared" si="25"/>
        <v>0</v>
      </c>
      <c r="K115" s="117">
        <f t="shared" si="25"/>
        <v>0</v>
      </c>
      <c r="L115" s="118">
        <f t="shared" si="25"/>
        <v>0</v>
      </c>
    </row>
    <row r="116" spans="1:14">
      <c r="A116" s="56"/>
      <c r="B116" s="64"/>
      <c r="C116" s="55"/>
      <c r="D116" s="55"/>
      <c r="E116" s="87"/>
      <c r="F116" s="87"/>
      <c r="G116" s="21"/>
      <c r="H116" s="21"/>
      <c r="I116" s="21"/>
      <c r="J116" s="87"/>
      <c r="K116" s="87"/>
      <c r="L116" s="87"/>
    </row>
    <row r="117" spans="1:14">
      <c r="A117" s="56"/>
      <c r="B117" s="64"/>
      <c r="C117" s="55"/>
      <c r="D117" s="55"/>
      <c r="E117" s="87"/>
      <c r="F117" s="87"/>
      <c r="G117" s="21"/>
      <c r="H117" s="21"/>
      <c r="I117" s="21"/>
      <c r="J117" s="87"/>
      <c r="K117" s="87"/>
      <c r="L117" s="87"/>
    </row>
    <row r="118" spans="1:14">
      <c r="A118" s="56"/>
      <c r="B118" s="64"/>
      <c r="C118" s="55"/>
      <c r="D118" s="55"/>
      <c r="E118" s="87"/>
      <c r="F118" s="87"/>
      <c r="G118" s="21"/>
      <c r="H118" s="21"/>
      <c r="I118" s="21"/>
      <c r="J118" s="87"/>
      <c r="K118" s="87"/>
      <c r="L118" s="87"/>
    </row>
    <row r="119" spans="1:14" ht="19.5">
      <c r="A119" s="504" t="s">
        <v>184</v>
      </c>
      <c r="B119" s="504"/>
      <c r="C119" s="504"/>
      <c r="D119" s="504"/>
      <c r="E119" s="504"/>
      <c r="F119" s="504"/>
      <c r="G119" s="504"/>
      <c r="H119" s="504"/>
      <c r="I119" s="504"/>
      <c r="J119" s="504"/>
      <c r="K119" s="88"/>
      <c r="L119" s="88"/>
    </row>
    <row r="120" spans="1:14">
      <c r="K120" s="193"/>
      <c r="L120" s="113"/>
    </row>
    <row r="121" spans="1:14">
      <c r="I121" s="10"/>
      <c r="J121" s="10"/>
      <c r="K121" s="113"/>
      <c r="L121" s="113"/>
      <c r="M121" s="3"/>
      <c r="N121" s="3"/>
    </row>
    <row r="122" spans="1:14">
      <c r="I122" s="10"/>
      <c r="J122" s="10"/>
      <c r="K122" s="113"/>
      <c r="L122" s="113"/>
      <c r="M122" s="3"/>
      <c r="N122" s="3"/>
    </row>
    <row r="123" spans="1:14">
      <c r="I123" s="10"/>
      <c r="J123" s="10"/>
      <c r="K123" s="113"/>
      <c r="L123" s="113"/>
      <c r="M123" s="3"/>
      <c r="N123" s="3"/>
    </row>
    <row r="124" spans="1:14">
      <c r="I124" s="10"/>
      <c r="J124" s="10"/>
      <c r="K124" s="113"/>
      <c r="L124" s="113"/>
      <c r="M124" s="3"/>
      <c r="N124" s="3"/>
    </row>
    <row r="125" spans="1:14">
      <c r="I125" s="10"/>
      <c r="J125" s="10"/>
      <c r="K125" s="113"/>
      <c r="L125" s="113"/>
      <c r="M125" s="3"/>
      <c r="N125" s="3"/>
    </row>
    <row r="126" spans="1:14">
      <c r="I126" s="10"/>
      <c r="J126" s="10"/>
      <c r="K126" s="113"/>
      <c r="L126" s="113"/>
      <c r="M126" s="3"/>
      <c r="N126" s="3"/>
    </row>
    <row r="127" spans="1:14">
      <c r="I127" s="10"/>
      <c r="J127" s="194"/>
      <c r="K127" s="195"/>
      <c r="L127" s="195"/>
      <c r="M127" s="196"/>
      <c r="N127" s="3"/>
    </row>
    <row r="128" spans="1:14">
      <c r="I128" s="10"/>
      <c r="J128" s="194"/>
      <c r="K128" s="195"/>
      <c r="L128" s="195"/>
      <c r="M128" s="196"/>
      <c r="N128" s="3"/>
    </row>
    <row r="129" spans="9:14" customFormat="1">
      <c r="I129" s="3"/>
      <c r="J129" s="196"/>
      <c r="K129" s="195"/>
      <c r="L129" s="195"/>
      <c r="M129" s="196"/>
      <c r="N129" s="3"/>
    </row>
    <row r="130" spans="9:14" customFormat="1">
      <c r="I130" s="3"/>
      <c r="J130" s="196"/>
      <c r="K130" s="197"/>
      <c r="L130" s="197"/>
      <c r="M130" s="196"/>
      <c r="N130" s="3"/>
    </row>
    <row r="131" spans="9:14" customFormat="1">
      <c r="I131" s="3"/>
      <c r="J131" s="196"/>
      <c r="K131" s="198"/>
      <c r="L131" s="198"/>
      <c r="M131" s="196"/>
      <c r="N131" s="3"/>
    </row>
    <row r="132" spans="9:14" customFormat="1">
      <c r="I132" s="3"/>
      <c r="J132" s="196"/>
      <c r="K132" s="198"/>
      <c r="L132" s="198"/>
      <c r="M132" s="196"/>
      <c r="N132" s="3"/>
    </row>
    <row r="133" spans="9:14" customFormat="1">
      <c r="I133" s="3"/>
      <c r="J133" s="196"/>
      <c r="K133" s="198"/>
      <c r="L133" s="198"/>
      <c r="M133" s="196"/>
      <c r="N133" s="3"/>
    </row>
    <row r="134" spans="9:14" customFormat="1">
      <c r="I134" s="3"/>
      <c r="J134" s="3"/>
      <c r="K134" s="114"/>
      <c r="L134" s="114"/>
      <c r="M134" s="3"/>
      <c r="N134" s="3"/>
    </row>
    <row r="135" spans="9:14" customFormat="1">
      <c r="I135" s="3"/>
      <c r="J135" s="3"/>
      <c r="K135" s="114"/>
      <c r="L135" s="114"/>
      <c r="M135" s="3"/>
      <c r="N135" s="3"/>
    </row>
    <row r="136" spans="9:14" customFormat="1">
      <c r="I136" s="3"/>
      <c r="J136" s="3"/>
      <c r="K136" s="114"/>
      <c r="L136" s="114"/>
      <c r="M136" s="3"/>
      <c r="N136" s="3"/>
    </row>
    <row r="137" spans="9:14" customFormat="1">
      <c r="I137" s="3"/>
      <c r="J137" s="196"/>
      <c r="K137" s="198"/>
      <c r="L137" s="198"/>
      <c r="M137" s="196"/>
      <c r="N137" s="196"/>
    </row>
    <row r="138" spans="9:14" customFormat="1">
      <c r="I138" s="3"/>
      <c r="J138" s="196"/>
      <c r="K138" s="198"/>
      <c r="L138" s="198"/>
      <c r="M138" s="196"/>
      <c r="N138" s="196"/>
    </row>
    <row r="139" spans="9:14" customFormat="1">
      <c r="I139" s="3"/>
      <c r="J139" s="196"/>
      <c r="K139" s="198"/>
      <c r="L139" s="198"/>
      <c r="M139" s="196"/>
      <c r="N139" s="196"/>
    </row>
    <row r="140" spans="9:14" customFormat="1">
      <c r="I140" s="3"/>
      <c r="J140" s="196"/>
      <c r="K140" s="198"/>
      <c r="L140" s="198"/>
      <c r="M140" s="196"/>
      <c r="N140" s="196"/>
    </row>
    <row r="141" spans="9:14" customFormat="1">
      <c r="I141" s="3"/>
      <c r="J141" s="196"/>
      <c r="K141" s="197"/>
      <c r="L141" s="197"/>
      <c r="M141" s="196"/>
      <c r="N141" s="196"/>
    </row>
    <row r="142" spans="9:14" customFormat="1">
      <c r="I142" s="3"/>
      <c r="J142" s="196"/>
      <c r="K142" s="198"/>
      <c r="L142" s="198"/>
      <c r="M142" s="196"/>
      <c r="N142" s="196"/>
    </row>
    <row r="143" spans="9:14" customFormat="1">
      <c r="I143" s="3"/>
      <c r="J143" s="196"/>
      <c r="K143" s="198"/>
      <c r="L143" s="198"/>
      <c r="M143" s="196"/>
      <c r="N143" s="196"/>
    </row>
    <row r="144" spans="9:14" customFormat="1">
      <c r="I144" s="3"/>
      <c r="J144" s="196"/>
      <c r="K144" s="198"/>
      <c r="L144" s="198"/>
      <c r="M144" s="196"/>
      <c r="N144" s="196"/>
    </row>
    <row r="145" spans="9:14" customFormat="1">
      <c r="I145" s="3"/>
      <c r="J145" s="196"/>
      <c r="K145" s="198"/>
      <c r="L145" s="198"/>
      <c r="M145" s="196"/>
      <c r="N145" s="196"/>
    </row>
    <row r="146" spans="9:14" customFormat="1">
      <c r="I146" s="3"/>
      <c r="J146" s="196"/>
      <c r="K146" s="198"/>
      <c r="L146" s="198"/>
      <c r="M146" s="196"/>
      <c r="N146" s="196"/>
    </row>
    <row r="147" spans="9:14" customFormat="1">
      <c r="I147" s="3"/>
      <c r="J147" s="3"/>
      <c r="K147" s="114"/>
      <c r="L147" s="114"/>
      <c r="M147" s="3"/>
      <c r="N147" s="3"/>
    </row>
    <row r="148" spans="9:14" customFormat="1">
      <c r="I148" s="3"/>
      <c r="J148" s="3"/>
      <c r="K148" s="114"/>
      <c r="L148" s="114"/>
      <c r="M148" s="3"/>
      <c r="N148" s="3"/>
    </row>
    <row r="149" spans="9:14" customFormat="1">
      <c r="I149" s="3"/>
      <c r="J149" s="196"/>
      <c r="K149" s="198"/>
      <c r="L149" s="198"/>
      <c r="M149" s="196"/>
      <c r="N149" s="196"/>
    </row>
    <row r="150" spans="9:14" customFormat="1">
      <c r="I150" s="3"/>
      <c r="J150" s="196"/>
      <c r="K150" s="198"/>
      <c r="L150" s="198"/>
      <c r="M150" s="196"/>
      <c r="N150" s="196"/>
    </row>
    <row r="151" spans="9:14" customFormat="1">
      <c r="I151" s="3"/>
      <c r="J151" s="196"/>
      <c r="K151" s="198"/>
      <c r="L151" s="198"/>
      <c r="M151" s="196"/>
      <c r="N151" s="196"/>
    </row>
    <row r="152" spans="9:14" customFormat="1">
      <c r="I152" s="3"/>
      <c r="J152" s="196"/>
      <c r="K152" s="197"/>
      <c r="L152" s="197"/>
      <c r="M152" s="196"/>
      <c r="N152" s="196"/>
    </row>
    <row r="153" spans="9:14" customFormat="1">
      <c r="I153" s="3"/>
      <c r="J153" s="196"/>
      <c r="K153" s="198"/>
      <c r="L153" s="198"/>
      <c r="M153" s="196"/>
      <c r="N153" s="196"/>
    </row>
    <row r="154" spans="9:14" customFormat="1">
      <c r="I154" s="3"/>
      <c r="J154" s="196"/>
      <c r="K154" s="198"/>
      <c r="L154" s="198"/>
      <c r="M154" s="196"/>
      <c r="N154" s="196"/>
    </row>
    <row r="155" spans="9:14" customFormat="1">
      <c r="I155" s="3"/>
      <c r="J155" s="196"/>
      <c r="K155" s="198"/>
      <c r="L155" s="198"/>
      <c r="M155" s="196"/>
      <c r="N155" s="196"/>
    </row>
    <row r="156" spans="9:14" customFormat="1">
      <c r="I156" s="3"/>
      <c r="J156" s="196"/>
      <c r="K156" s="198"/>
      <c r="L156" s="198"/>
      <c r="M156" s="196"/>
      <c r="N156" s="196"/>
    </row>
    <row r="157" spans="9:14" customFormat="1">
      <c r="I157" s="3"/>
      <c r="J157" s="196"/>
      <c r="K157" s="198"/>
      <c r="L157" s="198"/>
      <c r="M157" s="196"/>
      <c r="N157" s="196"/>
    </row>
    <row r="158" spans="9:14" customFormat="1">
      <c r="I158" s="3"/>
      <c r="J158" s="196"/>
      <c r="K158" s="198"/>
      <c r="L158" s="198"/>
      <c r="M158" s="196"/>
      <c r="N158" s="196"/>
    </row>
    <row r="159" spans="9:14" customFormat="1">
      <c r="I159" s="3"/>
      <c r="J159" s="196"/>
      <c r="K159" s="198"/>
      <c r="L159" s="198"/>
      <c r="M159" s="196"/>
      <c r="N159" s="196"/>
    </row>
    <row r="160" spans="9:14" customFormat="1">
      <c r="I160" s="3"/>
      <c r="J160" s="196"/>
      <c r="K160" s="198"/>
      <c r="L160" s="198"/>
      <c r="M160" s="196"/>
      <c r="N160" s="196"/>
    </row>
    <row r="161" spans="7:17" customFormat="1">
      <c r="I161" s="3"/>
      <c r="J161" s="196"/>
      <c r="K161" s="198"/>
      <c r="L161" s="198"/>
      <c r="M161" s="196"/>
      <c r="N161" s="196"/>
    </row>
    <row r="162" spans="7:17" customFormat="1">
      <c r="I162" s="3"/>
      <c r="J162" s="196"/>
      <c r="K162" s="198"/>
      <c r="L162" s="198"/>
      <c r="M162" s="196"/>
      <c r="N162" s="196"/>
    </row>
    <row r="163" spans="7:17" customFormat="1">
      <c r="I163" s="3"/>
      <c r="J163" s="196"/>
      <c r="K163" s="197"/>
      <c r="L163" s="197"/>
      <c r="M163" s="196"/>
      <c r="N163" s="196"/>
    </row>
    <row r="164" spans="7:17" customFormat="1">
      <c r="I164" s="3"/>
      <c r="J164" s="196"/>
      <c r="K164" s="198"/>
      <c r="L164" s="198"/>
      <c r="M164" s="196"/>
      <c r="N164" s="196"/>
    </row>
    <row r="165" spans="7:17" customFormat="1">
      <c r="G165" s="199"/>
      <c r="H165" s="199"/>
      <c r="I165" s="196"/>
      <c r="J165" s="196"/>
      <c r="K165" s="198"/>
      <c r="L165" s="198"/>
      <c r="M165" s="196"/>
      <c r="N165" s="196"/>
      <c r="O165" s="199"/>
      <c r="P165" s="199"/>
      <c r="Q165" s="199"/>
    </row>
    <row r="166" spans="7:17" customFormat="1">
      <c r="G166" s="199"/>
      <c r="H166" s="199"/>
      <c r="I166" s="196"/>
      <c r="J166" s="196"/>
      <c r="K166" s="198"/>
      <c r="L166" s="198"/>
      <c r="M166" s="196"/>
      <c r="N166" s="196"/>
      <c r="O166" s="199"/>
      <c r="P166" s="199"/>
      <c r="Q166" s="199"/>
    </row>
    <row r="167" spans="7:17" customFormat="1">
      <c r="G167" s="199"/>
      <c r="H167" s="199"/>
      <c r="I167" s="196"/>
      <c r="J167" s="196"/>
      <c r="K167" s="198"/>
      <c r="L167" s="198"/>
      <c r="M167" s="196"/>
      <c r="N167" s="196"/>
      <c r="O167" s="199"/>
      <c r="P167" s="199"/>
      <c r="Q167" s="199"/>
    </row>
    <row r="168" spans="7:17" customFormat="1">
      <c r="G168" s="199"/>
      <c r="H168" s="199"/>
      <c r="I168" s="196"/>
      <c r="J168" s="196"/>
      <c r="K168" s="198"/>
      <c r="L168" s="198"/>
      <c r="M168" s="196"/>
      <c r="N168" s="196"/>
      <c r="O168" s="199"/>
      <c r="P168" s="199"/>
      <c r="Q168" s="199"/>
    </row>
    <row r="169" spans="7:17" customFormat="1">
      <c r="G169" s="199"/>
      <c r="H169" s="199"/>
      <c r="I169" s="196"/>
      <c r="J169" s="196"/>
      <c r="K169" s="198"/>
      <c r="L169" s="198"/>
      <c r="M169" s="196"/>
      <c r="N169" s="196"/>
      <c r="O169" s="199"/>
      <c r="P169" s="199"/>
      <c r="Q169" s="199"/>
    </row>
    <row r="170" spans="7:17" customFormat="1">
      <c r="G170" s="199"/>
      <c r="H170" s="199"/>
      <c r="I170" s="196"/>
      <c r="J170" s="196"/>
      <c r="K170" s="198"/>
      <c r="L170" s="198"/>
      <c r="M170" s="196"/>
      <c r="N170" s="196"/>
      <c r="O170" s="199"/>
      <c r="P170" s="199"/>
      <c r="Q170" s="199"/>
    </row>
    <row r="171" spans="7:17" customFormat="1">
      <c r="G171" s="199"/>
      <c r="H171" s="199"/>
      <c r="I171" s="196"/>
      <c r="J171" s="196"/>
      <c r="K171" s="198"/>
      <c r="L171" s="198"/>
      <c r="M171" s="196"/>
      <c r="N171" s="196"/>
      <c r="O171" s="199"/>
      <c r="P171" s="199"/>
      <c r="Q171" s="199"/>
    </row>
    <row r="172" spans="7:17" customFormat="1">
      <c r="G172" s="199"/>
      <c r="H172" s="199"/>
      <c r="I172" s="196"/>
      <c r="J172" s="196"/>
      <c r="K172" s="198"/>
      <c r="L172" s="198"/>
      <c r="M172" s="196"/>
      <c r="N172" s="196"/>
      <c r="O172" s="199"/>
      <c r="P172" s="199"/>
      <c r="Q172" s="199"/>
    </row>
    <row r="173" spans="7:17" customFormat="1">
      <c r="G173" s="199"/>
      <c r="H173" s="199"/>
      <c r="I173" s="196"/>
      <c r="J173" s="196"/>
      <c r="K173" s="198"/>
      <c r="L173" s="198"/>
      <c r="M173" s="196"/>
      <c r="N173" s="196"/>
      <c r="O173" s="199"/>
      <c r="P173" s="199"/>
      <c r="Q173" s="199"/>
    </row>
    <row r="174" spans="7:17" customFormat="1">
      <c r="G174" s="199"/>
      <c r="H174" s="199"/>
      <c r="I174" s="196"/>
      <c r="J174" s="196"/>
      <c r="K174" s="197"/>
      <c r="L174" s="197"/>
      <c r="M174" s="196"/>
      <c r="N174" s="196"/>
      <c r="O174" s="199"/>
      <c r="P174" s="199"/>
      <c r="Q174" s="199"/>
    </row>
    <row r="175" spans="7:17" customFormat="1">
      <c r="G175" s="199"/>
      <c r="H175" s="199"/>
      <c r="I175" s="196"/>
      <c r="J175" s="196"/>
      <c r="K175" s="198"/>
      <c r="L175" s="198"/>
      <c r="M175" s="196"/>
      <c r="N175" s="196"/>
      <c r="O175" s="199"/>
      <c r="P175" s="199"/>
      <c r="Q175" s="199"/>
    </row>
    <row r="176" spans="7:17" customFormat="1">
      <c r="G176" s="199"/>
      <c r="H176" s="199"/>
      <c r="I176" s="196"/>
      <c r="J176" s="196"/>
      <c r="K176" s="198"/>
      <c r="L176" s="198"/>
      <c r="M176" s="196"/>
      <c r="N176" s="196"/>
      <c r="O176" s="199"/>
      <c r="P176" s="199"/>
      <c r="Q176" s="199"/>
    </row>
    <row r="177" spans="7:17">
      <c r="G177" s="200"/>
      <c r="H177" s="200"/>
      <c r="I177" s="194"/>
      <c r="J177" s="194"/>
      <c r="K177" s="194"/>
      <c r="L177" s="194"/>
      <c r="M177" s="196"/>
      <c r="N177" s="196"/>
      <c r="O177" s="199"/>
      <c r="P177" s="199"/>
      <c r="Q177" s="199"/>
    </row>
    <row r="178" spans="7:17">
      <c r="G178" s="200"/>
      <c r="H178" s="200"/>
      <c r="I178" s="194"/>
      <c r="J178" s="194"/>
      <c r="K178" s="194"/>
      <c r="L178" s="194"/>
      <c r="M178" s="196"/>
      <c r="N178" s="196"/>
      <c r="O178" s="199"/>
      <c r="P178" s="199"/>
      <c r="Q178" s="199"/>
    </row>
    <row r="179" spans="7:17">
      <c r="G179" s="200"/>
      <c r="H179" s="200"/>
      <c r="I179" s="201"/>
      <c r="J179" s="201"/>
      <c r="K179" s="201"/>
      <c r="L179" s="201"/>
      <c r="M179" s="199"/>
      <c r="N179" s="199"/>
      <c r="O179" s="199"/>
      <c r="P179" s="199"/>
      <c r="Q179" s="199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view="pageBreakPreview" zoomScale="90" zoomScaleNormal="100" zoomScaleSheetLayoutView="90" workbookViewId="0">
      <selection activeCell="B4" sqref="B4"/>
    </sheetView>
  </sheetViews>
  <sheetFormatPr defaultRowHeight="15"/>
  <cols>
    <col min="1" max="1" width="23" customWidth="1"/>
    <col min="2" max="2" width="12.28515625" customWidth="1"/>
    <col min="3" max="3" width="10.7109375" customWidth="1"/>
    <col min="4" max="4" width="22" customWidth="1"/>
    <col min="5" max="5" width="23.7109375" customWidth="1"/>
    <col min="6" max="6" width="21.5703125" customWidth="1"/>
    <col min="7" max="7" width="28.42578125" customWidth="1"/>
  </cols>
  <sheetData>
    <row r="1" spans="1:7" ht="18.75">
      <c r="A1" s="506" t="s">
        <v>100</v>
      </c>
      <c r="B1" s="506"/>
      <c r="C1" s="506"/>
      <c r="D1" s="506"/>
      <c r="E1" s="506"/>
      <c r="F1" s="506"/>
      <c r="G1" s="506"/>
    </row>
    <row r="2" spans="1:7" ht="54.75" customHeight="1">
      <c r="A2" s="481" t="s">
        <v>101</v>
      </c>
      <c r="B2" s="507" t="s">
        <v>102</v>
      </c>
      <c r="C2" s="508"/>
      <c r="D2" s="481" t="s">
        <v>104</v>
      </c>
      <c r="E2" s="481" t="s">
        <v>105</v>
      </c>
      <c r="F2" s="481" t="s">
        <v>106</v>
      </c>
      <c r="G2" s="485" t="s">
        <v>107</v>
      </c>
    </row>
    <row r="3" spans="1:7" ht="21" customHeight="1">
      <c r="A3" s="483"/>
      <c r="B3" s="166" t="s">
        <v>56</v>
      </c>
      <c r="C3" s="166" t="s">
        <v>86</v>
      </c>
      <c r="D3" s="483"/>
      <c r="E3" s="483"/>
      <c r="F3" s="483"/>
      <c r="G3" s="485"/>
    </row>
    <row r="4" spans="1:7" ht="129" customHeight="1">
      <c r="A4" s="49" t="s">
        <v>271</v>
      </c>
      <c r="B4" s="52">
        <v>4</v>
      </c>
      <c r="C4" s="52">
        <v>4</v>
      </c>
      <c r="D4" s="65" t="s">
        <v>274</v>
      </c>
      <c r="E4" s="65" t="s">
        <v>288</v>
      </c>
      <c r="F4" s="86" t="s">
        <v>286</v>
      </c>
      <c r="G4" s="64" t="s">
        <v>287</v>
      </c>
    </row>
    <row r="5" spans="1:7" ht="143.25" customHeight="1">
      <c r="A5" s="51" t="s">
        <v>103</v>
      </c>
      <c r="B5" s="52"/>
      <c r="C5" s="52"/>
      <c r="D5" s="65"/>
      <c r="E5" s="86"/>
      <c r="F5" s="86"/>
      <c r="G5" s="64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9"/>
  <sheetViews>
    <sheetView view="pageBreakPreview" zoomScale="90" zoomScaleNormal="100" zoomScaleSheetLayoutView="90" workbookViewId="0">
      <selection activeCell="A59" sqref="A59:I59"/>
    </sheetView>
  </sheetViews>
  <sheetFormatPr defaultRowHeight="1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>
      <c r="A1" s="513" t="s">
        <v>108</v>
      </c>
      <c r="B1" s="513"/>
      <c r="C1" s="513"/>
      <c r="D1" s="513"/>
      <c r="E1" s="513"/>
      <c r="F1" s="513"/>
      <c r="G1" s="513"/>
      <c r="H1" s="513"/>
      <c r="I1" s="513"/>
    </row>
    <row r="2" spans="1:9" s="5" customFormat="1" ht="38.25" customHeight="1">
      <c r="A2" s="511" t="s">
        <v>59</v>
      </c>
      <c r="B2" s="511" t="s">
        <v>109</v>
      </c>
      <c r="C2" s="512" t="s">
        <v>110</v>
      </c>
      <c r="D2" s="512"/>
      <c r="E2" s="511" t="s">
        <v>111</v>
      </c>
      <c r="F2" s="511" t="s">
        <v>90</v>
      </c>
      <c r="G2" s="511" t="s">
        <v>113</v>
      </c>
      <c r="H2" s="511"/>
      <c r="I2" s="511" t="s">
        <v>115</v>
      </c>
    </row>
    <row r="3" spans="1:9" s="5" customFormat="1" ht="55.5" customHeight="1">
      <c r="A3" s="511"/>
      <c r="B3" s="511"/>
      <c r="C3" s="19" t="s">
        <v>56</v>
      </c>
      <c r="D3" s="19" t="s">
        <v>86</v>
      </c>
      <c r="E3" s="511"/>
      <c r="F3" s="511"/>
      <c r="G3" s="7" t="s">
        <v>112</v>
      </c>
      <c r="H3" s="7" t="s">
        <v>114</v>
      </c>
      <c r="I3" s="511"/>
    </row>
    <row r="4" spans="1:9" ht="37.5">
      <c r="A4" s="53">
        <v>1</v>
      </c>
      <c r="B4" s="64" t="s">
        <v>307</v>
      </c>
      <c r="C4" s="55">
        <v>1</v>
      </c>
      <c r="D4" s="55">
        <v>1</v>
      </c>
      <c r="E4" s="87" t="s">
        <v>314</v>
      </c>
      <c r="F4" s="64" t="s">
        <v>308</v>
      </c>
      <c r="G4" s="21">
        <v>12</v>
      </c>
      <c r="H4" s="21">
        <v>3</v>
      </c>
      <c r="I4" s="87" t="s">
        <v>291</v>
      </c>
    </row>
    <row r="5" spans="1:9" ht="37.5">
      <c r="A5" s="53">
        <v>2</v>
      </c>
      <c r="B5" s="64" t="s">
        <v>309</v>
      </c>
      <c r="C5" s="55">
        <v>1</v>
      </c>
      <c r="D5" s="55">
        <v>1</v>
      </c>
      <c r="E5" s="87" t="s">
        <v>313</v>
      </c>
      <c r="F5" s="64" t="s">
        <v>308</v>
      </c>
      <c r="G5" s="21">
        <v>8</v>
      </c>
      <c r="H5" s="21">
        <v>0</v>
      </c>
      <c r="I5" s="87" t="s">
        <v>291</v>
      </c>
    </row>
    <row r="6" spans="1:9" ht="37.5">
      <c r="A6" s="53">
        <v>3</v>
      </c>
      <c r="B6" s="64" t="s">
        <v>310</v>
      </c>
      <c r="C6" s="55">
        <v>1</v>
      </c>
      <c r="D6" s="55">
        <v>1</v>
      </c>
      <c r="E6" s="87" t="s">
        <v>311</v>
      </c>
      <c r="F6" s="64" t="s">
        <v>312</v>
      </c>
      <c r="G6" s="21">
        <v>10</v>
      </c>
      <c r="H6" s="21">
        <v>4</v>
      </c>
      <c r="I6" s="87" t="s">
        <v>291</v>
      </c>
    </row>
    <row r="7" spans="1:9" ht="37.5">
      <c r="A7" s="53">
        <v>4</v>
      </c>
      <c r="B7" s="64" t="s">
        <v>307</v>
      </c>
      <c r="C7" s="55">
        <v>1</v>
      </c>
      <c r="D7" s="55">
        <v>1</v>
      </c>
      <c r="E7" s="87" t="s">
        <v>315</v>
      </c>
      <c r="F7" s="64" t="s">
        <v>312</v>
      </c>
      <c r="G7" s="21">
        <v>8</v>
      </c>
      <c r="H7" s="21">
        <v>0</v>
      </c>
      <c r="I7" s="87" t="s">
        <v>291</v>
      </c>
    </row>
    <row r="8" spans="1:9" ht="37.5">
      <c r="A8" s="53">
        <v>5</v>
      </c>
      <c r="B8" s="64" t="s">
        <v>310</v>
      </c>
      <c r="C8" s="55">
        <v>1</v>
      </c>
      <c r="D8" s="55">
        <v>1</v>
      </c>
      <c r="E8" s="87" t="s">
        <v>316</v>
      </c>
      <c r="F8" s="64" t="s">
        <v>312</v>
      </c>
      <c r="G8" s="21">
        <v>10</v>
      </c>
      <c r="H8" s="21">
        <v>3</v>
      </c>
      <c r="I8" s="87" t="s">
        <v>294</v>
      </c>
    </row>
    <row r="9" spans="1:9" ht="37.5">
      <c r="A9" s="53">
        <v>6</v>
      </c>
      <c r="B9" s="64" t="s">
        <v>309</v>
      </c>
      <c r="C9" s="55">
        <v>1</v>
      </c>
      <c r="D9" s="55">
        <v>1</v>
      </c>
      <c r="E9" s="87" t="s">
        <v>317</v>
      </c>
      <c r="F9" s="64" t="s">
        <v>318</v>
      </c>
      <c r="G9" s="21">
        <v>10</v>
      </c>
      <c r="H9" s="21">
        <v>0</v>
      </c>
      <c r="I9" s="87" t="s">
        <v>291</v>
      </c>
    </row>
    <row r="10" spans="1:9" ht="37.5">
      <c r="A10" s="53">
        <v>7</v>
      </c>
      <c r="B10" s="64" t="s">
        <v>307</v>
      </c>
      <c r="C10" s="55">
        <v>1</v>
      </c>
      <c r="D10" s="55">
        <v>1</v>
      </c>
      <c r="E10" s="87" t="s">
        <v>319</v>
      </c>
      <c r="F10" s="64" t="s">
        <v>320</v>
      </c>
      <c r="G10" s="21">
        <v>10</v>
      </c>
      <c r="H10" s="21">
        <v>3</v>
      </c>
      <c r="I10" s="87" t="s">
        <v>291</v>
      </c>
    </row>
    <row r="11" spans="1:9" ht="37.5">
      <c r="A11" s="87">
        <v>8</v>
      </c>
      <c r="B11" s="64" t="s">
        <v>321</v>
      </c>
      <c r="C11" s="55">
        <v>1</v>
      </c>
      <c r="D11" s="55">
        <v>1</v>
      </c>
      <c r="E11" s="87" t="s">
        <v>322</v>
      </c>
      <c r="F11" s="64" t="s">
        <v>308</v>
      </c>
      <c r="G11" s="21">
        <v>12</v>
      </c>
      <c r="H11" s="21">
        <v>2</v>
      </c>
      <c r="I11" s="87" t="s">
        <v>291</v>
      </c>
    </row>
    <row r="12" spans="1:9" ht="37.5">
      <c r="A12" s="87">
        <v>9</v>
      </c>
      <c r="B12" s="64" t="s">
        <v>323</v>
      </c>
      <c r="C12" s="55">
        <v>1</v>
      </c>
      <c r="D12" s="55">
        <v>1</v>
      </c>
      <c r="E12" s="87" t="s">
        <v>324</v>
      </c>
      <c r="F12" s="64" t="s">
        <v>312</v>
      </c>
      <c r="G12" s="21">
        <v>15</v>
      </c>
      <c r="H12" s="21">
        <v>5</v>
      </c>
      <c r="I12" s="87" t="s">
        <v>302</v>
      </c>
    </row>
    <row r="13" spans="1:9" ht="37.5">
      <c r="A13" s="87">
        <v>10</v>
      </c>
      <c r="B13" s="64" t="s">
        <v>325</v>
      </c>
      <c r="C13" s="55">
        <v>1</v>
      </c>
      <c r="D13" s="55">
        <v>1</v>
      </c>
      <c r="E13" s="87" t="s">
        <v>326</v>
      </c>
      <c r="F13" s="64" t="s">
        <v>308</v>
      </c>
      <c r="G13" s="21">
        <v>5</v>
      </c>
      <c r="H13" s="21">
        <v>0</v>
      </c>
      <c r="I13" s="87" t="s">
        <v>291</v>
      </c>
    </row>
    <row r="14" spans="1:9" ht="37.5">
      <c r="A14" s="87">
        <v>11</v>
      </c>
      <c r="B14" s="64" t="s">
        <v>327</v>
      </c>
      <c r="C14" s="55">
        <v>1</v>
      </c>
      <c r="D14" s="55">
        <v>1</v>
      </c>
      <c r="E14" s="87" t="s">
        <v>328</v>
      </c>
      <c r="F14" s="64" t="s">
        <v>320</v>
      </c>
      <c r="G14" s="21">
        <v>10</v>
      </c>
      <c r="H14" s="21">
        <v>2</v>
      </c>
      <c r="I14" s="87" t="s">
        <v>291</v>
      </c>
    </row>
    <row r="15" spans="1:9" ht="37.5">
      <c r="A15" s="87">
        <v>12</v>
      </c>
      <c r="B15" s="64" t="s">
        <v>325</v>
      </c>
      <c r="C15" s="55">
        <v>1</v>
      </c>
      <c r="D15" s="55">
        <v>1</v>
      </c>
      <c r="E15" s="87" t="s">
        <v>329</v>
      </c>
      <c r="F15" s="64" t="s">
        <v>308</v>
      </c>
      <c r="G15" s="21">
        <v>8</v>
      </c>
      <c r="H15" s="21">
        <v>4</v>
      </c>
      <c r="I15" s="87" t="s">
        <v>291</v>
      </c>
    </row>
    <row r="16" spans="1:9" ht="37.5">
      <c r="A16" s="87">
        <v>13</v>
      </c>
      <c r="B16" s="64" t="s">
        <v>309</v>
      </c>
      <c r="C16" s="55">
        <v>1</v>
      </c>
      <c r="D16" s="55">
        <v>1</v>
      </c>
      <c r="E16" s="87" t="s">
        <v>329</v>
      </c>
      <c r="F16" s="64" t="s">
        <v>330</v>
      </c>
      <c r="G16" s="21">
        <v>10</v>
      </c>
      <c r="H16" s="21">
        <v>2</v>
      </c>
      <c r="I16" s="87" t="s">
        <v>302</v>
      </c>
    </row>
    <row r="17" spans="1:9" ht="37.5">
      <c r="A17" s="87">
        <v>14</v>
      </c>
      <c r="B17" s="64" t="s">
        <v>331</v>
      </c>
      <c r="C17" s="55">
        <v>1</v>
      </c>
      <c r="D17" s="55">
        <v>1</v>
      </c>
      <c r="E17" s="87" t="s">
        <v>332</v>
      </c>
      <c r="F17" s="64" t="s">
        <v>312</v>
      </c>
      <c r="G17" s="21">
        <v>11</v>
      </c>
      <c r="H17" s="21">
        <v>3</v>
      </c>
      <c r="I17" s="87" t="s">
        <v>291</v>
      </c>
    </row>
    <row r="18" spans="1:9" ht="37.5">
      <c r="A18" s="87">
        <v>15</v>
      </c>
      <c r="B18" s="64" t="s">
        <v>333</v>
      </c>
      <c r="C18" s="55">
        <v>1</v>
      </c>
      <c r="D18" s="55">
        <v>1</v>
      </c>
      <c r="E18" s="87" t="s">
        <v>334</v>
      </c>
      <c r="F18" s="64" t="s">
        <v>320</v>
      </c>
      <c r="G18" s="21">
        <v>8</v>
      </c>
      <c r="H18" s="21">
        <v>2</v>
      </c>
      <c r="I18" s="87" t="s">
        <v>291</v>
      </c>
    </row>
    <row r="19" spans="1:9" ht="37.5">
      <c r="A19" s="87">
        <v>16</v>
      </c>
      <c r="B19" s="64" t="s">
        <v>331</v>
      </c>
      <c r="C19" s="55">
        <v>1</v>
      </c>
      <c r="D19" s="55">
        <v>1</v>
      </c>
      <c r="E19" s="87" t="s">
        <v>335</v>
      </c>
      <c r="F19" s="64" t="s">
        <v>336</v>
      </c>
      <c r="G19" s="21">
        <v>15</v>
      </c>
      <c r="H19" s="21">
        <v>5</v>
      </c>
      <c r="I19" s="87" t="s">
        <v>302</v>
      </c>
    </row>
    <row r="20" spans="1:9" ht="37.5">
      <c r="A20" s="87">
        <v>17</v>
      </c>
      <c r="B20" s="64" t="s">
        <v>337</v>
      </c>
      <c r="C20" s="21">
        <v>1</v>
      </c>
      <c r="D20" s="21">
        <v>1</v>
      </c>
      <c r="E20" s="87" t="s">
        <v>338</v>
      </c>
      <c r="F20" s="64" t="s">
        <v>308</v>
      </c>
      <c r="G20" s="21">
        <v>8</v>
      </c>
      <c r="H20" s="21">
        <v>2</v>
      </c>
      <c r="I20" s="87" t="s">
        <v>291</v>
      </c>
    </row>
    <row r="21" spans="1:9" ht="37.5">
      <c r="A21" s="87">
        <v>18</v>
      </c>
      <c r="B21" s="64" t="s">
        <v>309</v>
      </c>
      <c r="C21" s="55">
        <v>1</v>
      </c>
      <c r="D21" s="55">
        <v>1</v>
      </c>
      <c r="E21" s="87" t="s">
        <v>339</v>
      </c>
      <c r="F21" s="64" t="s">
        <v>330</v>
      </c>
      <c r="G21" s="21">
        <v>10</v>
      </c>
      <c r="H21" s="21">
        <v>3</v>
      </c>
      <c r="I21" s="87" t="s">
        <v>291</v>
      </c>
    </row>
    <row r="22" spans="1:9" ht="37.5">
      <c r="A22" s="87">
        <v>19</v>
      </c>
      <c r="B22" s="64" t="s">
        <v>323</v>
      </c>
      <c r="C22" s="21">
        <v>1</v>
      </c>
      <c r="D22" s="21">
        <v>1</v>
      </c>
      <c r="E22" s="87" t="s">
        <v>340</v>
      </c>
      <c r="F22" s="64" t="s">
        <v>312</v>
      </c>
      <c r="G22" s="21">
        <v>15</v>
      </c>
      <c r="H22" s="21">
        <v>5</v>
      </c>
      <c r="I22" s="87" t="s">
        <v>302</v>
      </c>
    </row>
    <row r="23" spans="1:9" ht="37.5">
      <c r="A23" s="87">
        <v>20</v>
      </c>
      <c r="B23" s="64" t="s">
        <v>341</v>
      </c>
      <c r="C23" s="21">
        <v>1</v>
      </c>
      <c r="D23" s="21">
        <v>1</v>
      </c>
      <c r="E23" s="87" t="s">
        <v>342</v>
      </c>
      <c r="F23" s="64" t="s">
        <v>308</v>
      </c>
      <c r="G23" s="21">
        <v>7</v>
      </c>
      <c r="H23" s="21">
        <v>3</v>
      </c>
      <c r="I23" s="87" t="s">
        <v>300</v>
      </c>
    </row>
    <row r="24" spans="1:9" ht="37.5">
      <c r="A24" s="87">
        <v>21</v>
      </c>
      <c r="B24" s="64" t="s">
        <v>309</v>
      </c>
      <c r="C24" s="55">
        <v>1</v>
      </c>
      <c r="D24" s="55">
        <v>1</v>
      </c>
      <c r="E24" s="87" t="s">
        <v>343</v>
      </c>
      <c r="F24" s="64" t="s">
        <v>318</v>
      </c>
      <c r="G24" s="21">
        <v>10</v>
      </c>
      <c r="H24" s="21">
        <v>0</v>
      </c>
      <c r="I24" s="87" t="s">
        <v>300</v>
      </c>
    </row>
    <row r="25" spans="1:9" ht="37.5">
      <c r="A25" s="87">
        <v>22</v>
      </c>
      <c r="B25" s="64" t="s">
        <v>323</v>
      </c>
      <c r="C25" s="21">
        <v>1</v>
      </c>
      <c r="D25" s="21">
        <v>1</v>
      </c>
      <c r="E25" s="87" t="s">
        <v>344</v>
      </c>
      <c r="F25" s="64" t="s">
        <v>312</v>
      </c>
      <c r="G25" s="21">
        <v>11</v>
      </c>
      <c r="H25" s="21">
        <v>3</v>
      </c>
      <c r="I25" s="87" t="s">
        <v>302</v>
      </c>
    </row>
    <row r="26" spans="1:9" ht="37.5">
      <c r="A26" s="87">
        <v>23</v>
      </c>
      <c r="B26" s="64" t="s">
        <v>345</v>
      </c>
      <c r="C26" s="21">
        <v>1</v>
      </c>
      <c r="D26" s="21">
        <v>1</v>
      </c>
      <c r="E26" s="87" t="s">
        <v>346</v>
      </c>
      <c r="F26" s="64" t="s">
        <v>320</v>
      </c>
      <c r="G26" s="21">
        <v>10</v>
      </c>
      <c r="H26" s="21">
        <v>2</v>
      </c>
      <c r="I26" s="87" t="s">
        <v>300</v>
      </c>
    </row>
    <row r="27" spans="1:9" ht="37.5">
      <c r="A27" s="87">
        <v>24</v>
      </c>
      <c r="B27" s="64" t="s">
        <v>309</v>
      </c>
      <c r="C27" s="55">
        <v>1</v>
      </c>
      <c r="D27" s="55">
        <v>1</v>
      </c>
      <c r="E27" s="87" t="s">
        <v>347</v>
      </c>
      <c r="F27" s="64" t="s">
        <v>330</v>
      </c>
      <c r="G27" s="21">
        <v>12</v>
      </c>
      <c r="H27" s="21">
        <v>3</v>
      </c>
      <c r="I27" s="87" t="s">
        <v>302</v>
      </c>
    </row>
    <row r="28" spans="1:9" ht="37.5">
      <c r="A28" s="87">
        <v>25</v>
      </c>
      <c r="B28" s="64" t="s">
        <v>307</v>
      </c>
      <c r="C28" s="55">
        <v>1</v>
      </c>
      <c r="D28" s="55">
        <v>1</v>
      </c>
      <c r="E28" s="87" t="s">
        <v>348</v>
      </c>
      <c r="F28" s="64" t="s">
        <v>320</v>
      </c>
      <c r="G28" s="21">
        <v>10</v>
      </c>
      <c r="H28" s="21">
        <v>2</v>
      </c>
      <c r="I28" s="87" t="s">
        <v>300</v>
      </c>
    </row>
    <row r="29" spans="1:9" ht="37.5">
      <c r="A29" s="87">
        <v>26</v>
      </c>
      <c r="B29" s="64" t="s">
        <v>307</v>
      </c>
      <c r="C29" s="55">
        <v>1</v>
      </c>
      <c r="D29" s="55">
        <v>1</v>
      </c>
      <c r="E29" s="87" t="s">
        <v>349</v>
      </c>
      <c r="F29" s="73" t="s">
        <v>308</v>
      </c>
      <c r="G29" s="90">
        <v>10</v>
      </c>
      <c r="H29" s="90">
        <v>0</v>
      </c>
      <c r="I29" s="47" t="s">
        <v>300</v>
      </c>
    </row>
    <row r="30" spans="1:9" ht="18.75">
      <c r="A30" s="87"/>
      <c r="B30" s="73"/>
      <c r="C30" s="23">
        <v>0</v>
      </c>
      <c r="D30" s="23">
        <v>0</v>
      </c>
      <c r="E30" s="47"/>
      <c r="F30" s="73"/>
      <c r="G30" s="90">
        <v>0</v>
      </c>
      <c r="H30" s="90">
        <v>0</v>
      </c>
      <c r="I30" s="47"/>
    </row>
    <row r="31" spans="1:9" ht="18.75">
      <c r="A31" s="87"/>
      <c r="B31" s="73"/>
      <c r="C31" s="23">
        <v>0</v>
      </c>
      <c r="D31" s="23">
        <v>0</v>
      </c>
      <c r="E31" s="47"/>
      <c r="F31" s="73"/>
      <c r="G31" s="90">
        <v>0</v>
      </c>
      <c r="H31" s="90">
        <v>0</v>
      </c>
      <c r="I31" s="47"/>
    </row>
    <row r="32" spans="1:9" ht="18.75">
      <c r="A32" s="87"/>
      <c r="B32" s="73"/>
      <c r="C32" s="23">
        <v>0</v>
      </c>
      <c r="D32" s="23">
        <v>0</v>
      </c>
      <c r="E32" s="47"/>
      <c r="F32" s="73"/>
      <c r="G32" s="90">
        <v>0</v>
      </c>
      <c r="H32" s="90">
        <v>0</v>
      </c>
      <c r="I32" s="47"/>
    </row>
    <row r="33" spans="1:9" ht="18.75">
      <c r="A33" s="87"/>
      <c r="B33" s="73"/>
      <c r="C33" s="90">
        <v>0</v>
      </c>
      <c r="D33" s="90">
        <v>0</v>
      </c>
      <c r="E33" s="47"/>
      <c r="F33" s="73"/>
      <c r="G33" s="90">
        <v>0</v>
      </c>
      <c r="H33" s="90">
        <v>0</v>
      </c>
      <c r="I33" s="47"/>
    </row>
    <row r="34" spans="1:9" ht="18.75">
      <c r="A34" s="87"/>
      <c r="B34" s="73"/>
      <c r="C34" s="90">
        <v>0</v>
      </c>
      <c r="D34" s="90">
        <v>0</v>
      </c>
      <c r="E34" s="47"/>
      <c r="F34" s="73"/>
      <c r="G34" s="90">
        <v>0</v>
      </c>
      <c r="H34" s="90">
        <v>0</v>
      </c>
      <c r="I34" s="47"/>
    </row>
    <row r="35" spans="1:9" ht="18.75">
      <c r="A35" s="87"/>
      <c r="B35" s="73"/>
      <c r="C35" s="90">
        <v>0</v>
      </c>
      <c r="D35" s="90">
        <v>0</v>
      </c>
      <c r="E35" s="47"/>
      <c r="F35" s="73"/>
      <c r="G35" s="90">
        <v>0</v>
      </c>
      <c r="H35" s="90">
        <v>0</v>
      </c>
      <c r="I35" s="47"/>
    </row>
    <row r="36" spans="1:9" ht="18.75">
      <c r="A36" s="87"/>
      <c r="B36" s="73"/>
      <c r="C36" s="90">
        <v>0</v>
      </c>
      <c r="D36" s="90">
        <v>0</v>
      </c>
      <c r="E36" s="47"/>
      <c r="F36" s="73"/>
      <c r="G36" s="90">
        <v>0</v>
      </c>
      <c r="H36" s="90">
        <v>0</v>
      </c>
      <c r="I36" s="47"/>
    </row>
    <row r="37" spans="1:9" ht="18.75">
      <c r="A37" s="87"/>
      <c r="B37" s="73"/>
      <c r="C37" s="90">
        <v>0</v>
      </c>
      <c r="D37" s="90">
        <v>0</v>
      </c>
      <c r="E37" s="47"/>
      <c r="F37" s="73"/>
      <c r="G37" s="90">
        <v>0</v>
      </c>
      <c r="H37" s="90">
        <v>0</v>
      </c>
      <c r="I37" s="47"/>
    </row>
    <row r="38" spans="1:9" ht="18.75">
      <c r="A38" s="87"/>
      <c r="B38" s="73"/>
      <c r="C38" s="90">
        <v>0</v>
      </c>
      <c r="D38" s="90">
        <v>0</v>
      </c>
      <c r="E38" s="47"/>
      <c r="F38" s="73"/>
      <c r="G38" s="90">
        <v>0</v>
      </c>
      <c r="H38" s="90">
        <v>0</v>
      </c>
      <c r="I38" s="47"/>
    </row>
    <row r="39" spans="1:9" ht="18.75">
      <c r="A39" s="87"/>
      <c r="B39" s="73"/>
      <c r="C39" s="90">
        <v>0</v>
      </c>
      <c r="D39" s="90">
        <v>0</v>
      </c>
      <c r="E39" s="47"/>
      <c r="F39" s="73"/>
      <c r="G39" s="90">
        <v>0</v>
      </c>
      <c r="H39" s="90">
        <v>0</v>
      </c>
      <c r="I39" s="47"/>
    </row>
    <row r="40" spans="1:9" ht="18.75">
      <c r="A40" s="87"/>
      <c r="B40" s="73"/>
      <c r="C40" s="90">
        <v>0</v>
      </c>
      <c r="D40" s="90">
        <v>0</v>
      </c>
      <c r="E40" s="47"/>
      <c r="F40" s="73"/>
      <c r="G40" s="90">
        <v>0</v>
      </c>
      <c r="H40" s="90">
        <v>0</v>
      </c>
      <c r="I40" s="47"/>
    </row>
    <row r="41" spans="1:9" ht="18.75">
      <c r="A41" s="87"/>
      <c r="B41" s="73"/>
      <c r="C41" s="90">
        <v>0</v>
      </c>
      <c r="D41" s="90">
        <v>0</v>
      </c>
      <c r="E41" s="47"/>
      <c r="F41" s="73"/>
      <c r="G41" s="90">
        <v>0</v>
      </c>
      <c r="H41" s="90">
        <v>0</v>
      </c>
      <c r="I41" s="47"/>
    </row>
    <row r="42" spans="1:9" ht="18.75">
      <c r="A42" s="87"/>
      <c r="B42" s="73"/>
      <c r="C42" s="90">
        <v>0</v>
      </c>
      <c r="D42" s="90">
        <v>0</v>
      </c>
      <c r="E42" s="47"/>
      <c r="F42" s="73"/>
      <c r="G42" s="90">
        <v>0</v>
      </c>
      <c r="H42" s="90">
        <v>0</v>
      </c>
      <c r="I42" s="47"/>
    </row>
    <row r="43" spans="1:9" ht="18.75">
      <c r="A43" s="87"/>
      <c r="B43" s="73"/>
      <c r="C43" s="90">
        <v>0</v>
      </c>
      <c r="D43" s="90">
        <v>0</v>
      </c>
      <c r="E43" s="47"/>
      <c r="F43" s="73"/>
      <c r="G43" s="90">
        <v>0</v>
      </c>
      <c r="H43" s="90">
        <v>0</v>
      </c>
      <c r="I43" s="47"/>
    </row>
    <row r="44" spans="1:9" ht="18.75">
      <c r="A44" s="87"/>
      <c r="B44" s="73"/>
      <c r="C44" s="90">
        <v>0</v>
      </c>
      <c r="D44" s="90">
        <v>0</v>
      </c>
      <c r="E44" s="47"/>
      <c r="F44" s="73"/>
      <c r="G44" s="90">
        <v>0</v>
      </c>
      <c r="H44" s="90">
        <v>0</v>
      </c>
      <c r="I44" s="47"/>
    </row>
    <row r="45" spans="1:9" ht="18.75">
      <c r="A45" s="87"/>
      <c r="B45" s="73"/>
      <c r="C45" s="90">
        <v>0</v>
      </c>
      <c r="D45" s="90">
        <v>0</v>
      </c>
      <c r="E45" s="47"/>
      <c r="F45" s="73"/>
      <c r="G45" s="90">
        <v>0</v>
      </c>
      <c r="H45" s="90">
        <v>0</v>
      </c>
      <c r="I45" s="47"/>
    </row>
    <row r="46" spans="1:9" ht="18.75">
      <c r="A46" s="87"/>
      <c r="B46" s="73"/>
      <c r="C46" s="90">
        <v>0</v>
      </c>
      <c r="D46" s="90">
        <v>0</v>
      </c>
      <c r="E46" s="47"/>
      <c r="F46" s="73"/>
      <c r="G46" s="90">
        <v>0</v>
      </c>
      <c r="H46" s="90">
        <v>0</v>
      </c>
      <c r="I46" s="47"/>
    </row>
    <row r="47" spans="1:9" ht="18.75">
      <c r="A47" s="87"/>
      <c r="B47" s="73"/>
      <c r="C47" s="90">
        <v>0</v>
      </c>
      <c r="D47" s="90">
        <v>0</v>
      </c>
      <c r="E47" s="47"/>
      <c r="F47" s="73"/>
      <c r="G47" s="90">
        <v>0</v>
      </c>
      <c r="H47" s="90">
        <v>0</v>
      </c>
      <c r="I47" s="47"/>
    </row>
    <row r="48" spans="1:9" ht="18.75">
      <c r="A48" s="87"/>
      <c r="B48" s="73"/>
      <c r="C48" s="90">
        <v>0</v>
      </c>
      <c r="D48" s="90">
        <v>0</v>
      </c>
      <c r="E48" s="47"/>
      <c r="F48" s="73"/>
      <c r="G48" s="90">
        <v>0</v>
      </c>
      <c r="H48" s="90">
        <v>0</v>
      </c>
      <c r="I48" s="47"/>
    </row>
    <row r="49" spans="1:9" ht="18.75">
      <c r="A49" s="87"/>
      <c r="B49" s="73"/>
      <c r="C49" s="90">
        <v>0</v>
      </c>
      <c r="D49" s="90">
        <v>0</v>
      </c>
      <c r="E49" s="47"/>
      <c r="F49" s="73"/>
      <c r="G49" s="90">
        <v>0</v>
      </c>
      <c r="H49" s="90">
        <v>0</v>
      </c>
      <c r="I49" s="47"/>
    </row>
    <row r="50" spans="1:9" ht="18.75">
      <c r="A50" s="87"/>
      <c r="B50" s="73"/>
      <c r="C50" s="90">
        <v>0</v>
      </c>
      <c r="D50" s="90">
        <v>0</v>
      </c>
      <c r="E50" s="47"/>
      <c r="F50" s="73"/>
      <c r="G50" s="90">
        <v>0</v>
      </c>
      <c r="H50" s="90">
        <v>0</v>
      </c>
      <c r="I50" s="47"/>
    </row>
    <row r="51" spans="1:9" ht="18.75">
      <c r="A51" s="87"/>
      <c r="B51" s="73"/>
      <c r="C51" s="90">
        <v>0</v>
      </c>
      <c r="D51" s="90">
        <v>0</v>
      </c>
      <c r="E51" s="47"/>
      <c r="F51" s="73"/>
      <c r="G51" s="90">
        <v>0</v>
      </c>
      <c r="H51" s="90">
        <v>0</v>
      </c>
      <c r="I51" s="47"/>
    </row>
    <row r="52" spans="1:9" ht="18.75">
      <c r="A52" s="87"/>
      <c r="B52" s="73"/>
      <c r="C52" s="90">
        <v>0</v>
      </c>
      <c r="D52" s="90">
        <v>0</v>
      </c>
      <c r="E52" s="47"/>
      <c r="F52" s="73"/>
      <c r="G52" s="90">
        <v>0</v>
      </c>
      <c r="H52" s="90">
        <v>0</v>
      </c>
      <c r="I52" s="47"/>
    </row>
    <row r="53" spans="1:9" ht="18.75">
      <c r="A53" s="87"/>
      <c r="B53" s="73"/>
      <c r="C53" s="90">
        <v>0</v>
      </c>
      <c r="D53" s="90">
        <v>0</v>
      </c>
      <c r="E53" s="47"/>
      <c r="F53" s="73"/>
      <c r="G53" s="90">
        <v>0</v>
      </c>
      <c r="H53" s="90">
        <v>0</v>
      </c>
      <c r="I53" s="47"/>
    </row>
    <row r="54" spans="1:9" ht="18.75">
      <c r="A54" s="87"/>
      <c r="B54" s="73"/>
      <c r="C54" s="90">
        <v>0</v>
      </c>
      <c r="D54" s="90">
        <v>0</v>
      </c>
      <c r="E54" s="47"/>
      <c r="F54" s="73"/>
      <c r="G54" s="90">
        <v>0</v>
      </c>
      <c r="H54" s="90">
        <v>0</v>
      </c>
      <c r="I54" s="47"/>
    </row>
    <row r="55" spans="1:9" ht="18.75">
      <c r="A55" s="87"/>
      <c r="B55" s="73"/>
      <c r="C55" s="90">
        <v>0</v>
      </c>
      <c r="D55" s="90">
        <v>0</v>
      </c>
      <c r="E55" s="47"/>
      <c r="F55" s="73"/>
      <c r="G55" s="90">
        <v>0</v>
      </c>
      <c r="H55" s="90">
        <v>0</v>
      </c>
      <c r="I55" s="47"/>
    </row>
    <row r="56" spans="1:9" ht="18.75">
      <c r="A56" s="87"/>
      <c r="B56" s="73"/>
      <c r="C56" s="90">
        <v>0</v>
      </c>
      <c r="D56" s="90">
        <v>0</v>
      </c>
      <c r="E56" s="47"/>
      <c r="F56" s="73"/>
      <c r="G56" s="90">
        <v>0</v>
      </c>
      <c r="H56" s="90">
        <v>0</v>
      </c>
      <c r="I56" s="47"/>
    </row>
    <row r="57" spans="1:9" ht="18.75">
      <c r="A57" s="87"/>
      <c r="B57" s="73"/>
      <c r="C57" s="90">
        <v>0</v>
      </c>
      <c r="D57" s="90">
        <v>0</v>
      </c>
      <c r="E57" s="47"/>
      <c r="F57" s="73"/>
      <c r="G57" s="90">
        <v>0</v>
      </c>
      <c r="H57" s="90">
        <v>0</v>
      </c>
      <c r="I57" s="47"/>
    </row>
    <row r="58" spans="1:9" ht="18.75">
      <c r="A58" s="87"/>
      <c r="B58" s="73"/>
      <c r="C58" s="23">
        <v>0</v>
      </c>
      <c r="D58" s="23">
        <v>0</v>
      </c>
      <c r="E58" s="47"/>
      <c r="F58" s="73"/>
      <c r="G58" s="90">
        <v>0</v>
      </c>
      <c r="H58" s="90">
        <v>0</v>
      </c>
      <c r="I58" s="47"/>
    </row>
    <row r="59" spans="1:9" ht="18.75">
      <c r="A59" s="509" t="s">
        <v>87</v>
      </c>
      <c r="B59" s="510"/>
      <c r="C59" s="35">
        <f>SUM(C4:C58)</f>
        <v>26</v>
      </c>
      <c r="D59" s="35">
        <f>SUM(D4:D58)</f>
        <v>26</v>
      </c>
      <c r="E59" s="50"/>
      <c r="F59" s="50"/>
      <c r="G59" s="35">
        <f>SUM(G4:G58)</f>
        <v>265</v>
      </c>
      <c r="H59" s="35">
        <f>SUM(H4:H58)</f>
        <v>61</v>
      </c>
      <c r="I59" s="50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56"/>
  <sheetViews>
    <sheetView view="pageBreakPreview" topLeftCell="A7" zoomScaleNormal="80" zoomScaleSheetLayoutView="100" workbookViewId="0">
      <selection activeCell="I7" sqref="I7"/>
    </sheetView>
  </sheetViews>
  <sheetFormatPr defaultRowHeight="15"/>
  <cols>
    <col min="1" max="1" width="21.140625" customWidth="1"/>
    <col min="2" max="2" width="8.140625" style="5" customWidth="1"/>
    <col min="3" max="3" width="9.5703125" style="5" customWidth="1"/>
    <col min="4" max="4" width="27.28515625" customWidth="1"/>
    <col min="5" max="5" width="25" customWidth="1"/>
    <col min="6" max="6" width="17.7109375" customWidth="1"/>
    <col min="7" max="7" width="21.28515625" customWidth="1"/>
    <col min="8" max="8" width="16.7109375" customWidth="1"/>
    <col min="9" max="9" width="10.28515625" style="5" customWidth="1"/>
    <col min="10" max="10" width="7.85546875" style="5" customWidth="1"/>
    <col min="11" max="11" width="26.85546875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>
      <c r="A1" s="2" t="s">
        <v>231</v>
      </c>
      <c r="B1" s="48"/>
      <c r="C1" s="48"/>
      <c r="D1" s="48"/>
      <c r="E1" s="48"/>
      <c r="F1" s="48"/>
      <c r="G1" s="48"/>
      <c r="H1" s="59"/>
      <c r="I1" s="59"/>
      <c r="J1" s="59"/>
      <c r="K1" s="59"/>
      <c r="L1" s="59"/>
      <c r="M1" s="59"/>
      <c r="N1" s="59"/>
    </row>
    <row r="2" spans="1:14" ht="18.75">
      <c r="A2" s="517" t="s">
        <v>244</v>
      </c>
      <c r="B2" s="517"/>
      <c r="C2" s="517"/>
      <c r="D2" s="517"/>
      <c r="E2" s="517"/>
      <c r="F2" s="517"/>
      <c r="G2" s="517"/>
      <c r="H2" s="38"/>
      <c r="I2" s="59"/>
      <c r="J2" s="59"/>
      <c r="K2" s="38"/>
      <c r="L2" s="38"/>
      <c r="M2" s="38"/>
      <c r="N2" s="38"/>
    </row>
    <row r="3" spans="1:14" s="5" customFormat="1" ht="18.75" customHeight="1">
      <c r="A3" s="514" t="s">
        <v>116</v>
      </c>
      <c r="B3" s="515" t="s">
        <v>110</v>
      </c>
      <c r="C3" s="515"/>
      <c r="D3" s="514" t="s">
        <v>249</v>
      </c>
      <c r="E3" s="516" t="s">
        <v>859</v>
      </c>
      <c r="F3" s="514" t="s">
        <v>118</v>
      </c>
      <c r="G3" s="514" t="s">
        <v>119</v>
      </c>
      <c r="H3" s="514" t="s">
        <v>116</v>
      </c>
      <c r="I3" s="515" t="s">
        <v>110</v>
      </c>
      <c r="J3" s="515"/>
      <c r="K3" s="514" t="s">
        <v>248</v>
      </c>
      <c r="L3" s="516" t="s">
        <v>859</v>
      </c>
      <c r="M3" s="514" t="s">
        <v>118</v>
      </c>
      <c r="N3" s="514" t="s">
        <v>119</v>
      </c>
    </row>
    <row r="4" spans="1:14" s="5" customFormat="1" ht="76.5" customHeight="1">
      <c r="A4" s="514"/>
      <c r="B4" s="404" t="s">
        <v>56</v>
      </c>
      <c r="C4" s="404" t="s">
        <v>86</v>
      </c>
      <c r="D4" s="514"/>
      <c r="E4" s="516"/>
      <c r="F4" s="514"/>
      <c r="G4" s="514"/>
      <c r="H4" s="514"/>
      <c r="I4" s="404" t="s">
        <v>56</v>
      </c>
      <c r="J4" s="404" t="s">
        <v>86</v>
      </c>
      <c r="K4" s="514"/>
      <c r="L4" s="516"/>
      <c r="M4" s="514"/>
      <c r="N4" s="514"/>
    </row>
    <row r="5" spans="1:14" ht="15.75">
      <c r="A5" s="405" t="s">
        <v>223</v>
      </c>
      <c r="B5" s="406">
        <v>5</v>
      </c>
      <c r="C5" s="406">
        <v>5</v>
      </c>
      <c r="D5" s="407"/>
      <c r="E5" s="407"/>
      <c r="F5" s="406">
        <f>SUM(F6:F16)</f>
        <v>2396</v>
      </c>
      <c r="G5" s="407"/>
      <c r="H5" s="405" t="s">
        <v>117</v>
      </c>
      <c r="I5" s="406">
        <v>10</v>
      </c>
      <c r="J5" s="406">
        <f>SUM(J6:J16)</f>
        <v>10</v>
      </c>
      <c r="K5" s="407"/>
      <c r="L5" s="407"/>
      <c r="M5" s="406">
        <f>SUM(M6:M16)</f>
        <v>1323</v>
      </c>
      <c r="N5" s="407"/>
    </row>
    <row r="6" spans="1:14" ht="63">
      <c r="A6" s="408"/>
      <c r="B6" s="409">
        <v>1</v>
      </c>
      <c r="C6" s="409">
        <v>1</v>
      </c>
      <c r="D6" s="410" t="s">
        <v>350</v>
      </c>
      <c r="E6" s="411" t="s">
        <v>383</v>
      </c>
      <c r="F6" s="409">
        <v>1232</v>
      </c>
      <c r="G6" s="412" t="s">
        <v>351</v>
      </c>
      <c r="H6" s="408"/>
      <c r="I6" s="409">
        <v>1</v>
      </c>
      <c r="J6" s="409">
        <v>1</v>
      </c>
      <c r="K6" s="410" t="s">
        <v>352</v>
      </c>
      <c r="L6" s="411" t="s">
        <v>383</v>
      </c>
      <c r="M6" s="409">
        <v>221</v>
      </c>
      <c r="N6" s="411" t="s">
        <v>300</v>
      </c>
    </row>
    <row r="7" spans="1:14" ht="78.75">
      <c r="A7" s="413"/>
      <c r="B7" s="360">
        <v>1</v>
      </c>
      <c r="C7" s="360">
        <v>1</v>
      </c>
      <c r="D7" s="148" t="s">
        <v>355</v>
      </c>
      <c r="E7" s="235" t="s">
        <v>58</v>
      </c>
      <c r="F7" s="360">
        <v>438</v>
      </c>
      <c r="G7" s="412" t="s">
        <v>356</v>
      </c>
      <c r="H7" s="413"/>
      <c r="I7" s="360">
        <v>1</v>
      </c>
      <c r="J7" s="360">
        <v>1</v>
      </c>
      <c r="K7" s="148" t="s">
        <v>353</v>
      </c>
      <c r="L7" s="411" t="s">
        <v>383</v>
      </c>
      <c r="M7" s="360">
        <v>170</v>
      </c>
      <c r="N7" s="412" t="s">
        <v>360</v>
      </c>
    </row>
    <row r="8" spans="1:14" ht="65.25" customHeight="1">
      <c r="A8" s="413"/>
      <c r="B8" s="360">
        <v>1</v>
      </c>
      <c r="C8" s="360">
        <v>1</v>
      </c>
      <c r="D8" s="148" t="s">
        <v>744</v>
      </c>
      <c r="E8" s="235" t="s">
        <v>58</v>
      </c>
      <c r="F8" s="360">
        <v>378</v>
      </c>
      <c r="G8" s="414" t="s">
        <v>297</v>
      </c>
      <c r="H8" s="413"/>
      <c r="I8" s="360">
        <v>1</v>
      </c>
      <c r="J8" s="360">
        <v>1</v>
      </c>
      <c r="K8" s="148" t="s">
        <v>354</v>
      </c>
      <c r="L8" s="411" t="s">
        <v>383</v>
      </c>
      <c r="M8" s="360">
        <v>79</v>
      </c>
      <c r="N8" s="235" t="s">
        <v>300</v>
      </c>
    </row>
    <row r="9" spans="1:14" ht="48.75" customHeight="1">
      <c r="A9" s="413"/>
      <c r="B9" s="360">
        <v>1</v>
      </c>
      <c r="C9" s="360">
        <v>1</v>
      </c>
      <c r="D9" s="148" t="s">
        <v>745</v>
      </c>
      <c r="E9" s="235" t="s">
        <v>58</v>
      </c>
      <c r="F9" s="360">
        <v>192</v>
      </c>
      <c r="G9" s="414" t="s">
        <v>291</v>
      </c>
      <c r="H9" s="413"/>
      <c r="I9" s="360">
        <v>1</v>
      </c>
      <c r="J9" s="360">
        <v>1</v>
      </c>
      <c r="K9" s="148" t="s">
        <v>357</v>
      </c>
      <c r="L9" s="235" t="s">
        <v>69</v>
      </c>
      <c r="M9" s="360" t="s">
        <v>358</v>
      </c>
      <c r="N9" s="235" t="s">
        <v>302</v>
      </c>
    </row>
    <row r="10" spans="1:14" ht="47.25">
      <c r="A10" s="413"/>
      <c r="B10" s="360">
        <v>1</v>
      </c>
      <c r="C10" s="360">
        <v>1</v>
      </c>
      <c r="D10" s="148" t="s">
        <v>746</v>
      </c>
      <c r="E10" s="235" t="s">
        <v>58</v>
      </c>
      <c r="F10" s="360">
        <v>156</v>
      </c>
      <c r="G10" s="414" t="s">
        <v>297</v>
      </c>
      <c r="H10" s="413"/>
      <c r="I10" s="360">
        <v>1</v>
      </c>
      <c r="J10" s="360">
        <v>1</v>
      </c>
      <c r="K10" s="148" t="s">
        <v>359</v>
      </c>
      <c r="L10" s="235" t="s">
        <v>58</v>
      </c>
      <c r="M10" s="360">
        <v>183</v>
      </c>
      <c r="N10" s="235" t="s">
        <v>302</v>
      </c>
    </row>
    <row r="11" spans="1:14" ht="47.25">
      <c r="A11" s="413"/>
      <c r="B11" s="360">
        <v>0</v>
      </c>
      <c r="C11" s="360">
        <v>0</v>
      </c>
      <c r="D11" s="148"/>
      <c r="E11" s="235"/>
      <c r="F11" s="360">
        <v>0</v>
      </c>
      <c r="G11" s="414"/>
      <c r="H11" s="413"/>
      <c r="I11" s="360">
        <v>1</v>
      </c>
      <c r="J11" s="360">
        <v>1</v>
      </c>
      <c r="K11" s="148" t="s">
        <v>361</v>
      </c>
      <c r="L11" s="235" t="s">
        <v>58</v>
      </c>
      <c r="M11" s="360">
        <v>74</v>
      </c>
      <c r="N11" s="235" t="s">
        <v>302</v>
      </c>
    </row>
    <row r="12" spans="1:14" ht="47.25">
      <c r="A12" s="413"/>
      <c r="B12" s="360">
        <v>0</v>
      </c>
      <c r="C12" s="360">
        <v>0</v>
      </c>
      <c r="D12" s="148"/>
      <c r="E12" s="235"/>
      <c r="F12" s="360">
        <v>0</v>
      </c>
      <c r="G12" s="414"/>
      <c r="H12" s="413"/>
      <c r="I12" s="360">
        <v>1</v>
      </c>
      <c r="J12" s="360">
        <v>1</v>
      </c>
      <c r="K12" s="148" t="s">
        <v>362</v>
      </c>
      <c r="L12" s="235" t="s">
        <v>58</v>
      </c>
      <c r="M12" s="360">
        <v>140</v>
      </c>
      <c r="N12" s="414" t="s">
        <v>360</v>
      </c>
    </row>
    <row r="13" spans="1:14" ht="47.25">
      <c r="A13" s="413"/>
      <c r="B13" s="360">
        <v>0</v>
      </c>
      <c r="C13" s="360">
        <v>0</v>
      </c>
      <c r="D13" s="148"/>
      <c r="E13" s="235"/>
      <c r="F13" s="360">
        <v>0</v>
      </c>
      <c r="G13" s="235"/>
      <c r="H13" s="413"/>
      <c r="I13" s="360">
        <v>1</v>
      </c>
      <c r="J13" s="360">
        <v>1</v>
      </c>
      <c r="K13" s="148" t="s">
        <v>363</v>
      </c>
      <c r="L13" s="235" t="s">
        <v>384</v>
      </c>
      <c r="M13" s="360">
        <v>120</v>
      </c>
      <c r="N13" s="414" t="s">
        <v>360</v>
      </c>
    </row>
    <row r="14" spans="1:14" ht="47.25">
      <c r="A14" s="413"/>
      <c r="B14" s="360">
        <v>0</v>
      </c>
      <c r="C14" s="360">
        <v>0</v>
      </c>
      <c r="D14" s="148"/>
      <c r="E14" s="235"/>
      <c r="F14" s="360">
        <v>0</v>
      </c>
      <c r="G14" s="235"/>
      <c r="H14" s="413"/>
      <c r="I14" s="360">
        <v>1</v>
      </c>
      <c r="J14" s="360">
        <v>1</v>
      </c>
      <c r="K14" s="148" t="s">
        <v>747</v>
      </c>
      <c r="L14" s="235" t="s">
        <v>384</v>
      </c>
      <c r="M14" s="360">
        <v>206</v>
      </c>
      <c r="N14" s="414" t="s">
        <v>297</v>
      </c>
    </row>
    <row r="15" spans="1:14" ht="47.25">
      <c r="A15" s="413"/>
      <c r="B15" s="360">
        <v>0</v>
      </c>
      <c r="C15" s="360">
        <v>0</v>
      </c>
      <c r="D15" s="148"/>
      <c r="E15" s="235"/>
      <c r="F15" s="360">
        <v>0</v>
      </c>
      <c r="G15" s="235"/>
      <c r="H15" s="413"/>
      <c r="I15" s="360">
        <v>1</v>
      </c>
      <c r="J15" s="360">
        <v>1</v>
      </c>
      <c r="K15" s="148" t="s">
        <v>748</v>
      </c>
      <c r="L15" s="235" t="s">
        <v>384</v>
      </c>
      <c r="M15" s="360">
        <v>130</v>
      </c>
      <c r="N15" s="414" t="s">
        <v>742</v>
      </c>
    </row>
    <row r="16" spans="1:14" ht="15.75">
      <c r="A16" s="415"/>
      <c r="B16" s="360">
        <v>0</v>
      </c>
      <c r="C16" s="360">
        <v>0</v>
      </c>
      <c r="D16" s="148"/>
      <c r="E16" s="235"/>
      <c r="F16" s="360">
        <v>0</v>
      </c>
      <c r="G16" s="235"/>
      <c r="H16" s="413"/>
      <c r="I16" s="360">
        <v>0</v>
      </c>
      <c r="J16" s="360">
        <v>0</v>
      </c>
      <c r="K16" s="148"/>
      <c r="L16" s="235"/>
      <c r="M16" s="360">
        <v>0</v>
      </c>
      <c r="N16" s="235"/>
    </row>
    <row r="17" spans="2:14" ht="18.75">
      <c r="B17" s="2"/>
      <c r="C17" s="2"/>
      <c r="D17" s="1"/>
      <c r="E17" s="1"/>
      <c r="F17" s="1"/>
      <c r="G17" s="1"/>
      <c r="L17" s="3"/>
      <c r="M17" s="214"/>
      <c r="N17" s="3"/>
    </row>
    <row r="18" spans="2:14" ht="18.75">
      <c r="B18" s="2"/>
      <c r="C18" s="2"/>
      <c r="D18" s="1"/>
      <c r="E18" s="1"/>
      <c r="F18" s="1"/>
      <c r="G18" s="1"/>
      <c r="L18" s="3"/>
      <c r="M18" s="214"/>
      <c r="N18" s="3"/>
    </row>
    <row r="19" spans="2:14" ht="18.75">
      <c r="B19" s="2"/>
      <c r="C19" s="2"/>
      <c r="D19" s="1"/>
      <c r="E19" s="1"/>
      <c r="F19" s="1"/>
      <c r="G19" s="1"/>
      <c r="L19" s="3"/>
      <c r="M19" s="3"/>
      <c r="N19" s="3"/>
    </row>
    <row r="20" spans="2:14" ht="18.75">
      <c r="B20" s="2"/>
      <c r="C20" s="2"/>
      <c r="D20" s="1"/>
      <c r="E20" s="1"/>
      <c r="F20" s="1"/>
      <c r="G20" s="1"/>
      <c r="M20" s="3"/>
      <c r="N20" s="3"/>
    </row>
    <row r="21" spans="2:14" ht="18.75">
      <c r="B21" s="2"/>
      <c r="C21" s="2"/>
      <c r="D21" s="1"/>
      <c r="E21" s="1"/>
      <c r="F21" s="1"/>
      <c r="G21" s="1"/>
    </row>
    <row r="22" spans="2:14" ht="18.75">
      <c r="B22" s="2"/>
      <c r="C22" s="2"/>
      <c r="D22" s="1"/>
      <c r="E22" s="1"/>
      <c r="F22" s="1"/>
      <c r="G22" s="1"/>
    </row>
    <row r="23" spans="2:14" ht="18.75">
      <c r="B23" s="2"/>
      <c r="C23" s="2"/>
      <c r="D23" s="1"/>
      <c r="E23" s="1"/>
      <c r="F23" s="1"/>
      <c r="G23" s="1"/>
    </row>
    <row r="24" spans="2:14" ht="18.75">
      <c r="B24" s="2"/>
      <c r="C24" s="2"/>
      <c r="D24" s="1"/>
      <c r="E24" s="1"/>
      <c r="F24" s="1"/>
      <c r="G24" s="1"/>
    </row>
    <row r="25" spans="2:14" ht="18.75">
      <c r="B25" s="2"/>
      <c r="C25" s="2"/>
      <c r="D25" s="1"/>
      <c r="E25" s="1"/>
      <c r="F25" s="1"/>
      <c r="G25" s="1"/>
    </row>
    <row r="26" spans="2:14" ht="18.75">
      <c r="B26" s="2"/>
      <c r="C26" s="2"/>
      <c r="D26" s="1"/>
      <c r="E26" s="1"/>
      <c r="F26" s="1"/>
      <c r="G26" s="1"/>
    </row>
    <row r="27" spans="2:14" ht="18.75">
      <c r="B27" s="2"/>
      <c r="C27" s="2"/>
      <c r="D27" s="1"/>
      <c r="E27" s="1"/>
      <c r="F27" s="1"/>
      <c r="G27" s="1"/>
    </row>
    <row r="28" spans="2:14" ht="18.75">
      <c r="B28" s="2"/>
      <c r="C28" s="2"/>
      <c r="D28" s="1"/>
      <c r="E28" s="1"/>
      <c r="F28" s="1"/>
      <c r="G28" s="1"/>
    </row>
    <row r="29" spans="2:14" ht="18.75">
      <c r="B29" s="2"/>
      <c r="C29" s="2"/>
      <c r="D29" s="1"/>
      <c r="E29" s="1"/>
      <c r="F29" s="1"/>
      <c r="G29" s="1"/>
    </row>
    <row r="30" spans="2:14" ht="18.75">
      <c r="B30" s="2"/>
      <c r="C30" s="2"/>
      <c r="D30" s="1"/>
      <c r="E30" s="1"/>
      <c r="F30" s="1"/>
      <c r="G30" s="1"/>
    </row>
    <row r="31" spans="2:14" ht="18.75">
      <c r="B31" s="2"/>
      <c r="C31" s="2"/>
      <c r="D31" s="1"/>
      <c r="E31" s="1"/>
      <c r="F31" s="1"/>
      <c r="G31" s="1"/>
    </row>
    <row r="32" spans="2:14" ht="18.75">
      <c r="B32" s="2"/>
      <c r="C32" s="2"/>
      <c r="D32" s="1"/>
      <c r="E32" s="1"/>
      <c r="F32" s="1"/>
      <c r="G32" s="1"/>
    </row>
    <row r="33" spans="2:7" ht="18.75">
      <c r="B33" s="2"/>
      <c r="C33" s="2"/>
      <c r="D33" s="1"/>
      <c r="E33" s="1"/>
      <c r="F33" s="1"/>
      <c r="G33" s="1"/>
    </row>
    <row r="34" spans="2:7" ht="18.75">
      <c r="B34" s="2"/>
      <c r="C34" s="2"/>
      <c r="D34" s="1"/>
      <c r="E34" s="1"/>
      <c r="F34" s="1"/>
      <c r="G34" s="1"/>
    </row>
    <row r="35" spans="2:7" ht="18.75">
      <c r="B35" s="2"/>
      <c r="C35" s="2"/>
      <c r="D35" s="1"/>
      <c r="E35" s="1"/>
      <c r="F35" s="1"/>
      <c r="G35" s="1"/>
    </row>
    <row r="36" spans="2:7" ht="18.75">
      <c r="B36" s="2"/>
      <c r="C36" s="2"/>
      <c r="D36" s="1"/>
      <c r="E36" s="1"/>
      <c r="F36" s="1"/>
      <c r="G36" s="1"/>
    </row>
    <row r="37" spans="2:7" ht="18.75">
      <c r="B37" s="2"/>
      <c r="C37" s="2"/>
      <c r="D37" s="1"/>
      <c r="E37" s="1"/>
      <c r="F37" s="1"/>
      <c r="G37" s="1"/>
    </row>
    <row r="38" spans="2:7" ht="18.75">
      <c r="B38" s="2"/>
      <c r="C38" s="2"/>
      <c r="D38" s="1"/>
      <c r="E38" s="1"/>
      <c r="F38" s="1"/>
      <c r="G38" s="1"/>
    </row>
    <row r="39" spans="2:7" ht="18.75">
      <c r="B39" s="2"/>
      <c r="C39" s="2"/>
      <c r="D39" s="1"/>
      <c r="E39" s="1"/>
      <c r="F39" s="1"/>
      <c r="G39" s="1"/>
    </row>
    <row r="40" spans="2:7" ht="18.75">
      <c r="B40" s="2"/>
      <c r="C40" s="2"/>
      <c r="D40" s="1"/>
      <c r="E40" s="1"/>
      <c r="F40" s="1"/>
      <c r="G40" s="1"/>
    </row>
    <row r="41" spans="2:7" ht="18.75">
      <c r="B41" s="2"/>
      <c r="C41" s="2"/>
      <c r="D41" s="1"/>
      <c r="E41" s="1"/>
      <c r="F41" s="1"/>
      <c r="G41" s="1"/>
    </row>
    <row r="42" spans="2:7" ht="18.75">
      <c r="B42" s="2"/>
      <c r="C42" s="2"/>
      <c r="D42" s="1"/>
      <c r="E42" s="1"/>
      <c r="F42" s="1"/>
      <c r="G42" s="1"/>
    </row>
    <row r="43" spans="2:7" ht="18.75">
      <c r="B43" s="2"/>
      <c r="C43" s="2"/>
      <c r="D43" s="1"/>
      <c r="E43" s="1"/>
      <c r="F43" s="1"/>
      <c r="G43" s="1"/>
    </row>
    <row r="44" spans="2:7" ht="18.75">
      <c r="B44" s="2"/>
      <c r="C44" s="2"/>
      <c r="D44" s="1"/>
      <c r="E44" s="1"/>
      <c r="F44" s="1"/>
      <c r="G44" s="1"/>
    </row>
    <row r="45" spans="2:7" ht="18.75">
      <c r="B45" s="2"/>
      <c r="C45" s="2"/>
      <c r="D45" s="1"/>
      <c r="E45" s="1"/>
      <c r="F45" s="1"/>
      <c r="G45" s="1"/>
    </row>
    <row r="46" spans="2:7" ht="18.75">
      <c r="B46" s="2"/>
      <c r="C46" s="2"/>
      <c r="D46" s="1"/>
      <c r="E46" s="1"/>
      <c r="F46" s="1"/>
      <c r="G46" s="1"/>
    </row>
    <row r="47" spans="2:7" ht="18.75">
      <c r="B47" s="2"/>
      <c r="C47" s="2"/>
      <c r="D47" s="1"/>
      <c r="E47" s="1"/>
      <c r="F47" s="1"/>
      <c r="G47" s="1"/>
    </row>
    <row r="48" spans="2:7" ht="18.75">
      <c r="B48" s="2"/>
      <c r="C48" s="2"/>
      <c r="D48" s="1"/>
      <c r="E48" s="1"/>
      <c r="F48" s="1"/>
      <c r="G48" s="1"/>
    </row>
    <row r="49" spans="2:7" ht="18.75">
      <c r="B49" s="2"/>
      <c r="C49" s="2"/>
      <c r="D49" s="1"/>
      <c r="E49" s="1"/>
      <c r="F49" s="1"/>
      <c r="G49" s="1"/>
    </row>
    <row r="50" spans="2:7" ht="18.75">
      <c r="B50" s="2"/>
      <c r="C50" s="2"/>
      <c r="D50" s="1"/>
      <c r="E50" s="1"/>
      <c r="F50" s="1"/>
      <c r="G50" s="1"/>
    </row>
    <row r="51" spans="2:7" ht="18.75">
      <c r="B51" s="2"/>
      <c r="C51" s="2"/>
      <c r="D51" s="1"/>
      <c r="E51" s="1"/>
      <c r="F51" s="1"/>
      <c r="G51" s="1"/>
    </row>
    <row r="52" spans="2:7" ht="18.75">
      <c r="B52" s="2"/>
      <c r="C52" s="2"/>
      <c r="D52" s="1"/>
      <c r="E52" s="1"/>
      <c r="F52" s="1"/>
      <c r="G52" s="1"/>
    </row>
    <row r="53" spans="2:7" ht="18.75">
      <c r="B53" s="2"/>
      <c r="C53" s="2"/>
      <c r="D53" s="1"/>
      <c r="E53" s="1"/>
      <c r="F53" s="1"/>
      <c r="G53" s="1"/>
    </row>
    <row r="54" spans="2:7" ht="18.75">
      <c r="B54" s="2"/>
      <c r="C54" s="2"/>
      <c r="D54" s="1"/>
      <c r="E54" s="1"/>
      <c r="F54" s="1"/>
      <c r="G54" s="1"/>
    </row>
    <row r="55" spans="2:7" ht="18.75">
      <c r="B55" s="2"/>
      <c r="C55" s="2"/>
      <c r="D55" s="1"/>
      <c r="E55" s="1"/>
      <c r="F55" s="1"/>
      <c r="G55" s="1"/>
    </row>
    <row r="56" spans="2:7" ht="18.75">
      <c r="B56" s="2"/>
      <c r="C56" s="2"/>
      <c r="D56" s="1"/>
      <c r="E56" s="1"/>
      <c r="F56" s="1"/>
      <c r="G56" s="1"/>
    </row>
    <row r="57" spans="2:7" ht="18.75">
      <c r="B57" s="2"/>
      <c r="C57" s="2"/>
      <c r="D57" s="1"/>
      <c r="E57" s="1"/>
      <c r="F57" s="1"/>
      <c r="G57" s="1"/>
    </row>
    <row r="58" spans="2:7" ht="18.75">
      <c r="B58" s="2"/>
      <c r="C58" s="2"/>
      <c r="D58" s="1"/>
      <c r="E58" s="1"/>
      <c r="F58" s="1"/>
      <c r="G58" s="1"/>
    </row>
    <row r="59" spans="2:7" ht="18.75">
      <c r="B59" s="2"/>
      <c r="C59" s="2"/>
      <c r="D59" s="1"/>
      <c r="E59" s="1"/>
      <c r="F59" s="1"/>
      <c r="G59" s="1"/>
    </row>
    <row r="60" spans="2:7" ht="18.75">
      <c r="B60" s="2"/>
      <c r="C60" s="2"/>
      <c r="D60" s="1"/>
      <c r="E60" s="1"/>
      <c r="F60" s="1"/>
      <c r="G60" s="1"/>
    </row>
    <row r="61" spans="2:7" ht="18.75">
      <c r="B61" s="2"/>
      <c r="C61" s="2"/>
      <c r="D61" s="1"/>
      <c r="E61" s="1"/>
      <c r="F61" s="1"/>
      <c r="G61" s="1"/>
    </row>
    <row r="62" spans="2:7" ht="18.75">
      <c r="B62" s="2"/>
      <c r="C62" s="2"/>
      <c r="D62" s="1"/>
      <c r="E62" s="1"/>
      <c r="F62" s="1"/>
      <c r="G62" s="1"/>
    </row>
    <row r="63" spans="2:7" ht="18.75">
      <c r="B63" s="2"/>
      <c r="C63" s="2"/>
      <c r="D63" s="1"/>
      <c r="E63" s="1"/>
      <c r="F63" s="1"/>
      <c r="G63" s="1"/>
    </row>
    <row r="64" spans="2:7" ht="18.75">
      <c r="B64" s="2"/>
      <c r="C64" s="2"/>
      <c r="D64" s="1"/>
      <c r="E64" s="1"/>
      <c r="F64" s="1"/>
      <c r="G64" s="1"/>
    </row>
    <row r="65" spans="2:7" ht="18.75">
      <c r="B65" s="2"/>
      <c r="C65" s="2"/>
      <c r="D65" s="1"/>
      <c r="E65" s="1"/>
      <c r="F65" s="1"/>
      <c r="G65" s="1"/>
    </row>
    <row r="66" spans="2:7" ht="18.75">
      <c r="B66" s="2"/>
      <c r="C66" s="2"/>
      <c r="D66" s="1"/>
      <c r="E66" s="1"/>
      <c r="F66" s="1"/>
      <c r="G66" s="1"/>
    </row>
    <row r="67" spans="2:7" ht="18.75">
      <c r="B67" s="2"/>
      <c r="C67" s="2"/>
      <c r="D67" s="1"/>
      <c r="E67" s="1"/>
      <c r="F67" s="1"/>
      <c r="G67" s="1"/>
    </row>
    <row r="68" spans="2:7" ht="18.75">
      <c r="B68" s="2"/>
      <c r="C68" s="2"/>
      <c r="D68" s="1"/>
      <c r="E68" s="1"/>
      <c r="F68" s="1"/>
      <c r="G68" s="1"/>
    </row>
    <row r="69" spans="2:7" ht="18.75">
      <c r="B69" s="2"/>
      <c r="C69" s="2"/>
      <c r="D69" s="1"/>
      <c r="E69" s="1"/>
      <c r="F69" s="1"/>
      <c r="G69" s="1"/>
    </row>
    <row r="70" spans="2:7" ht="18.75">
      <c r="B70" s="2"/>
      <c r="C70" s="2"/>
      <c r="D70" s="1"/>
      <c r="E70" s="1"/>
      <c r="F70" s="1"/>
      <c r="G70" s="1"/>
    </row>
    <row r="71" spans="2:7" ht="18.75">
      <c r="B71" s="2"/>
      <c r="C71" s="2"/>
      <c r="D71" s="1"/>
      <c r="E71" s="1"/>
      <c r="F71" s="1"/>
      <c r="G71" s="1"/>
    </row>
    <row r="72" spans="2:7" ht="18.75">
      <c r="B72" s="2"/>
      <c r="C72" s="2"/>
      <c r="D72" s="1"/>
      <c r="E72" s="1"/>
      <c r="F72" s="1"/>
      <c r="G72" s="1"/>
    </row>
    <row r="73" spans="2:7" ht="18.75">
      <c r="B73" s="2"/>
      <c r="C73" s="2"/>
      <c r="D73" s="1"/>
      <c r="E73" s="1"/>
      <c r="F73" s="1"/>
      <c r="G73" s="1"/>
    </row>
    <row r="74" spans="2:7" ht="18.75">
      <c r="B74" s="2"/>
      <c r="C74" s="2"/>
      <c r="D74" s="1"/>
      <c r="E74" s="1"/>
      <c r="F74" s="1"/>
      <c r="G74" s="1"/>
    </row>
    <row r="75" spans="2:7" ht="18.75">
      <c r="B75" s="2"/>
      <c r="C75" s="2"/>
      <c r="D75" s="1"/>
      <c r="E75" s="1"/>
      <c r="F75" s="1"/>
      <c r="G75" s="1"/>
    </row>
    <row r="76" spans="2:7" ht="18.75">
      <c r="B76" s="2"/>
      <c r="C76" s="2"/>
      <c r="D76" s="1"/>
      <c r="E76" s="1"/>
      <c r="F76" s="1"/>
      <c r="G76" s="1"/>
    </row>
    <row r="77" spans="2:7" ht="18.75">
      <c r="B77" s="2"/>
      <c r="C77" s="2"/>
      <c r="D77" s="1"/>
      <c r="E77" s="1"/>
      <c r="F77" s="1"/>
      <c r="G77" s="1"/>
    </row>
    <row r="78" spans="2:7" ht="18.75">
      <c r="B78" s="2"/>
      <c r="C78" s="2"/>
      <c r="D78" s="1"/>
      <c r="E78" s="1"/>
      <c r="F78" s="1"/>
      <c r="G78" s="1"/>
    </row>
    <row r="79" spans="2:7" ht="18.75">
      <c r="B79" s="2"/>
      <c r="C79" s="2"/>
      <c r="D79" s="1"/>
      <c r="E79" s="1"/>
      <c r="F79" s="1"/>
      <c r="G79" s="1"/>
    </row>
    <row r="80" spans="2:7" ht="18.75">
      <c r="B80" s="2"/>
      <c r="C80" s="2"/>
      <c r="D80" s="1"/>
      <c r="E80" s="1"/>
      <c r="F80" s="1"/>
      <c r="G80" s="1"/>
    </row>
    <row r="81" spans="2:7" ht="18.75">
      <c r="B81" s="2"/>
      <c r="C81" s="2"/>
      <c r="D81" s="1"/>
      <c r="E81" s="1"/>
      <c r="F81" s="1"/>
      <c r="G81" s="1"/>
    </row>
    <row r="82" spans="2:7" ht="18.75">
      <c r="B82" s="2"/>
      <c r="C82" s="2"/>
      <c r="D82" s="1"/>
      <c r="E82" s="1"/>
      <c r="F82" s="1"/>
      <c r="G82" s="1"/>
    </row>
    <row r="83" spans="2:7" ht="18.75">
      <c r="B83" s="2"/>
      <c r="C83" s="2"/>
      <c r="D83" s="1"/>
      <c r="E83" s="1"/>
      <c r="F83" s="1"/>
      <c r="G83" s="1"/>
    </row>
    <row r="84" spans="2:7" ht="18.75">
      <c r="B84" s="2"/>
      <c r="C84" s="2"/>
      <c r="D84" s="1"/>
      <c r="E84" s="1"/>
      <c r="F84" s="1"/>
      <c r="G84" s="1"/>
    </row>
    <row r="85" spans="2:7" ht="18.75">
      <c r="B85" s="2"/>
      <c r="C85" s="2"/>
      <c r="D85" s="1"/>
      <c r="E85" s="1"/>
      <c r="F85" s="1"/>
      <c r="G85" s="1"/>
    </row>
    <row r="86" spans="2:7" ht="18.75">
      <c r="B86" s="2"/>
      <c r="C86" s="2"/>
      <c r="D86" s="1"/>
      <c r="E86" s="1"/>
      <c r="F86" s="1"/>
      <c r="G86" s="1"/>
    </row>
    <row r="87" spans="2:7" ht="18.75">
      <c r="B87" s="2"/>
      <c r="C87" s="2"/>
      <c r="D87" s="1"/>
      <c r="E87" s="1"/>
      <c r="F87" s="1"/>
      <c r="G87" s="1"/>
    </row>
    <row r="88" spans="2:7" ht="18.75">
      <c r="B88" s="2"/>
      <c r="C88" s="2"/>
      <c r="D88" s="1"/>
      <c r="E88" s="1"/>
      <c r="F88" s="1"/>
      <c r="G88" s="1"/>
    </row>
    <row r="89" spans="2:7" ht="18.75">
      <c r="B89" s="2"/>
      <c r="C89" s="2"/>
      <c r="D89" s="1"/>
      <c r="E89" s="1"/>
      <c r="F89" s="1"/>
      <c r="G89" s="1"/>
    </row>
    <row r="90" spans="2:7" ht="18.75">
      <c r="B90" s="2"/>
      <c r="C90" s="2"/>
      <c r="D90" s="1"/>
      <c r="E90" s="1"/>
      <c r="F90" s="1"/>
      <c r="G90" s="1"/>
    </row>
    <row r="91" spans="2:7" ht="18.75">
      <c r="B91" s="2"/>
      <c r="C91" s="2"/>
      <c r="D91" s="1"/>
      <c r="E91" s="1"/>
      <c r="F91" s="1"/>
      <c r="G91" s="1"/>
    </row>
    <row r="92" spans="2:7" ht="18.75">
      <c r="B92" s="2"/>
      <c r="C92" s="2"/>
      <c r="D92" s="1"/>
      <c r="E92" s="1"/>
      <c r="F92" s="1"/>
      <c r="G92" s="1"/>
    </row>
    <row r="93" spans="2:7" ht="18.75">
      <c r="B93" s="2"/>
      <c r="C93" s="2"/>
      <c r="D93" s="1"/>
      <c r="E93" s="1"/>
      <c r="F93" s="1"/>
      <c r="G93" s="1"/>
    </row>
    <row r="94" spans="2:7" ht="18.75">
      <c r="B94" s="2"/>
      <c r="C94" s="2"/>
      <c r="D94" s="1"/>
      <c r="E94" s="1"/>
      <c r="F94" s="1"/>
      <c r="G94" s="1"/>
    </row>
    <row r="95" spans="2:7" ht="18.75">
      <c r="B95" s="2"/>
      <c r="C95" s="2"/>
      <c r="D95" s="1"/>
      <c r="E95" s="1"/>
      <c r="F95" s="1"/>
      <c r="G95" s="1"/>
    </row>
    <row r="96" spans="2:7" ht="18.75">
      <c r="B96" s="2"/>
      <c r="C96" s="2"/>
      <c r="D96" s="1"/>
      <c r="E96" s="1"/>
      <c r="F96" s="1"/>
      <c r="G96" s="1"/>
    </row>
    <row r="97" spans="2:7" ht="18.75">
      <c r="B97" s="2"/>
      <c r="C97" s="2"/>
      <c r="D97" s="1"/>
      <c r="E97" s="1"/>
      <c r="F97" s="1"/>
      <c r="G97" s="1"/>
    </row>
    <row r="98" spans="2:7" ht="18.75">
      <c r="B98" s="2"/>
      <c r="C98" s="2"/>
      <c r="D98" s="1"/>
      <c r="E98" s="1"/>
      <c r="F98" s="1"/>
      <c r="G98" s="1"/>
    </row>
    <row r="99" spans="2:7" ht="18.75">
      <c r="B99" s="2"/>
      <c r="C99" s="2"/>
      <c r="D99" s="1"/>
      <c r="E99" s="1"/>
      <c r="F99" s="1"/>
      <c r="G99" s="1"/>
    </row>
    <row r="100" spans="2:7" ht="18.75">
      <c r="B100" s="2"/>
      <c r="C100" s="2"/>
      <c r="D100" s="1"/>
      <c r="E100" s="1"/>
      <c r="F100" s="1"/>
      <c r="G100" s="1"/>
    </row>
    <row r="101" spans="2:7" ht="18.75">
      <c r="B101" s="2"/>
      <c r="C101" s="2"/>
      <c r="D101" s="1"/>
      <c r="E101" s="1"/>
      <c r="F101" s="1"/>
      <c r="G101" s="1"/>
    </row>
    <row r="102" spans="2:7" ht="18.75">
      <c r="B102" s="2"/>
      <c r="C102" s="2"/>
      <c r="D102" s="1"/>
      <c r="E102" s="1"/>
      <c r="F102" s="1"/>
      <c r="G102" s="1"/>
    </row>
    <row r="103" spans="2:7" ht="18.75">
      <c r="B103" s="2"/>
      <c r="C103" s="2"/>
      <c r="D103" s="1"/>
      <c r="E103" s="1"/>
      <c r="F103" s="1"/>
      <c r="G103" s="1"/>
    </row>
    <row r="104" spans="2:7" ht="18.75">
      <c r="B104" s="2"/>
      <c r="C104" s="2"/>
      <c r="D104" s="1"/>
      <c r="E104" s="1"/>
      <c r="F104" s="1"/>
      <c r="G104" s="1"/>
    </row>
    <row r="105" spans="2:7" ht="18.75">
      <c r="B105" s="2"/>
      <c r="C105" s="2"/>
      <c r="D105" s="1"/>
      <c r="E105" s="1"/>
      <c r="F105" s="1"/>
      <c r="G105" s="1"/>
    </row>
    <row r="106" spans="2:7" ht="18.75">
      <c r="B106" s="2"/>
      <c r="C106" s="2"/>
      <c r="D106" s="1"/>
      <c r="E106" s="1"/>
      <c r="F106" s="1"/>
      <c r="G106" s="1"/>
    </row>
    <row r="107" spans="2:7" ht="18.75">
      <c r="B107" s="2"/>
      <c r="C107" s="2"/>
      <c r="D107" s="1"/>
      <c r="E107" s="1"/>
      <c r="F107" s="1"/>
      <c r="G107" s="1"/>
    </row>
    <row r="108" spans="2:7" ht="18.75">
      <c r="B108" s="2"/>
      <c r="C108" s="2"/>
      <c r="D108" s="1"/>
      <c r="E108" s="1"/>
      <c r="F108" s="1"/>
      <c r="G108" s="1"/>
    </row>
    <row r="109" spans="2:7" ht="18.75">
      <c r="B109" s="2"/>
      <c r="C109" s="2"/>
      <c r="D109" s="1"/>
      <c r="E109" s="1"/>
      <c r="F109" s="1"/>
      <c r="G109" s="1"/>
    </row>
    <row r="110" spans="2:7" ht="18.75">
      <c r="B110" s="2"/>
      <c r="C110" s="2"/>
      <c r="D110" s="1"/>
      <c r="E110" s="1"/>
      <c r="F110" s="1"/>
      <c r="G110" s="1"/>
    </row>
    <row r="111" spans="2:7" ht="18.75">
      <c r="B111" s="2"/>
      <c r="C111" s="2"/>
      <c r="D111" s="1"/>
      <c r="E111" s="1"/>
      <c r="F111" s="1"/>
      <c r="G111" s="1"/>
    </row>
    <row r="112" spans="2:7" ht="18.75">
      <c r="B112" s="2"/>
      <c r="C112" s="2"/>
      <c r="D112" s="1"/>
      <c r="E112" s="1"/>
      <c r="F112" s="1"/>
      <c r="G112" s="1"/>
    </row>
    <row r="113" spans="2:7" ht="18.75">
      <c r="B113" s="2"/>
      <c r="C113" s="2"/>
      <c r="D113" s="1"/>
      <c r="E113" s="1"/>
      <c r="F113" s="1"/>
      <c r="G113" s="1"/>
    </row>
    <row r="114" spans="2:7" ht="18.75">
      <c r="B114" s="2"/>
      <c r="C114" s="2"/>
      <c r="D114" s="1"/>
      <c r="E114" s="1"/>
      <c r="F114" s="1"/>
      <c r="G114" s="1"/>
    </row>
    <row r="115" spans="2:7" ht="18.75">
      <c r="B115" s="2"/>
      <c r="C115" s="2"/>
      <c r="D115" s="1"/>
      <c r="E115" s="1"/>
      <c r="F115" s="1"/>
      <c r="G115" s="1"/>
    </row>
    <row r="116" spans="2:7" ht="18.75">
      <c r="B116" s="2"/>
      <c r="C116" s="2"/>
      <c r="D116" s="1"/>
      <c r="E116" s="1"/>
      <c r="F116" s="1"/>
      <c r="G116" s="1"/>
    </row>
    <row r="117" spans="2:7" ht="18.75">
      <c r="B117" s="2"/>
      <c r="C117" s="2"/>
      <c r="D117" s="1"/>
      <c r="E117" s="1"/>
      <c r="F117" s="1"/>
      <c r="G117" s="1"/>
    </row>
    <row r="118" spans="2:7" ht="18.75">
      <c r="B118" s="2"/>
      <c r="C118" s="2"/>
      <c r="D118" s="1"/>
      <c r="E118" s="1"/>
      <c r="F118" s="1"/>
      <c r="G118" s="1"/>
    </row>
    <row r="119" spans="2:7" ht="18.75">
      <c r="B119" s="2"/>
      <c r="C119" s="2"/>
      <c r="D119" s="1"/>
      <c r="E119" s="1"/>
      <c r="F119" s="1"/>
      <c r="G119" s="1"/>
    </row>
    <row r="120" spans="2:7" ht="18.75">
      <c r="B120" s="2"/>
      <c r="C120" s="2"/>
      <c r="D120" s="1"/>
      <c r="E120" s="1"/>
      <c r="F120" s="1"/>
      <c r="G120" s="1"/>
    </row>
    <row r="121" spans="2:7" ht="18.75">
      <c r="B121" s="2"/>
      <c r="C121" s="2"/>
      <c r="D121" s="1"/>
      <c r="E121" s="1"/>
      <c r="F121" s="1"/>
      <c r="G121" s="1"/>
    </row>
    <row r="122" spans="2:7" ht="18.75">
      <c r="B122" s="2"/>
      <c r="C122" s="2"/>
      <c r="D122" s="1"/>
      <c r="E122" s="1"/>
      <c r="F122" s="1"/>
      <c r="G122" s="1"/>
    </row>
    <row r="123" spans="2:7" ht="18.75">
      <c r="B123" s="2"/>
      <c r="C123" s="2"/>
      <c r="D123" s="1"/>
      <c r="E123" s="1"/>
      <c r="F123" s="1"/>
      <c r="G123" s="1"/>
    </row>
    <row r="124" spans="2:7" ht="18.75">
      <c r="B124" s="2"/>
      <c r="C124" s="2"/>
      <c r="D124" s="1"/>
      <c r="E124" s="1"/>
      <c r="F124" s="1"/>
      <c r="G124" s="1"/>
    </row>
    <row r="125" spans="2:7" ht="18.75">
      <c r="B125" s="2"/>
      <c r="C125" s="2"/>
      <c r="D125" s="1"/>
      <c r="E125" s="1"/>
      <c r="F125" s="1"/>
      <c r="G125" s="1"/>
    </row>
    <row r="126" spans="2:7" ht="18.75">
      <c r="B126" s="2"/>
      <c r="C126" s="2"/>
      <c r="D126" s="1"/>
      <c r="E126" s="1"/>
      <c r="F126" s="1"/>
      <c r="G126" s="1"/>
    </row>
    <row r="127" spans="2:7" ht="18.75">
      <c r="B127" s="2"/>
      <c r="C127" s="2"/>
      <c r="D127" s="1"/>
      <c r="E127" s="1"/>
      <c r="F127" s="1"/>
      <c r="G127" s="1"/>
    </row>
    <row r="128" spans="2:7" ht="18.75">
      <c r="B128" s="2"/>
      <c r="C128" s="2"/>
      <c r="D128" s="1"/>
      <c r="E128" s="1"/>
      <c r="F128" s="1"/>
      <c r="G128" s="1"/>
    </row>
    <row r="129" spans="2:7" ht="18.75">
      <c r="B129" s="2"/>
      <c r="C129" s="2"/>
      <c r="D129" s="1"/>
      <c r="E129" s="1"/>
      <c r="F129" s="1"/>
      <c r="G129" s="1"/>
    </row>
    <row r="130" spans="2:7" ht="18.75">
      <c r="B130" s="2"/>
      <c r="C130" s="2"/>
      <c r="D130" s="1"/>
      <c r="E130" s="1"/>
      <c r="F130" s="1"/>
      <c r="G130" s="1"/>
    </row>
    <row r="131" spans="2:7" ht="18.75">
      <c r="B131" s="2"/>
      <c r="C131" s="2"/>
      <c r="D131" s="1"/>
      <c r="E131" s="1"/>
      <c r="F131" s="1"/>
      <c r="G131" s="1"/>
    </row>
    <row r="132" spans="2:7" ht="18.75">
      <c r="B132" s="2"/>
      <c r="C132" s="2"/>
      <c r="D132" s="1"/>
      <c r="E132" s="1"/>
      <c r="F132" s="1"/>
      <c r="G132" s="1"/>
    </row>
    <row r="133" spans="2:7" ht="18.75">
      <c r="B133" s="2"/>
      <c r="C133" s="2"/>
      <c r="D133" s="1"/>
      <c r="E133" s="1"/>
      <c r="F133" s="1"/>
      <c r="G133" s="1"/>
    </row>
    <row r="134" spans="2:7" ht="18.75">
      <c r="B134" s="2"/>
      <c r="C134" s="2"/>
      <c r="D134" s="1"/>
      <c r="E134" s="1"/>
      <c r="F134" s="1"/>
      <c r="G134" s="1"/>
    </row>
    <row r="135" spans="2:7" ht="18.75">
      <c r="B135" s="2"/>
      <c r="C135" s="2"/>
      <c r="D135" s="1"/>
      <c r="E135" s="1"/>
      <c r="F135" s="1"/>
      <c r="G135" s="1"/>
    </row>
    <row r="136" spans="2:7" ht="18.75">
      <c r="B136" s="2"/>
      <c r="C136" s="2"/>
      <c r="D136" s="1"/>
      <c r="E136" s="1"/>
      <c r="F136" s="1"/>
      <c r="G136" s="1"/>
    </row>
    <row r="137" spans="2:7" ht="18.75">
      <c r="B137" s="2"/>
      <c r="C137" s="2"/>
      <c r="D137" s="1"/>
      <c r="E137" s="1"/>
      <c r="F137" s="1"/>
      <c r="G137" s="1"/>
    </row>
    <row r="138" spans="2:7" ht="18.75">
      <c r="B138" s="2"/>
      <c r="C138" s="2"/>
      <c r="D138" s="1"/>
      <c r="E138" s="1"/>
      <c r="F138" s="1"/>
      <c r="G138" s="1"/>
    </row>
    <row r="139" spans="2:7" ht="18.75">
      <c r="B139" s="2"/>
      <c r="C139" s="2"/>
      <c r="D139" s="1"/>
      <c r="E139" s="1"/>
      <c r="F139" s="1"/>
      <c r="G139" s="1"/>
    </row>
    <row r="140" spans="2:7" ht="18.75">
      <c r="B140" s="2"/>
      <c r="C140" s="2"/>
      <c r="D140" s="1"/>
      <c r="E140" s="1"/>
      <c r="F140" s="1"/>
      <c r="G140" s="1"/>
    </row>
    <row r="141" spans="2:7" ht="18.75">
      <c r="B141" s="2"/>
      <c r="C141" s="2"/>
      <c r="D141" s="1"/>
      <c r="E141" s="1"/>
      <c r="F141" s="1"/>
      <c r="G141" s="1"/>
    </row>
    <row r="142" spans="2:7" ht="18.75">
      <c r="B142" s="2"/>
      <c r="C142" s="2"/>
      <c r="D142" s="1"/>
      <c r="E142" s="1"/>
      <c r="F142" s="1"/>
      <c r="G142" s="1"/>
    </row>
    <row r="143" spans="2:7" ht="18.75">
      <c r="B143" s="2"/>
      <c r="C143" s="2"/>
      <c r="D143" s="1"/>
      <c r="E143" s="1"/>
      <c r="F143" s="1"/>
      <c r="G143" s="1"/>
    </row>
    <row r="144" spans="2:7" ht="18.75">
      <c r="B144" s="2"/>
      <c r="C144" s="2"/>
      <c r="D144" s="1"/>
      <c r="E144" s="1"/>
      <c r="F144" s="1"/>
      <c r="G144" s="1"/>
    </row>
    <row r="145" spans="2:7" ht="18.75">
      <c r="B145" s="2"/>
      <c r="C145" s="2"/>
      <c r="D145" s="1"/>
      <c r="E145" s="1"/>
      <c r="F145" s="1"/>
      <c r="G145" s="1"/>
    </row>
    <row r="146" spans="2:7" ht="18.75">
      <c r="B146" s="2"/>
      <c r="C146" s="2"/>
      <c r="D146" s="1"/>
      <c r="E146" s="1"/>
      <c r="F146" s="1"/>
      <c r="G146" s="1"/>
    </row>
    <row r="147" spans="2:7" ht="18.75">
      <c r="B147" s="2"/>
      <c r="C147" s="2"/>
      <c r="D147" s="1"/>
      <c r="E147" s="1"/>
      <c r="F147" s="1"/>
      <c r="G147" s="1"/>
    </row>
    <row r="148" spans="2:7" ht="18.75">
      <c r="B148" s="2"/>
      <c r="C148" s="2"/>
      <c r="D148" s="1"/>
      <c r="E148" s="1"/>
      <c r="F148" s="1"/>
      <c r="G148" s="1"/>
    </row>
    <row r="149" spans="2:7" ht="18.75">
      <c r="B149" s="2"/>
      <c r="C149" s="2"/>
      <c r="D149" s="1"/>
      <c r="E149" s="1"/>
      <c r="F149" s="1"/>
      <c r="G149" s="1"/>
    </row>
    <row r="150" spans="2:7" ht="18.75">
      <c r="B150" s="2"/>
      <c r="C150" s="2"/>
      <c r="D150" s="1"/>
      <c r="E150" s="1"/>
      <c r="F150" s="1"/>
      <c r="G150" s="1"/>
    </row>
    <row r="151" spans="2:7" ht="18.75">
      <c r="B151" s="2"/>
      <c r="C151" s="2"/>
      <c r="D151" s="1"/>
      <c r="E151" s="1"/>
      <c r="F151" s="1"/>
      <c r="G151" s="1"/>
    </row>
    <row r="152" spans="2:7" ht="18.75">
      <c r="B152" s="2"/>
      <c r="C152" s="2"/>
      <c r="D152" s="1"/>
      <c r="E152" s="1"/>
      <c r="F152" s="1"/>
      <c r="G152" s="1"/>
    </row>
    <row r="153" spans="2:7" ht="18.75">
      <c r="B153" s="2"/>
      <c r="C153" s="2"/>
      <c r="D153" s="1"/>
      <c r="E153" s="1"/>
      <c r="F153" s="1"/>
      <c r="G153" s="1"/>
    </row>
    <row r="154" spans="2:7" ht="18.75">
      <c r="B154" s="2"/>
      <c r="C154" s="2"/>
      <c r="D154" s="1"/>
      <c r="E154" s="1"/>
      <c r="F154" s="1"/>
      <c r="G154" s="1"/>
    </row>
    <row r="155" spans="2:7" ht="18.75">
      <c r="B155" s="2"/>
      <c r="C155" s="2"/>
      <c r="D155" s="1"/>
      <c r="E155" s="1"/>
      <c r="F155" s="1"/>
      <c r="G155" s="1"/>
    </row>
    <row r="156" spans="2:7" ht="18.75">
      <c r="B156" s="2"/>
      <c r="C156" s="2"/>
      <c r="D156" s="1"/>
      <c r="E156" s="1"/>
      <c r="F156" s="1"/>
      <c r="G156" s="1"/>
    </row>
    <row r="157" spans="2:7" ht="18.75">
      <c r="B157" s="2"/>
      <c r="C157" s="2"/>
      <c r="D157" s="1"/>
      <c r="E157" s="1"/>
      <c r="F157" s="1"/>
      <c r="G157" s="1"/>
    </row>
    <row r="158" spans="2:7" ht="18.75">
      <c r="B158" s="2"/>
      <c r="C158" s="2"/>
      <c r="D158" s="1"/>
      <c r="E158" s="1"/>
      <c r="F158" s="1"/>
      <c r="G158" s="1"/>
    </row>
    <row r="159" spans="2:7" ht="18.75">
      <c r="B159" s="2"/>
      <c r="C159" s="2"/>
      <c r="D159" s="1"/>
      <c r="E159" s="1"/>
      <c r="F159" s="1"/>
      <c r="G159" s="1"/>
    </row>
    <row r="160" spans="2:7" ht="18.75">
      <c r="B160" s="2"/>
      <c r="C160" s="2"/>
      <c r="D160" s="1"/>
      <c r="E160" s="1"/>
      <c r="F160" s="1"/>
      <c r="G160" s="1"/>
    </row>
    <row r="161" spans="2:7" ht="18.75">
      <c r="B161" s="2"/>
      <c r="C161" s="2"/>
      <c r="D161" s="1"/>
      <c r="E161" s="1"/>
      <c r="F161" s="1"/>
      <c r="G161" s="1"/>
    </row>
    <row r="162" spans="2:7" ht="18.75">
      <c r="B162" s="2"/>
      <c r="C162" s="2"/>
      <c r="D162" s="1"/>
      <c r="E162" s="1"/>
      <c r="F162" s="1"/>
      <c r="G162" s="1"/>
    </row>
    <row r="163" spans="2:7" ht="18.75">
      <c r="B163" s="2"/>
      <c r="C163" s="2"/>
      <c r="D163" s="1"/>
      <c r="E163" s="1"/>
      <c r="F163" s="1"/>
      <c r="G163" s="1"/>
    </row>
    <row r="164" spans="2:7" ht="18.75">
      <c r="B164" s="2"/>
      <c r="C164" s="2"/>
      <c r="D164" s="1"/>
      <c r="E164" s="1"/>
      <c r="F164" s="1"/>
      <c r="G164" s="1"/>
    </row>
    <row r="165" spans="2:7" ht="18.75">
      <c r="B165" s="2"/>
      <c r="C165" s="2"/>
      <c r="D165" s="1"/>
      <c r="E165" s="1"/>
      <c r="F165" s="1"/>
      <c r="G165" s="1"/>
    </row>
    <row r="166" spans="2:7" ht="18.75">
      <c r="B166" s="2"/>
      <c r="C166" s="2"/>
      <c r="D166" s="1"/>
      <c r="E166" s="1"/>
      <c r="F166" s="1"/>
      <c r="G166" s="1"/>
    </row>
    <row r="167" spans="2:7" ht="18.75">
      <c r="B167" s="2"/>
      <c r="C167" s="2"/>
      <c r="D167" s="1"/>
      <c r="E167" s="1"/>
      <c r="F167" s="1"/>
      <c r="G167" s="1"/>
    </row>
    <row r="168" spans="2:7" ht="18.75">
      <c r="B168" s="2"/>
      <c r="C168" s="2"/>
      <c r="D168" s="1"/>
      <c r="E168" s="1"/>
      <c r="F168" s="1"/>
      <c r="G168" s="1"/>
    </row>
    <row r="169" spans="2:7" ht="18.75">
      <c r="B169" s="2"/>
      <c r="C169" s="2"/>
      <c r="D169" s="1"/>
      <c r="E169" s="1"/>
      <c r="F169" s="1"/>
      <c r="G169" s="1"/>
    </row>
    <row r="170" spans="2:7" ht="18.75">
      <c r="B170" s="2"/>
      <c r="C170" s="2"/>
      <c r="D170" s="1"/>
      <c r="E170" s="1"/>
      <c r="F170" s="1"/>
      <c r="G170" s="1"/>
    </row>
    <row r="171" spans="2:7" ht="18.75">
      <c r="B171" s="2"/>
      <c r="C171" s="2"/>
      <c r="D171" s="1"/>
      <c r="E171" s="1"/>
      <c r="F171" s="1"/>
      <c r="G171" s="1"/>
    </row>
    <row r="172" spans="2:7" ht="18.75">
      <c r="B172" s="2"/>
      <c r="C172" s="2"/>
      <c r="D172" s="1"/>
      <c r="E172" s="1"/>
      <c r="F172" s="1"/>
      <c r="G172" s="1"/>
    </row>
    <row r="173" spans="2:7" ht="18.75">
      <c r="B173" s="2"/>
      <c r="C173" s="2"/>
      <c r="D173" s="1"/>
      <c r="E173" s="1"/>
      <c r="F173" s="1"/>
      <c r="G173" s="1"/>
    </row>
    <row r="174" spans="2:7" ht="18.75">
      <c r="B174" s="2"/>
      <c r="C174" s="2"/>
      <c r="D174" s="1"/>
      <c r="E174" s="1"/>
      <c r="F174" s="1"/>
      <c r="G174" s="1"/>
    </row>
    <row r="175" spans="2:7" ht="18.75">
      <c r="B175" s="2"/>
      <c r="C175" s="2"/>
      <c r="D175" s="1"/>
      <c r="E175" s="1"/>
      <c r="F175" s="1"/>
      <c r="G175" s="1"/>
    </row>
    <row r="176" spans="2:7" ht="18.75">
      <c r="B176" s="2"/>
      <c r="C176" s="2"/>
      <c r="D176" s="1"/>
      <c r="E176" s="1"/>
      <c r="F176" s="1"/>
      <c r="G176" s="1"/>
    </row>
    <row r="177" spans="2:7" ht="18.75">
      <c r="B177" s="2"/>
      <c r="C177" s="2"/>
      <c r="D177" s="1"/>
      <c r="E177" s="1"/>
      <c r="F177" s="1"/>
      <c r="G177" s="1"/>
    </row>
    <row r="178" spans="2:7" ht="18.75">
      <c r="B178" s="2"/>
      <c r="C178" s="2"/>
      <c r="D178" s="1"/>
      <c r="E178" s="1"/>
      <c r="F178" s="1"/>
      <c r="G178" s="1"/>
    </row>
    <row r="179" spans="2:7" ht="18.75">
      <c r="B179" s="2"/>
      <c r="C179" s="2"/>
      <c r="D179" s="1"/>
      <c r="E179" s="1"/>
      <c r="F179" s="1"/>
      <c r="G179" s="1"/>
    </row>
    <row r="180" spans="2:7" ht="18.75">
      <c r="B180" s="2"/>
      <c r="C180" s="2"/>
      <c r="D180" s="1"/>
      <c r="E180" s="1"/>
      <c r="F180" s="1"/>
      <c r="G180" s="1"/>
    </row>
    <row r="181" spans="2:7" ht="18.75">
      <c r="B181" s="2"/>
      <c r="C181" s="2"/>
      <c r="D181" s="1"/>
      <c r="E181" s="1"/>
      <c r="F181" s="1"/>
      <c r="G181" s="1"/>
    </row>
    <row r="182" spans="2:7" ht="18.75">
      <c r="B182" s="2"/>
      <c r="C182" s="2"/>
      <c r="D182" s="1"/>
      <c r="E182" s="1"/>
      <c r="F182" s="1"/>
      <c r="G182" s="1"/>
    </row>
    <row r="183" spans="2:7" ht="18.75">
      <c r="B183" s="2"/>
      <c r="C183" s="2"/>
      <c r="D183" s="1"/>
      <c r="E183" s="1"/>
      <c r="F183" s="1"/>
      <c r="G183" s="1"/>
    </row>
    <row r="184" spans="2:7" ht="18.75">
      <c r="B184" s="2"/>
      <c r="C184" s="2"/>
      <c r="D184" s="1"/>
      <c r="E184" s="1"/>
      <c r="F184" s="1"/>
      <c r="G184" s="1"/>
    </row>
    <row r="185" spans="2:7" ht="18.75">
      <c r="B185" s="2"/>
      <c r="C185" s="2"/>
      <c r="D185" s="1"/>
      <c r="E185" s="1"/>
      <c r="F185" s="1"/>
      <c r="G185" s="1"/>
    </row>
    <row r="186" spans="2:7" ht="18.75">
      <c r="B186" s="2"/>
      <c r="C186" s="2"/>
      <c r="D186" s="1"/>
      <c r="E186" s="1"/>
      <c r="F186" s="1"/>
      <c r="G186" s="1"/>
    </row>
    <row r="187" spans="2:7" ht="18.75">
      <c r="B187" s="2"/>
      <c r="C187" s="2"/>
      <c r="D187" s="1"/>
      <c r="E187" s="1"/>
      <c r="F187" s="1"/>
      <c r="G187" s="1"/>
    </row>
    <row r="188" spans="2:7" ht="18.75">
      <c r="B188" s="2"/>
      <c r="C188" s="2"/>
      <c r="D188" s="1"/>
      <c r="E188" s="1"/>
      <c r="F188" s="1"/>
      <c r="G188" s="1"/>
    </row>
    <row r="189" spans="2:7" ht="18.75">
      <c r="B189" s="2"/>
      <c r="C189" s="2"/>
      <c r="D189" s="1"/>
      <c r="E189" s="1"/>
      <c r="F189" s="1"/>
      <c r="G189" s="1"/>
    </row>
    <row r="190" spans="2:7" ht="18.75">
      <c r="B190" s="2"/>
      <c r="C190" s="2"/>
      <c r="D190" s="1"/>
      <c r="E190" s="1"/>
      <c r="F190" s="1"/>
      <c r="G190" s="1"/>
    </row>
    <row r="191" spans="2:7" ht="18.75">
      <c r="B191" s="2"/>
      <c r="C191" s="2"/>
      <c r="D191" s="1"/>
      <c r="E191" s="1"/>
      <c r="F191" s="1"/>
      <c r="G191" s="1"/>
    </row>
    <row r="192" spans="2:7" ht="18.75">
      <c r="B192" s="2"/>
      <c r="C192" s="2"/>
      <c r="D192" s="1"/>
      <c r="E192" s="1"/>
      <c r="F192" s="1"/>
      <c r="G192" s="1"/>
    </row>
    <row r="193" spans="2:7" ht="18.75">
      <c r="B193" s="2"/>
      <c r="C193" s="2"/>
      <c r="D193" s="1"/>
      <c r="E193" s="1"/>
      <c r="F193" s="1"/>
      <c r="G193" s="1"/>
    </row>
    <row r="194" spans="2:7" ht="18.75">
      <c r="B194" s="2"/>
      <c r="C194" s="2"/>
      <c r="D194" s="1"/>
      <c r="E194" s="1"/>
      <c r="F194" s="1"/>
      <c r="G194" s="1"/>
    </row>
    <row r="195" spans="2:7" ht="18.75">
      <c r="B195" s="2"/>
      <c r="C195" s="2"/>
      <c r="D195" s="1"/>
      <c r="E195" s="1"/>
      <c r="F195" s="1"/>
      <c r="G195" s="1"/>
    </row>
    <row r="196" spans="2:7" ht="18.75">
      <c r="B196" s="2"/>
      <c r="C196" s="2"/>
      <c r="D196" s="1"/>
      <c r="E196" s="1"/>
      <c r="F196" s="1"/>
      <c r="G196" s="1"/>
    </row>
    <row r="197" spans="2:7" ht="18.75">
      <c r="B197" s="2"/>
      <c r="C197" s="2"/>
      <c r="D197" s="1"/>
      <c r="E197" s="1"/>
      <c r="F197" s="1"/>
      <c r="G197" s="1"/>
    </row>
    <row r="198" spans="2:7" ht="18.75">
      <c r="B198" s="2"/>
      <c r="C198" s="2"/>
      <c r="D198" s="1"/>
      <c r="E198" s="1"/>
      <c r="F198" s="1"/>
      <c r="G198" s="1"/>
    </row>
    <row r="199" spans="2:7" ht="18.75">
      <c r="B199" s="2"/>
      <c r="C199" s="2"/>
      <c r="D199" s="1"/>
      <c r="E199" s="1"/>
      <c r="F199" s="1"/>
      <c r="G199" s="1"/>
    </row>
    <row r="200" spans="2:7" ht="18.75">
      <c r="B200" s="2"/>
      <c r="C200" s="2"/>
      <c r="D200" s="1"/>
      <c r="E200" s="1"/>
      <c r="F200" s="1"/>
      <c r="G200" s="1"/>
    </row>
    <row r="201" spans="2:7" ht="18.75">
      <c r="B201" s="2"/>
      <c r="C201" s="2"/>
      <c r="D201" s="1"/>
      <c r="E201" s="1"/>
      <c r="F201" s="1"/>
      <c r="G201" s="1"/>
    </row>
    <row r="202" spans="2:7" ht="18.75">
      <c r="B202" s="2"/>
      <c r="C202" s="2"/>
      <c r="D202" s="1"/>
      <c r="E202" s="1"/>
      <c r="F202" s="1"/>
      <c r="G202" s="1"/>
    </row>
    <row r="203" spans="2:7" ht="18.75">
      <c r="B203" s="2"/>
      <c r="C203" s="2"/>
      <c r="D203" s="1"/>
      <c r="E203" s="1"/>
      <c r="F203" s="1"/>
      <c r="G203" s="1"/>
    </row>
    <row r="204" spans="2:7" ht="18.75">
      <c r="B204" s="2"/>
      <c r="C204" s="2"/>
      <c r="D204" s="1"/>
      <c r="E204" s="1"/>
      <c r="F204" s="1"/>
      <c r="G204" s="1"/>
    </row>
    <row r="205" spans="2:7" ht="18.75">
      <c r="B205" s="2"/>
      <c r="C205" s="2"/>
      <c r="D205" s="1"/>
      <c r="E205" s="1"/>
      <c r="F205" s="1"/>
      <c r="G205" s="1"/>
    </row>
    <row r="206" spans="2:7" ht="18.75">
      <c r="B206" s="2"/>
      <c r="C206" s="2"/>
      <c r="D206" s="1"/>
      <c r="E206" s="1"/>
      <c r="F206" s="1"/>
      <c r="G206" s="1"/>
    </row>
    <row r="207" spans="2:7" ht="18.75">
      <c r="B207" s="2"/>
      <c r="C207" s="2"/>
      <c r="D207" s="1"/>
      <c r="E207" s="1"/>
      <c r="F207" s="1"/>
      <c r="G207" s="1"/>
    </row>
    <row r="208" spans="2:7" ht="18.75">
      <c r="B208" s="2"/>
      <c r="C208" s="2"/>
      <c r="D208" s="1"/>
      <c r="E208" s="1"/>
      <c r="F208" s="1"/>
      <c r="G208" s="1"/>
    </row>
    <row r="209" spans="2:7" ht="18.75">
      <c r="B209" s="2"/>
      <c r="C209" s="2"/>
      <c r="D209" s="1"/>
      <c r="E209" s="1"/>
      <c r="F209" s="1"/>
      <c r="G209" s="1"/>
    </row>
    <row r="210" spans="2:7" ht="18.75">
      <c r="B210" s="2"/>
      <c r="C210" s="2"/>
      <c r="D210" s="1"/>
      <c r="E210" s="1"/>
      <c r="F210" s="1"/>
      <c r="G210" s="1"/>
    </row>
    <row r="211" spans="2:7" ht="18.75">
      <c r="B211" s="2"/>
      <c r="C211" s="2"/>
      <c r="D211" s="1"/>
      <c r="E211" s="1"/>
      <c r="F211" s="1"/>
      <c r="G211" s="1"/>
    </row>
    <row r="212" spans="2:7" ht="18.75">
      <c r="B212" s="2"/>
      <c r="C212" s="2"/>
      <c r="D212" s="1"/>
      <c r="E212" s="1"/>
      <c r="F212" s="1"/>
      <c r="G212" s="1"/>
    </row>
    <row r="213" spans="2:7" ht="18.75">
      <c r="B213" s="2"/>
      <c r="C213" s="2"/>
      <c r="D213" s="1"/>
      <c r="E213" s="1"/>
      <c r="F213" s="1"/>
      <c r="G213" s="1"/>
    </row>
    <row r="214" spans="2:7" ht="18.75">
      <c r="B214" s="2"/>
      <c r="C214" s="2"/>
      <c r="D214" s="1"/>
      <c r="E214" s="1"/>
      <c r="F214" s="1"/>
      <c r="G214" s="1"/>
    </row>
    <row r="215" spans="2:7" ht="18.75">
      <c r="B215" s="2"/>
      <c r="C215" s="2"/>
      <c r="D215" s="1"/>
      <c r="E215" s="1"/>
      <c r="F215" s="1"/>
      <c r="G215" s="1"/>
    </row>
    <row r="216" spans="2:7" ht="18.75">
      <c r="B216" s="2"/>
      <c r="C216" s="2"/>
      <c r="D216" s="1"/>
      <c r="E216" s="1"/>
      <c r="F216" s="1"/>
      <c r="G216" s="1"/>
    </row>
    <row r="217" spans="2:7" ht="18.75">
      <c r="B217" s="2"/>
      <c r="C217" s="2"/>
      <c r="D217" s="1"/>
      <c r="E217" s="1"/>
      <c r="F217" s="1"/>
      <c r="G217" s="1"/>
    </row>
    <row r="218" spans="2:7" ht="18.75">
      <c r="B218" s="2"/>
      <c r="C218" s="2"/>
      <c r="D218" s="1"/>
      <c r="E218" s="1"/>
      <c r="F218" s="1"/>
      <c r="G218" s="1"/>
    </row>
    <row r="219" spans="2:7" ht="18.75">
      <c r="B219" s="2"/>
      <c r="C219" s="2"/>
      <c r="D219" s="1"/>
      <c r="E219" s="1"/>
      <c r="F219" s="1"/>
      <c r="G219" s="1"/>
    </row>
    <row r="220" spans="2:7" ht="18.75">
      <c r="B220" s="2"/>
      <c r="C220" s="2"/>
      <c r="D220" s="1"/>
      <c r="E220" s="1"/>
      <c r="F220" s="1"/>
      <c r="G220" s="1"/>
    </row>
    <row r="221" spans="2:7" ht="18.75">
      <c r="B221" s="2"/>
      <c r="C221" s="2"/>
      <c r="D221" s="1"/>
      <c r="E221" s="1"/>
      <c r="F221" s="1"/>
      <c r="G221" s="1"/>
    </row>
    <row r="222" spans="2:7" ht="18.75">
      <c r="B222" s="2"/>
      <c r="C222" s="2"/>
      <c r="D222" s="1"/>
      <c r="E222" s="1"/>
      <c r="F222" s="1"/>
      <c r="G222" s="1"/>
    </row>
    <row r="223" spans="2:7" ht="18.75">
      <c r="B223" s="2"/>
      <c r="C223" s="2"/>
      <c r="D223" s="1"/>
      <c r="E223" s="1"/>
      <c r="F223" s="1"/>
      <c r="G223" s="1"/>
    </row>
    <row r="224" spans="2:7" ht="18.75">
      <c r="B224" s="2"/>
      <c r="C224" s="2"/>
      <c r="D224" s="1"/>
      <c r="E224" s="1"/>
      <c r="F224" s="1"/>
      <c r="G224" s="1"/>
    </row>
    <row r="225" spans="2:7" ht="18.75">
      <c r="B225" s="2"/>
      <c r="C225" s="2"/>
      <c r="D225" s="1"/>
      <c r="E225" s="1"/>
      <c r="F225" s="1"/>
      <c r="G225" s="1"/>
    </row>
    <row r="226" spans="2:7" ht="18.75">
      <c r="B226" s="2"/>
      <c r="C226" s="2"/>
      <c r="D226" s="1"/>
      <c r="E226" s="1"/>
      <c r="F226" s="1"/>
      <c r="G226" s="1"/>
    </row>
    <row r="227" spans="2:7" ht="18.75">
      <c r="B227" s="2"/>
      <c r="C227" s="2"/>
      <c r="D227" s="1"/>
      <c r="E227" s="1"/>
      <c r="F227" s="1"/>
      <c r="G227" s="1"/>
    </row>
    <row r="228" spans="2:7" ht="18.75">
      <c r="B228" s="2"/>
      <c r="C228" s="2"/>
      <c r="D228" s="1"/>
      <c r="E228" s="1"/>
      <c r="F228" s="1"/>
      <c r="G228" s="1"/>
    </row>
    <row r="229" spans="2:7" ht="18.75">
      <c r="B229" s="2"/>
      <c r="C229" s="2"/>
      <c r="D229" s="1"/>
      <c r="E229" s="1"/>
      <c r="F229" s="1"/>
      <c r="G229" s="1"/>
    </row>
    <row r="230" spans="2:7" ht="18.75">
      <c r="B230" s="2"/>
      <c r="C230" s="2"/>
      <c r="D230" s="1"/>
      <c r="E230" s="1"/>
      <c r="F230" s="1"/>
      <c r="G230" s="1"/>
    </row>
    <row r="231" spans="2:7" ht="18.75">
      <c r="B231" s="2"/>
      <c r="C231" s="2"/>
      <c r="D231" s="1"/>
      <c r="E231" s="1"/>
      <c r="F231" s="1"/>
      <c r="G231" s="1"/>
    </row>
    <row r="232" spans="2:7" ht="18.75">
      <c r="B232" s="2"/>
      <c r="C232" s="2"/>
      <c r="D232" s="1"/>
      <c r="E232" s="1"/>
      <c r="F232" s="1"/>
      <c r="G232" s="1"/>
    </row>
    <row r="233" spans="2:7" ht="18.75">
      <c r="B233" s="2"/>
      <c r="C233" s="2"/>
      <c r="D233" s="1"/>
      <c r="E233" s="1"/>
      <c r="F233" s="1"/>
      <c r="G233" s="1"/>
    </row>
    <row r="234" spans="2:7" ht="18.75">
      <c r="B234" s="2"/>
      <c r="C234" s="2"/>
      <c r="D234" s="1"/>
      <c r="E234" s="1"/>
      <c r="F234" s="1"/>
      <c r="G234" s="1"/>
    </row>
    <row r="235" spans="2:7" ht="18.75">
      <c r="B235" s="2"/>
      <c r="C235" s="2"/>
      <c r="D235" s="1"/>
      <c r="E235" s="1"/>
      <c r="F235" s="1"/>
      <c r="G235" s="1"/>
    </row>
    <row r="236" spans="2:7" ht="18.75">
      <c r="B236" s="2"/>
      <c r="C236" s="2"/>
      <c r="D236" s="1"/>
      <c r="E236" s="1"/>
      <c r="F236" s="1"/>
      <c r="G236" s="1"/>
    </row>
    <row r="237" spans="2:7" ht="18.75">
      <c r="B237" s="2"/>
      <c r="C237" s="2"/>
      <c r="D237" s="1"/>
      <c r="E237" s="1"/>
      <c r="F237" s="1"/>
      <c r="G237" s="1"/>
    </row>
    <row r="238" spans="2:7" ht="18.75">
      <c r="B238" s="2"/>
      <c r="C238" s="2"/>
      <c r="D238" s="1"/>
      <c r="E238" s="1"/>
      <c r="F238" s="1"/>
      <c r="G238" s="1"/>
    </row>
    <row r="239" spans="2:7" ht="18.75">
      <c r="B239" s="2"/>
      <c r="C239" s="2"/>
      <c r="D239" s="1"/>
      <c r="E239" s="1"/>
      <c r="F239" s="1"/>
      <c r="G239" s="1"/>
    </row>
    <row r="240" spans="2:7" ht="18.75">
      <c r="B240" s="2"/>
      <c r="C240" s="2"/>
      <c r="D240" s="1"/>
      <c r="E240" s="1"/>
      <c r="F240" s="1"/>
      <c r="G240" s="1"/>
    </row>
    <row r="241" spans="2:7" ht="18.75">
      <c r="B241" s="2"/>
      <c r="C241" s="2"/>
      <c r="D241" s="1"/>
      <c r="E241" s="1"/>
      <c r="F241" s="1"/>
      <c r="G241" s="1"/>
    </row>
    <row r="242" spans="2:7" ht="18.75">
      <c r="B242" s="2"/>
      <c r="C242" s="2"/>
      <c r="D242" s="1"/>
      <c r="E242" s="1"/>
      <c r="F242" s="1"/>
      <c r="G242" s="1"/>
    </row>
    <row r="243" spans="2:7" ht="18.75">
      <c r="B243" s="2"/>
      <c r="C243" s="2"/>
      <c r="D243" s="1"/>
      <c r="E243" s="1"/>
      <c r="F243" s="1"/>
      <c r="G243" s="1"/>
    </row>
    <row r="244" spans="2:7" ht="18.75">
      <c r="B244" s="2"/>
      <c r="C244" s="2"/>
      <c r="D244" s="1"/>
      <c r="E244" s="1"/>
      <c r="F244" s="1"/>
      <c r="G244" s="1"/>
    </row>
    <row r="245" spans="2:7" ht="18.75">
      <c r="B245" s="2"/>
      <c r="C245" s="2"/>
      <c r="D245" s="1"/>
      <c r="E245" s="1"/>
      <c r="F245" s="1"/>
      <c r="G245" s="1"/>
    </row>
    <row r="246" spans="2:7" ht="18.75">
      <c r="B246" s="2"/>
      <c r="C246" s="2"/>
      <c r="D246" s="1"/>
      <c r="E246" s="1"/>
      <c r="F246" s="1"/>
      <c r="G246" s="1"/>
    </row>
    <row r="247" spans="2:7" ht="18.75">
      <c r="B247" s="2"/>
      <c r="C247" s="2"/>
      <c r="D247" s="1"/>
      <c r="E247" s="1"/>
      <c r="F247" s="1"/>
      <c r="G247" s="1"/>
    </row>
    <row r="248" spans="2:7" ht="18.75">
      <c r="B248" s="2"/>
      <c r="C248" s="2"/>
      <c r="D248" s="1"/>
      <c r="E248" s="1"/>
      <c r="F248" s="1"/>
      <c r="G248" s="1"/>
    </row>
    <row r="249" spans="2:7" ht="18.75">
      <c r="B249" s="2"/>
      <c r="C249" s="2"/>
      <c r="D249" s="1"/>
      <c r="E249" s="1"/>
      <c r="F249" s="1"/>
      <c r="G249" s="1"/>
    </row>
    <row r="250" spans="2:7" ht="18.75">
      <c r="B250" s="2"/>
      <c r="C250" s="2"/>
      <c r="D250" s="1"/>
      <c r="E250" s="1"/>
      <c r="F250" s="1"/>
      <c r="G250" s="1"/>
    </row>
    <row r="251" spans="2:7" ht="18.75">
      <c r="B251" s="2"/>
      <c r="C251" s="2"/>
      <c r="D251" s="1"/>
      <c r="E251" s="1"/>
      <c r="F251" s="1"/>
      <c r="G251" s="1"/>
    </row>
    <row r="252" spans="2:7" ht="18.75">
      <c r="B252" s="2"/>
      <c r="C252" s="2"/>
      <c r="D252" s="1"/>
      <c r="E252" s="1"/>
      <c r="F252" s="1"/>
      <c r="G252" s="1"/>
    </row>
    <row r="253" spans="2:7" ht="18.75">
      <c r="B253" s="2"/>
      <c r="C253" s="2"/>
      <c r="D253" s="1"/>
      <c r="E253" s="1"/>
      <c r="F253" s="1"/>
      <c r="G253" s="1"/>
    </row>
    <row r="254" spans="2:7" ht="18.75">
      <c r="B254" s="2"/>
      <c r="C254" s="2"/>
      <c r="D254" s="1"/>
      <c r="E254" s="1"/>
      <c r="F254" s="1"/>
      <c r="G254" s="1"/>
    </row>
    <row r="255" spans="2:7" ht="18.75">
      <c r="B255" s="2"/>
      <c r="C255" s="2"/>
      <c r="D255" s="1"/>
      <c r="E255" s="1"/>
      <c r="F255" s="1"/>
      <c r="G255" s="1"/>
    </row>
    <row r="256" spans="2:7" ht="18.75">
      <c r="B256" s="2"/>
      <c r="C256" s="2"/>
      <c r="D256" s="1"/>
      <c r="E256" s="1"/>
      <c r="F256" s="1"/>
      <c r="G256" s="1"/>
    </row>
    <row r="257" spans="2:7" ht="18.75">
      <c r="B257" s="2"/>
      <c r="C257" s="2"/>
      <c r="D257" s="1"/>
      <c r="E257" s="1"/>
      <c r="F257" s="1"/>
      <c r="G257" s="1"/>
    </row>
    <row r="258" spans="2:7" ht="18.75">
      <c r="B258" s="2"/>
      <c r="C258" s="2"/>
      <c r="D258" s="1"/>
      <c r="E258" s="1"/>
      <c r="F258" s="1"/>
      <c r="G258" s="1"/>
    </row>
    <row r="259" spans="2:7" ht="18.75">
      <c r="B259" s="2"/>
      <c r="C259" s="2"/>
      <c r="D259" s="1"/>
      <c r="E259" s="1"/>
      <c r="F259" s="1"/>
      <c r="G259" s="1"/>
    </row>
    <row r="260" spans="2:7" ht="18.75">
      <c r="B260" s="2"/>
      <c r="C260" s="2"/>
      <c r="D260" s="1"/>
      <c r="E260" s="1"/>
      <c r="F260" s="1"/>
      <c r="G260" s="1"/>
    </row>
    <row r="261" spans="2:7" ht="18.75">
      <c r="B261" s="2"/>
      <c r="C261" s="2"/>
      <c r="D261" s="1"/>
      <c r="E261" s="1"/>
      <c r="F261" s="1"/>
      <c r="G261" s="1"/>
    </row>
    <row r="262" spans="2:7" ht="18.75">
      <c r="B262" s="2"/>
      <c r="C262" s="2"/>
      <c r="D262" s="1"/>
      <c r="E262" s="1"/>
      <c r="F262" s="1"/>
      <c r="G262" s="1"/>
    </row>
    <row r="263" spans="2:7" ht="18.75">
      <c r="B263" s="2"/>
      <c r="C263" s="2"/>
      <c r="D263" s="1"/>
      <c r="E263" s="1"/>
      <c r="F263" s="1"/>
      <c r="G263" s="1"/>
    </row>
    <row r="264" spans="2:7" ht="18.75">
      <c r="B264" s="2"/>
      <c r="C264" s="2"/>
      <c r="D264" s="1"/>
      <c r="E264" s="1"/>
      <c r="F264" s="1"/>
      <c r="G264" s="1"/>
    </row>
    <row r="265" spans="2:7" ht="18.75">
      <c r="B265" s="2"/>
      <c r="C265" s="2"/>
      <c r="D265" s="1"/>
      <c r="E265" s="1"/>
      <c r="F265" s="1"/>
      <c r="G265" s="1"/>
    </row>
    <row r="266" spans="2:7" ht="18.75">
      <c r="B266" s="2"/>
      <c r="C266" s="2"/>
      <c r="D266" s="1"/>
      <c r="E266" s="1"/>
      <c r="F266" s="1"/>
      <c r="G266" s="1"/>
    </row>
    <row r="267" spans="2:7" ht="18.75">
      <c r="B267" s="2"/>
      <c r="C267" s="2"/>
      <c r="D267" s="1"/>
      <c r="E267" s="1"/>
      <c r="F267" s="1"/>
      <c r="G267" s="1"/>
    </row>
    <row r="268" spans="2:7" ht="18.75">
      <c r="B268" s="2"/>
      <c r="C268" s="2"/>
      <c r="D268" s="1"/>
      <c r="E268" s="1"/>
      <c r="F268" s="1"/>
      <c r="G268" s="1"/>
    </row>
    <row r="269" spans="2:7" ht="18.75">
      <c r="B269" s="2"/>
      <c r="C269" s="2"/>
      <c r="D269" s="1"/>
      <c r="E269" s="1"/>
      <c r="F269" s="1"/>
      <c r="G269" s="1"/>
    </row>
    <row r="270" spans="2:7" ht="18.75">
      <c r="B270" s="2"/>
      <c r="C270" s="2"/>
      <c r="D270" s="1"/>
      <c r="E270" s="1"/>
      <c r="F270" s="1"/>
      <c r="G270" s="1"/>
    </row>
    <row r="271" spans="2:7" ht="18.75">
      <c r="B271" s="2"/>
      <c r="C271" s="2"/>
      <c r="D271" s="1"/>
      <c r="E271" s="1"/>
      <c r="F271" s="1"/>
      <c r="G271" s="1"/>
    </row>
    <row r="272" spans="2:7" ht="18.75">
      <c r="B272" s="2"/>
      <c r="C272" s="2"/>
      <c r="D272" s="1"/>
      <c r="E272" s="1"/>
      <c r="F272" s="1"/>
      <c r="G272" s="1"/>
    </row>
    <row r="273" spans="2:7" ht="18.75">
      <c r="B273" s="2"/>
      <c r="C273" s="2"/>
      <c r="D273" s="1"/>
      <c r="E273" s="1"/>
      <c r="F273" s="1"/>
      <c r="G273" s="1"/>
    </row>
    <row r="274" spans="2:7" ht="18.75">
      <c r="B274" s="2"/>
      <c r="C274" s="2"/>
      <c r="D274" s="1"/>
      <c r="E274" s="1"/>
      <c r="F274" s="1"/>
      <c r="G274" s="1"/>
    </row>
    <row r="275" spans="2:7" ht="18.75">
      <c r="B275" s="2"/>
      <c r="C275" s="2"/>
      <c r="D275" s="1"/>
      <c r="E275" s="1"/>
      <c r="F275" s="1"/>
      <c r="G275" s="1"/>
    </row>
    <row r="276" spans="2:7" ht="18.75">
      <c r="B276" s="2"/>
      <c r="C276" s="2"/>
      <c r="D276" s="1"/>
      <c r="E276" s="1"/>
      <c r="F276" s="1"/>
      <c r="G276" s="1"/>
    </row>
    <row r="277" spans="2:7" ht="18.75">
      <c r="B277" s="2"/>
      <c r="C277" s="2"/>
      <c r="D277" s="1"/>
      <c r="E277" s="1"/>
      <c r="F277" s="1"/>
      <c r="G277" s="1"/>
    </row>
    <row r="278" spans="2:7" ht="18.75">
      <c r="B278" s="2"/>
      <c r="C278" s="2"/>
      <c r="D278" s="1"/>
      <c r="E278" s="1"/>
      <c r="F278" s="1"/>
      <c r="G278" s="1"/>
    </row>
    <row r="279" spans="2:7" ht="18.75">
      <c r="B279" s="2"/>
      <c r="C279" s="2"/>
      <c r="D279" s="1"/>
      <c r="E279" s="1"/>
      <c r="F279" s="1"/>
      <c r="G279" s="1"/>
    </row>
    <row r="280" spans="2:7" ht="18.75">
      <c r="B280" s="2"/>
      <c r="C280" s="2"/>
      <c r="D280" s="1"/>
      <c r="E280" s="1"/>
      <c r="F280" s="1"/>
      <c r="G280" s="1"/>
    </row>
    <row r="281" spans="2:7" ht="18.75">
      <c r="B281" s="2"/>
      <c r="C281" s="2"/>
      <c r="D281" s="1"/>
      <c r="E281" s="1"/>
      <c r="F281" s="1"/>
      <c r="G281" s="1"/>
    </row>
    <row r="282" spans="2:7" ht="18.75">
      <c r="B282" s="2"/>
      <c r="C282" s="2"/>
      <c r="D282" s="1"/>
      <c r="E282" s="1"/>
      <c r="F282" s="1"/>
      <c r="G282" s="1"/>
    </row>
    <row r="283" spans="2:7" ht="18.75">
      <c r="B283" s="2"/>
      <c r="C283" s="2"/>
      <c r="D283" s="1"/>
      <c r="E283" s="1"/>
      <c r="F283" s="1"/>
      <c r="G283" s="1"/>
    </row>
    <row r="284" spans="2:7" ht="18.75">
      <c r="B284" s="2"/>
      <c r="C284" s="2"/>
      <c r="D284" s="1"/>
      <c r="E284" s="1"/>
      <c r="F284" s="1"/>
      <c r="G284" s="1"/>
    </row>
    <row r="285" spans="2:7" ht="18.75">
      <c r="B285" s="2"/>
      <c r="C285" s="2"/>
      <c r="D285" s="1"/>
      <c r="E285" s="1"/>
      <c r="F285" s="1"/>
      <c r="G285" s="1"/>
    </row>
    <row r="286" spans="2:7" ht="18.75">
      <c r="B286" s="2"/>
      <c r="C286" s="2"/>
      <c r="D286" s="1"/>
      <c r="E286" s="1"/>
      <c r="F286" s="1"/>
      <c r="G286" s="1"/>
    </row>
    <row r="287" spans="2:7" ht="18.75">
      <c r="B287" s="2"/>
      <c r="C287" s="2"/>
      <c r="D287" s="1"/>
      <c r="E287" s="1"/>
      <c r="F287" s="1"/>
      <c r="G287" s="1"/>
    </row>
    <row r="288" spans="2:7" ht="18.75">
      <c r="B288" s="2"/>
      <c r="C288" s="2"/>
      <c r="D288" s="1"/>
      <c r="E288" s="1"/>
      <c r="F288" s="1"/>
      <c r="G288" s="1"/>
    </row>
    <row r="289" spans="2:7" ht="18.75">
      <c r="B289" s="2"/>
      <c r="C289" s="2"/>
      <c r="D289" s="1"/>
      <c r="E289" s="1"/>
      <c r="F289" s="1"/>
      <c r="G289" s="1"/>
    </row>
    <row r="290" spans="2:7" ht="18.75">
      <c r="B290" s="2"/>
      <c r="C290" s="2"/>
      <c r="D290" s="1"/>
      <c r="E290" s="1"/>
      <c r="F290" s="1"/>
      <c r="G290" s="1"/>
    </row>
    <row r="291" spans="2:7" ht="18.75">
      <c r="B291" s="2"/>
      <c r="C291" s="2"/>
      <c r="D291" s="1"/>
      <c r="E291" s="1"/>
      <c r="F291" s="1"/>
      <c r="G291" s="1"/>
    </row>
    <row r="292" spans="2:7" ht="18.75">
      <c r="B292" s="2"/>
      <c r="C292" s="2"/>
      <c r="D292" s="1"/>
      <c r="E292" s="1"/>
      <c r="F292" s="1"/>
      <c r="G292" s="1"/>
    </row>
    <row r="293" spans="2:7" ht="18.75">
      <c r="B293" s="2"/>
      <c r="C293" s="2"/>
      <c r="D293" s="1"/>
      <c r="E293" s="1"/>
      <c r="F293" s="1"/>
      <c r="G293" s="1"/>
    </row>
    <row r="294" spans="2:7" ht="18.75">
      <c r="B294" s="2"/>
      <c r="C294" s="2"/>
      <c r="D294" s="1"/>
      <c r="E294" s="1"/>
      <c r="F294" s="1"/>
      <c r="G294" s="1"/>
    </row>
    <row r="295" spans="2:7" ht="18.75">
      <c r="B295" s="2"/>
      <c r="C295" s="2"/>
      <c r="D295" s="1"/>
      <c r="E295" s="1"/>
      <c r="F295" s="1"/>
      <c r="G295" s="1"/>
    </row>
    <row r="296" spans="2:7" ht="18.75">
      <c r="B296" s="2"/>
      <c r="C296" s="2"/>
      <c r="D296" s="1"/>
      <c r="E296" s="1"/>
      <c r="F296" s="1"/>
      <c r="G296" s="1"/>
    </row>
    <row r="297" spans="2:7" ht="18.75">
      <c r="B297" s="2"/>
      <c r="C297" s="2"/>
      <c r="D297" s="1"/>
      <c r="E297" s="1"/>
      <c r="F297" s="1"/>
      <c r="G297" s="1"/>
    </row>
    <row r="298" spans="2:7" ht="18.75">
      <c r="B298" s="2"/>
      <c r="C298" s="2"/>
      <c r="D298" s="1"/>
      <c r="E298" s="1"/>
      <c r="F298" s="1"/>
      <c r="G298" s="1"/>
    </row>
    <row r="299" spans="2:7" ht="18.75">
      <c r="B299" s="2"/>
      <c r="C299" s="2"/>
      <c r="D299" s="1"/>
      <c r="E299" s="1"/>
      <c r="F299" s="1"/>
      <c r="G299" s="1"/>
    </row>
    <row r="300" spans="2:7" ht="18.75">
      <c r="B300" s="2"/>
      <c r="C300" s="2"/>
      <c r="D300" s="1"/>
      <c r="E300" s="1"/>
      <c r="F300" s="1"/>
      <c r="G300" s="1"/>
    </row>
    <row r="301" spans="2:7" ht="18.75">
      <c r="B301" s="2"/>
      <c r="C301" s="2"/>
      <c r="D301" s="1"/>
      <c r="E301" s="1"/>
      <c r="F301" s="1"/>
      <c r="G301" s="1"/>
    </row>
    <row r="302" spans="2:7" ht="18.75">
      <c r="B302" s="2"/>
      <c r="C302" s="2"/>
      <c r="D302" s="1"/>
      <c r="E302" s="1"/>
      <c r="F302" s="1"/>
      <c r="G302" s="1"/>
    </row>
    <row r="303" spans="2:7" ht="18.75">
      <c r="B303" s="2"/>
      <c r="C303" s="2"/>
      <c r="D303" s="1"/>
      <c r="E303" s="1"/>
      <c r="F303" s="1"/>
      <c r="G303" s="1"/>
    </row>
    <row r="304" spans="2:7" ht="18.75">
      <c r="B304" s="2"/>
      <c r="C304" s="2"/>
      <c r="D304" s="1"/>
      <c r="E304" s="1"/>
      <c r="F304" s="1"/>
      <c r="G304" s="1"/>
    </row>
    <row r="305" spans="2:7" ht="18.75">
      <c r="B305" s="2"/>
      <c r="C305" s="2"/>
      <c r="D305" s="1"/>
      <c r="E305" s="1"/>
      <c r="F305" s="1"/>
      <c r="G305" s="1"/>
    </row>
    <row r="306" spans="2:7" ht="18.75">
      <c r="B306" s="2"/>
      <c r="C306" s="2"/>
      <c r="D306" s="1"/>
      <c r="E306" s="1"/>
      <c r="F306" s="1"/>
      <c r="G306" s="1"/>
    </row>
    <row r="307" spans="2:7" ht="18.75">
      <c r="B307" s="2"/>
      <c r="C307" s="2"/>
      <c r="D307" s="1"/>
      <c r="E307" s="1"/>
      <c r="F307" s="1"/>
      <c r="G307" s="1"/>
    </row>
    <row r="308" spans="2:7" ht="18.75">
      <c r="B308" s="2"/>
      <c r="C308" s="2"/>
      <c r="D308" s="1"/>
      <c r="E308" s="1"/>
      <c r="F308" s="1"/>
      <c r="G308" s="1"/>
    </row>
    <row r="309" spans="2:7" ht="18.75">
      <c r="B309" s="2"/>
      <c r="C309" s="2"/>
      <c r="D309" s="1"/>
      <c r="E309" s="1"/>
      <c r="F309" s="1"/>
      <c r="G309" s="1"/>
    </row>
    <row r="310" spans="2:7" ht="18.75">
      <c r="B310" s="2"/>
      <c r="C310" s="2"/>
      <c r="D310" s="1"/>
      <c r="E310" s="1"/>
      <c r="F310" s="1"/>
      <c r="G310" s="1"/>
    </row>
    <row r="311" spans="2:7" ht="18.75">
      <c r="B311" s="2"/>
      <c r="C311" s="2"/>
      <c r="D311" s="1"/>
      <c r="E311" s="1"/>
      <c r="F311" s="1"/>
      <c r="G311" s="1"/>
    </row>
    <row r="312" spans="2:7" ht="18.75">
      <c r="B312" s="2"/>
      <c r="C312" s="2"/>
      <c r="D312" s="1"/>
      <c r="E312" s="1"/>
      <c r="F312" s="1"/>
      <c r="G312" s="1"/>
    </row>
    <row r="313" spans="2:7" ht="18.75">
      <c r="B313" s="2"/>
      <c r="C313" s="2"/>
      <c r="D313" s="1"/>
      <c r="E313" s="1"/>
      <c r="F313" s="1"/>
      <c r="G313" s="1"/>
    </row>
    <row r="314" spans="2:7" ht="18.75">
      <c r="B314" s="2"/>
      <c r="C314" s="2"/>
      <c r="D314" s="1"/>
      <c r="E314" s="1"/>
      <c r="F314" s="1"/>
      <c r="G314" s="1"/>
    </row>
    <row r="315" spans="2:7" ht="18.75">
      <c r="B315" s="2"/>
      <c r="C315" s="2"/>
      <c r="D315" s="1"/>
      <c r="E315" s="1"/>
      <c r="F315" s="1"/>
      <c r="G315" s="1"/>
    </row>
    <row r="316" spans="2:7" ht="18.75">
      <c r="B316" s="2"/>
      <c r="C316" s="2"/>
      <c r="D316" s="1"/>
      <c r="E316" s="1"/>
      <c r="F316" s="1"/>
      <c r="G316" s="1"/>
    </row>
    <row r="317" spans="2:7" ht="18.75">
      <c r="B317" s="2"/>
      <c r="C317" s="2"/>
      <c r="D317" s="1"/>
      <c r="E317" s="1"/>
      <c r="F317" s="1"/>
      <c r="G317" s="1"/>
    </row>
    <row r="318" spans="2:7" ht="18.75">
      <c r="B318" s="2"/>
      <c r="C318" s="2"/>
      <c r="D318" s="1"/>
      <c r="E318" s="1"/>
      <c r="F318" s="1"/>
      <c r="G318" s="1"/>
    </row>
    <row r="319" spans="2:7" ht="18.75">
      <c r="B319" s="2"/>
      <c r="C319" s="2"/>
      <c r="D319" s="1"/>
      <c r="E319" s="1"/>
      <c r="F319" s="1"/>
      <c r="G319" s="1"/>
    </row>
    <row r="320" spans="2:7" ht="18.75">
      <c r="B320" s="2"/>
      <c r="C320" s="2"/>
      <c r="D320" s="1"/>
      <c r="E320" s="1"/>
      <c r="F320" s="1"/>
      <c r="G320" s="1"/>
    </row>
    <row r="321" spans="2:7" ht="18.75">
      <c r="B321" s="2"/>
      <c r="C321" s="2"/>
      <c r="D321" s="1"/>
      <c r="E321" s="1"/>
      <c r="F321" s="1"/>
      <c r="G321" s="1"/>
    </row>
    <row r="322" spans="2:7" ht="18.75">
      <c r="B322" s="2"/>
      <c r="C322" s="2"/>
      <c r="D322" s="1"/>
      <c r="E322" s="1"/>
      <c r="F322" s="1"/>
      <c r="G322" s="1"/>
    </row>
    <row r="323" spans="2:7" ht="18.75">
      <c r="B323" s="2"/>
      <c r="C323" s="2"/>
      <c r="D323" s="1"/>
      <c r="E323" s="1"/>
      <c r="F323" s="1"/>
      <c r="G323" s="1"/>
    </row>
    <row r="324" spans="2:7" ht="18.75">
      <c r="B324" s="2"/>
      <c r="C324" s="2"/>
      <c r="D324" s="1"/>
      <c r="E324" s="1"/>
      <c r="F324" s="1"/>
      <c r="G324" s="1"/>
    </row>
    <row r="325" spans="2:7" ht="18.75">
      <c r="B325" s="2"/>
      <c r="C325" s="2"/>
      <c r="D325" s="1"/>
      <c r="E325" s="1"/>
      <c r="F325" s="1"/>
      <c r="G325" s="1"/>
    </row>
    <row r="326" spans="2:7" ht="18.75">
      <c r="B326" s="2"/>
      <c r="C326" s="2"/>
      <c r="D326" s="1"/>
      <c r="E326" s="1"/>
      <c r="F326" s="1"/>
      <c r="G326" s="1"/>
    </row>
    <row r="327" spans="2:7" ht="18.75">
      <c r="B327" s="2"/>
      <c r="C327" s="2"/>
      <c r="D327" s="1"/>
      <c r="E327" s="1"/>
      <c r="F327" s="1"/>
      <c r="G327" s="1"/>
    </row>
    <row r="328" spans="2:7" ht="18.75">
      <c r="B328" s="2"/>
      <c r="C328" s="2"/>
      <c r="D328" s="1"/>
      <c r="E328" s="1"/>
      <c r="F328" s="1"/>
      <c r="G328" s="1"/>
    </row>
    <row r="329" spans="2:7" ht="18.75">
      <c r="B329" s="2"/>
      <c r="C329" s="2"/>
      <c r="D329" s="1"/>
      <c r="E329" s="1"/>
      <c r="F329" s="1"/>
      <c r="G329" s="1"/>
    </row>
    <row r="330" spans="2:7" ht="18.75">
      <c r="B330" s="2"/>
      <c r="C330" s="2"/>
      <c r="D330" s="1"/>
      <c r="E330" s="1"/>
      <c r="F330" s="1"/>
      <c r="G330" s="1"/>
    </row>
    <row r="331" spans="2:7" ht="18.75">
      <c r="B331" s="2"/>
      <c r="C331" s="2"/>
      <c r="D331" s="1"/>
      <c r="E331" s="1"/>
      <c r="F331" s="1"/>
      <c r="G331" s="1"/>
    </row>
    <row r="332" spans="2:7" ht="18.75">
      <c r="B332" s="2"/>
      <c r="C332" s="2"/>
      <c r="D332" s="1"/>
      <c r="E332" s="1"/>
      <c r="F332" s="1"/>
      <c r="G332" s="1"/>
    </row>
    <row r="333" spans="2:7" ht="18.75">
      <c r="B333" s="2"/>
      <c r="C333" s="2"/>
      <c r="D333" s="1"/>
      <c r="E333" s="1"/>
      <c r="F333" s="1"/>
      <c r="G333" s="1"/>
    </row>
    <row r="334" spans="2:7" ht="18.75">
      <c r="B334" s="2"/>
      <c r="C334" s="2"/>
      <c r="D334" s="1"/>
      <c r="E334" s="1"/>
      <c r="F334" s="1"/>
      <c r="G334" s="1"/>
    </row>
    <row r="335" spans="2:7" ht="18.75">
      <c r="B335" s="2"/>
      <c r="C335" s="2"/>
      <c r="D335" s="1"/>
      <c r="E335" s="1"/>
      <c r="F335" s="1"/>
      <c r="G335" s="1"/>
    </row>
    <row r="336" spans="2:7" ht="18.75">
      <c r="B336" s="2"/>
      <c r="C336" s="2"/>
      <c r="D336" s="1"/>
      <c r="E336" s="1"/>
      <c r="F336" s="1"/>
      <c r="G336" s="1"/>
    </row>
    <row r="337" spans="2:7" ht="18.75">
      <c r="B337" s="2"/>
      <c r="C337" s="2"/>
      <c r="D337" s="1"/>
      <c r="E337" s="1"/>
      <c r="F337" s="1"/>
      <c r="G337" s="1"/>
    </row>
    <row r="338" spans="2:7" ht="18.75">
      <c r="B338" s="2"/>
      <c r="C338" s="2"/>
      <c r="D338" s="1"/>
      <c r="E338" s="1"/>
      <c r="F338" s="1"/>
      <c r="G338" s="1"/>
    </row>
    <row r="339" spans="2:7" ht="18.75">
      <c r="B339" s="2"/>
      <c r="C339" s="2"/>
      <c r="D339" s="1"/>
      <c r="E339" s="1"/>
      <c r="F339" s="1"/>
      <c r="G339" s="1"/>
    </row>
    <row r="340" spans="2:7" ht="18.75">
      <c r="B340" s="2"/>
      <c r="C340" s="2"/>
      <c r="D340" s="1"/>
      <c r="E340" s="1"/>
      <c r="F340" s="1"/>
      <c r="G340" s="1"/>
    </row>
    <row r="341" spans="2:7" ht="18.75">
      <c r="B341" s="2"/>
      <c r="C341" s="2"/>
      <c r="D341" s="1"/>
      <c r="E341" s="1"/>
      <c r="F341" s="1"/>
      <c r="G341" s="1"/>
    </row>
    <row r="342" spans="2:7" ht="18.75">
      <c r="B342" s="2"/>
      <c r="C342" s="2"/>
      <c r="D342" s="1"/>
      <c r="E342" s="1"/>
      <c r="F342" s="1"/>
      <c r="G342" s="1"/>
    </row>
    <row r="343" spans="2:7" ht="18.75">
      <c r="B343" s="2"/>
      <c r="C343" s="2"/>
      <c r="D343" s="1"/>
      <c r="E343" s="1"/>
      <c r="F343" s="1"/>
      <c r="G343" s="1"/>
    </row>
    <row r="344" spans="2:7" ht="18.75">
      <c r="B344" s="2"/>
      <c r="C344" s="2"/>
      <c r="D344" s="1"/>
      <c r="E344" s="1"/>
      <c r="F344" s="1"/>
      <c r="G344" s="1"/>
    </row>
    <row r="345" spans="2:7" ht="18.75">
      <c r="B345" s="2"/>
      <c r="C345" s="2"/>
      <c r="D345" s="1"/>
      <c r="E345" s="1"/>
      <c r="F345" s="1"/>
      <c r="G345" s="1"/>
    </row>
    <row r="346" spans="2:7" ht="18.75">
      <c r="B346" s="2"/>
      <c r="C346" s="2"/>
      <c r="D346" s="1"/>
      <c r="E346" s="1"/>
      <c r="F346" s="1"/>
      <c r="G346" s="1"/>
    </row>
    <row r="347" spans="2:7" ht="18.75">
      <c r="B347" s="2"/>
      <c r="C347" s="2"/>
      <c r="D347" s="1"/>
      <c r="E347" s="1"/>
      <c r="F347" s="1"/>
      <c r="G347" s="1"/>
    </row>
    <row r="348" spans="2:7" ht="18.75">
      <c r="B348" s="2"/>
      <c r="C348" s="2"/>
      <c r="D348" s="1"/>
      <c r="E348" s="1"/>
      <c r="F348" s="1"/>
      <c r="G348" s="1"/>
    </row>
    <row r="349" spans="2:7" ht="18.75">
      <c r="B349" s="2"/>
      <c r="C349" s="2"/>
      <c r="D349" s="1"/>
      <c r="E349" s="1"/>
      <c r="F349" s="1"/>
      <c r="G349" s="1"/>
    </row>
    <row r="350" spans="2:7" ht="18.75">
      <c r="B350" s="2"/>
      <c r="C350" s="2"/>
      <c r="D350" s="1"/>
      <c r="E350" s="1"/>
      <c r="F350" s="1"/>
      <c r="G350" s="1"/>
    </row>
    <row r="351" spans="2:7" ht="18.75">
      <c r="B351" s="2"/>
      <c r="C351" s="2"/>
      <c r="D351" s="1"/>
      <c r="E351" s="1"/>
      <c r="F351" s="1"/>
      <c r="G351" s="1"/>
    </row>
    <row r="352" spans="2:7" ht="18.75">
      <c r="B352" s="2"/>
      <c r="C352" s="2"/>
      <c r="D352" s="1"/>
      <c r="E352" s="1"/>
      <c r="F352" s="1"/>
      <c r="G352" s="1"/>
    </row>
    <row r="353" spans="2:7" ht="18.75">
      <c r="B353" s="2"/>
      <c r="C353" s="2"/>
      <c r="D353" s="1"/>
      <c r="E353" s="1"/>
      <c r="F353" s="1"/>
      <c r="G353" s="1"/>
    </row>
    <row r="354" spans="2:7" ht="18.75">
      <c r="B354" s="2"/>
      <c r="C354" s="2"/>
      <c r="D354" s="1"/>
      <c r="E354" s="1"/>
      <c r="F354" s="1"/>
      <c r="G354" s="1"/>
    </row>
    <row r="355" spans="2:7" ht="18.75">
      <c r="B355" s="2"/>
      <c r="C355" s="2"/>
      <c r="D355" s="1"/>
      <c r="E355" s="1"/>
      <c r="F355" s="1"/>
      <c r="G355" s="1"/>
    </row>
    <row r="356" spans="2:7" ht="18.75">
      <c r="B356" s="2"/>
      <c r="C356" s="2"/>
      <c r="D356" s="1"/>
      <c r="E356" s="1"/>
      <c r="F356" s="1"/>
      <c r="G35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9"/>
  <sheetViews>
    <sheetView tabSelected="1" view="pageBreakPreview" zoomScale="90" zoomScaleNormal="100" zoomScaleSheetLayoutView="90" workbookViewId="0">
      <selection activeCell="G7" sqref="G7"/>
    </sheetView>
  </sheetViews>
  <sheetFormatPr defaultRowHeight="15"/>
  <cols>
    <col min="1" max="1" width="49.42578125" customWidth="1"/>
    <col min="2" max="4" width="18.7109375" customWidth="1"/>
  </cols>
  <sheetData>
    <row r="1" spans="1:4" ht="18.75" customHeight="1">
      <c r="A1" s="112" t="s">
        <v>245</v>
      </c>
      <c r="B1" s="112"/>
      <c r="C1" s="112"/>
      <c r="D1" s="112"/>
    </row>
    <row r="2" spans="1:4" ht="94.5" customHeight="1">
      <c r="A2" s="89" t="s">
        <v>243</v>
      </c>
      <c r="B2" s="110" t="s">
        <v>214</v>
      </c>
      <c r="C2" s="110" t="s">
        <v>215</v>
      </c>
      <c r="D2" s="110" t="s">
        <v>187</v>
      </c>
    </row>
    <row r="3" spans="1:4" ht="37.5" customHeight="1">
      <c r="A3" s="84" t="s">
        <v>57</v>
      </c>
      <c r="B3" s="132">
        <v>44</v>
      </c>
      <c r="C3" s="90">
        <v>44</v>
      </c>
      <c r="D3" s="90">
        <v>2266</v>
      </c>
    </row>
    <row r="4" spans="1:4" ht="37.5" customHeight="1">
      <c r="A4" s="84" t="s">
        <v>58</v>
      </c>
      <c r="B4" s="132">
        <v>24</v>
      </c>
      <c r="C4" s="90">
        <v>24</v>
      </c>
      <c r="D4" s="90">
        <v>1085</v>
      </c>
    </row>
    <row r="5" spans="1:4" ht="37.5" customHeight="1">
      <c r="A5" s="84" t="s">
        <v>66</v>
      </c>
      <c r="B5" s="132">
        <v>3</v>
      </c>
      <c r="C5" s="90">
        <v>3</v>
      </c>
      <c r="D5" s="90">
        <v>540</v>
      </c>
    </row>
    <row r="6" spans="1:4" ht="37.5" customHeight="1">
      <c r="A6" s="84" t="s">
        <v>67</v>
      </c>
      <c r="B6" s="132">
        <v>0</v>
      </c>
      <c r="C6" s="90">
        <v>0</v>
      </c>
      <c r="D6" s="90">
        <v>0</v>
      </c>
    </row>
    <row r="7" spans="1:4" ht="37.5" customHeight="1">
      <c r="A7" s="84" t="s">
        <v>68</v>
      </c>
      <c r="B7" s="132">
        <v>7</v>
      </c>
      <c r="C7" s="90">
        <v>7</v>
      </c>
      <c r="D7" s="90">
        <v>304</v>
      </c>
    </row>
    <row r="8" spans="1:4" ht="37.5" customHeight="1">
      <c r="A8" s="84" t="s">
        <v>69</v>
      </c>
      <c r="B8" s="132">
        <v>8</v>
      </c>
      <c r="C8" s="90">
        <v>8</v>
      </c>
      <c r="D8" s="90">
        <v>288</v>
      </c>
    </row>
    <row r="9" spans="1:4" ht="37.5" customHeight="1">
      <c r="A9" s="111" t="s">
        <v>87</v>
      </c>
      <c r="B9" s="35">
        <v>86</v>
      </c>
      <c r="C9" s="35">
        <v>86</v>
      </c>
      <c r="D9" s="35">
        <v>4483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2021-11-17T10:15:45Z</cp:lastPrinted>
  <dcterms:created xsi:type="dcterms:W3CDTF">2013-11-25T08:04:18Z</dcterms:created>
  <dcterms:modified xsi:type="dcterms:W3CDTF">2021-11-17T10:15:55Z</dcterms:modified>
</cp:coreProperties>
</file>