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50" windowWidth="15570" windowHeight="7830" firstSheet="15" activeTab="20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25725"/>
</workbook>
</file>

<file path=xl/calcChain.xml><?xml version="1.0" encoding="utf-8"?>
<calcChain xmlns="http://schemas.openxmlformats.org/spreadsheetml/2006/main">
  <c r="D24" i="15"/>
  <c r="D93"/>
  <c r="B9" i="14" l="1"/>
  <c r="B3"/>
  <c r="E15" i="1"/>
  <c r="F15"/>
  <c r="L57" i="3" l="1"/>
  <c r="K57"/>
  <c r="J57"/>
  <c r="I57"/>
  <c r="H57"/>
  <c r="G57"/>
  <c r="D57"/>
  <c r="C30"/>
  <c r="L12"/>
  <c r="K12"/>
  <c r="J12"/>
  <c r="I12"/>
  <c r="F14" i="1" l="1"/>
  <c r="E14"/>
  <c r="I16" l="1"/>
  <c r="G5" i="3" l="1"/>
  <c r="C16" i="1"/>
  <c r="L47" i="3" l="1"/>
  <c r="K47"/>
  <c r="J47"/>
  <c r="I47"/>
  <c r="H47"/>
  <c r="G47"/>
  <c r="D47"/>
  <c r="D55" i="15" l="1"/>
  <c r="B5" i="9" l="1"/>
  <c r="C5"/>
  <c r="D99" i="15" l="1"/>
  <c r="D97"/>
  <c r="D76"/>
  <c r="D69"/>
  <c r="D4"/>
  <c r="L115" i="3" l="1"/>
  <c r="K115"/>
  <c r="J115"/>
  <c r="I115"/>
  <c r="H115"/>
  <c r="G115"/>
  <c r="D115"/>
  <c r="C115"/>
  <c r="L112"/>
  <c r="K112"/>
  <c r="J112"/>
  <c r="I112"/>
  <c r="H112"/>
  <c r="G112"/>
  <c r="D112"/>
  <c r="C112"/>
  <c r="L108"/>
  <c r="L107" s="1"/>
  <c r="K108"/>
  <c r="K107" s="1"/>
  <c r="J108"/>
  <c r="J107" s="1"/>
  <c r="I108"/>
  <c r="I107" s="1"/>
  <c r="H108"/>
  <c r="H107" s="1"/>
  <c r="G108"/>
  <c r="G107" s="1"/>
  <c r="D108"/>
  <c r="D107" s="1"/>
  <c r="C108"/>
  <c r="C107" s="1"/>
  <c r="L102"/>
  <c r="K102"/>
  <c r="J102"/>
  <c r="I102"/>
  <c r="H102"/>
  <c r="G102"/>
  <c r="D102"/>
  <c r="C102"/>
  <c r="L96"/>
  <c r="K96"/>
  <c r="J96"/>
  <c r="I96"/>
  <c r="I91" s="1"/>
  <c r="H96"/>
  <c r="G96"/>
  <c r="D96"/>
  <c r="C96"/>
  <c r="L92"/>
  <c r="L91" s="1"/>
  <c r="K92"/>
  <c r="K91" s="1"/>
  <c r="J92"/>
  <c r="J91" s="1"/>
  <c r="I92"/>
  <c r="H92"/>
  <c r="H91" s="1"/>
  <c r="G92"/>
  <c r="G91" s="1"/>
  <c r="D92"/>
  <c r="D91" s="1"/>
  <c r="C92"/>
  <c r="C91" s="1"/>
  <c r="L86"/>
  <c r="K86"/>
  <c r="J86"/>
  <c r="I86"/>
  <c r="H86"/>
  <c r="G86"/>
  <c r="D86"/>
  <c r="C86"/>
  <c r="L80"/>
  <c r="K80"/>
  <c r="J80"/>
  <c r="I80"/>
  <c r="H80"/>
  <c r="G80"/>
  <c r="D80"/>
  <c r="C80"/>
  <c r="L76"/>
  <c r="L75" s="1"/>
  <c r="K76"/>
  <c r="K75" s="1"/>
  <c r="J76"/>
  <c r="J75" s="1"/>
  <c r="I76"/>
  <c r="I75" s="1"/>
  <c r="H76"/>
  <c r="H75" s="1"/>
  <c r="G76"/>
  <c r="G75" s="1"/>
  <c r="D76"/>
  <c r="D75" s="1"/>
  <c r="C76"/>
  <c r="C75" s="1"/>
  <c r="L70"/>
  <c r="K70"/>
  <c r="J70"/>
  <c r="I70"/>
  <c r="H70"/>
  <c r="G70"/>
  <c r="D70"/>
  <c r="C70"/>
  <c r="L66"/>
  <c r="K66"/>
  <c r="J66"/>
  <c r="I66"/>
  <c r="H66"/>
  <c r="G66"/>
  <c r="D66"/>
  <c r="C66"/>
  <c r="L62"/>
  <c r="L61" s="1"/>
  <c r="K62"/>
  <c r="K61" s="1"/>
  <c r="J62"/>
  <c r="J61" s="1"/>
  <c r="I62"/>
  <c r="I61" s="1"/>
  <c r="H62"/>
  <c r="H61" s="1"/>
  <c r="G62"/>
  <c r="G61" s="1"/>
  <c r="C62"/>
  <c r="D62"/>
  <c r="D61" s="1"/>
  <c r="C57"/>
  <c r="L52"/>
  <c r="K52"/>
  <c r="J52"/>
  <c r="I52"/>
  <c r="H52"/>
  <c r="G52"/>
  <c r="D52"/>
  <c r="C52"/>
  <c r="L48"/>
  <c r="K48"/>
  <c r="J48"/>
  <c r="I48"/>
  <c r="H48"/>
  <c r="G48"/>
  <c r="D48"/>
  <c r="C48"/>
  <c r="C47" s="1"/>
  <c r="L41"/>
  <c r="K41"/>
  <c r="J41"/>
  <c r="I41"/>
  <c r="H41"/>
  <c r="G41"/>
  <c r="D41"/>
  <c r="C41"/>
  <c r="L35"/>
  <c r="K35"/>
  <c r="J35"/>
  <c r="I35"/>
  <c r="H35"/>
  <c r="G35"/>
  <c r="D35"/>
  <c r="C35"/>
  <c r="L30"/>
  <c r="K30"/>
  <c r="K29" s="1"/>
  <c r="J30"/>
  <c r="J29" s="1"/>
  <c r="I30"/>
  <c r="H30"/>
  <c r="H29" s="1"/>
  <c r="G30"/>
  <c r="G29" s="1"/>
  <c r="D30"/>
  <c r="D29" s="1"/>
  <c r="C29"/>
  <c r="I29" l="1"/>
  <c r="C61"/>
  <c r="L29"/>
  <c r="L21"/>
  <c r="K21"/>
  <c r="J21"/>
  <c r="I21"/>
  <c r="H21"/>
  <c r="G21"/>
  <c r="D21"/>
  <c r="C21"/>
  <c r="K5"/>
  <c r="J5"/>
  <c r="I5"/>
  <c r="H12"/>
  <c r="G12"/>
  <c r="D12"/>
  <c r="D4" s="1"/>
  <c r="C12"/>
  <c r="L5"/>
  <c r="H5"/>
  <c r="D5"/>
  <c r="C5"/>
  <c r="G4" l="1"/>
  <c r="H4"/>
  <c r="C4"/>
  <c r="K4" l="1"/>
  <c r="I4"/>
  <c r="L4"/>
  <c r="J4"/>
  <c r="B9" i="16"/>
  <c r="D9"/>
  <c r="C9"/>
  <c r="D4" i="25" l="1"/>
  <c r="C4"/>
  <c r="D81"/>
  <c r="G81"/>
  <c r="C81"/>
  <c r="H71"/>
  <c r="G71"/>
  <c r="D71"/>
  <c r="C71"/>
  <c r="C61"/>
  <c r="G61"/>
  <c r="C51"/>
  <c r="H51"/>
  <c r="G51"/>
  <c r="C41"/>
  <c r="D41"/>
  <c r="C31"/>
  <c r="G31"/>
  <c r="H31"/>
  <c r="C18"/>
  <c r="D18"/>
  <c r="H41"/>
  <c r="G41"/>
  <c r="H81"/>
  <c r="H61"/>
  <c r="D61"/>
  <c r="D51"/>
  <c r="D31"/>
  <c r="H18"/>
  <c r="G18"/>
  <c r="G4"/>
  <c r="H4"/>
  <c r="C91" l="1"/>
  <c r="G91"/>
  <c r="H91"/>
  <c r="D91"/>
  <c r="H34" i="8"/>
  <c r="G34"/>
  <c r="B3" i="20"/>
  <c r="C25" s="1"/>
  <c r="D3"/>
  <c r="C37" s="1"/>
  <c r="B36"/>
  <c r="B31"/>
  <c r="B26"/>
  <c r="B21"/>
  <c r="B15"/>
  <c r="C3"/>
  <c r="C7" l="1"/>
  <c r="C9"/>
  <c r="C11"/>
  <c r="C13"/>
  <c r="C16"/>
  <c r="C18"/>
  <c r="C20"/>
  <c r="C22"/>
  <c r="C24"/>
  <c r="C26"/>
  <c r="C28"/>
  <c r="C30"/>
  <c r="C32"/>
  <c r="C34"/>
  <c r="C36"/>
  <c r="C38"/>
  <c r="C6"/>
  <c r="C8"/>
  <c r="C10"/>
  <c r="C12"/>
  <c r="C14"/>
  <c r="C15"/>
  <c r="C17"/>
  <c r="C19"/>
  <c r="C21"/>
  <c r="C23"/>
  <c r="C27"/>
  <c r="C29"/>
  <c r="C31"/>
  <c r="C33"/>
  <c r="C35"/>
  <c r="A12" i="5"/>
  <c r="M5" i="9" l="1"/>
  <c r="F5"/>
  <c r="E3" i="21"/>
  <c r="B3"/>
  <c r="J5" i="9"/>
  <c r="I5"/>
  <c r="D34" i="8" l="1"/>
  <c r="C34"/>
  <c r="A10" i="5"/>
  <c r="A6" s="1"/>
  <c r="A7" l="1"/>
  <c r="F8"/>
  <c r="G8"/>
  <c r="C3" i="14"/>
  <c r="C9"/>
  <c r="C13"/>
  <c r="C11"/>
  <c r="C8"/>
  <c r="C6"/>
  <c r="C4"/>
  <c r="C15"/>
  <c r="C14"/>
  <c r="C12"/>
  <c r="C10"/>
  <c r="C7"/>
  <c r="C5"/>
  <c r="K8" i="5"/>
  <c r="B8"/>
  <c r="J8"/>
  <c r="E8"/>
  <c r="I8"/>
  <c r="D8"/>
  <c r="L8"/>
  <c r="H8"/>
  <c r="C8"/>
  <c r="A8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<sst xmlns="http://schemas.openxmlformats.org/spreadsheetml/2006/main" count="915" uniqueCount="642">
  <si>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</si>
  <si>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</si>
  <si>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</si>
  <si>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</si>
  <si>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</si>
  <si>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</si>
  <si>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</si>
  <si>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</si>
  <si>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</si>
  <si>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</si>
  <si>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</si>
  <si>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</si>
  <si>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</si>
  <si>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</si>
  <si>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</si>
  <si>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</si>
  <si>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</si>
  <si>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</si>
  <si>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</si>
  <si>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</si>
  <si>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</si>
  <si>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</si>
  <si>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</si>
  <si>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</si>
  <si>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</si>
  <si>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</si>
  <si>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</si>
  <si>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</si>
  <si>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</si>
  <si>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</si>
  <si>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</si>
  <si>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</si>
  <si>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</si>
  <si>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</si>
  <si>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</si>
  <si>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</si>
  <si>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</si>
  <si>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</si>
  <si>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</si>
  <si>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</si>
  <si>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</si>
  <si>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</si>
  <si>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</si>
  <si>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</si>
  <si>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</si>
  <si>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</si>
  <si>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</si>
  <si>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</si>
  <si>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</si>
  <si>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</si>
  <si>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</si>
  <si>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</si>
  <si>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</si>
  <si>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</si>
  <si>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</si>
  <si>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</si>
  <si>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</si>
  <si>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</si>
  <si>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</si>
  <si>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</si>
  <si>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</si>
  <si>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</si>
  <si>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</si>
  <si>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</si>
  <si>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</si>
  <si>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</si>
  <si>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</si>
  <si>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</si>
  <si>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</si>
  <si>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</si>
  <si>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</si>
  <si>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</si>
  <si>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</si>
  <si>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</si>
  <si>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</si>
  <si>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</si>
  <si>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</si>
  <si>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</si>
  <si>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</si>
  <si>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</si>
  <si>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</si>
  <si>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</si>
  <si>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</si>
  <si>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</si>
  <si>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</si>
  <si>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</si>
  <si>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</si>
  <si>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</si>
  <si>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</si>
  <si>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</si>
  <si>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</si>
  <si>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</si>
  <si>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</si>
  <si>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</si>
  <si>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</si>
  <si>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</si>
  <si>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</si>
  <si>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</si>
  <si>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</si>
  <si>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</si>
  <si>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</si>
  <si>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</si>
  <si>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</si>
  <si>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</si>
  <si>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</si>
  <si>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</si>
  <si>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</si>
  <si>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</si>
  <si>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</si>
  <si>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</si>
  <si>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</si>
  <si>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</si>
  <si>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</si>
  <si>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</si>
  <si>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</si>
  <si>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</si>
  <si>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</si>
  <si>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</si>
  <si>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</si>
  <si>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</si>
  <si>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</si>
  <si>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</si>
  <si>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</si>
  <si>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</si>
  <si>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</si>
  <si>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</si>
  <si>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</si>
  <si>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</si>
  <si>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</si>
  <si>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</si>
  <si>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</si>
  <si>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</si>
  <si>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</si>
  <si>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</si>
  <si>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</si>
  <si>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</si>
  <si>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</si>
  <si>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</si>
  <si>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</si>
  <si>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</si>
  <si>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</si>
  <si>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</si>
  <si>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</si>
  <si>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</si>
  <si>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</si>
  <si>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</si>
  <si>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</si>
  <si>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</si>
  <si>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</si>
  <si>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</si>
  <si>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</si>
  <si>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</si>
  <si>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</si>
  <si>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</si>
  <si>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</si>
  <si>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</si>
  <si>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</si>
  <si>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</si>
  <si>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</si>
  <si>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</si>
  <si>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</si>
  <si>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</si>
  <si>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</si>
  <si>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</si>
  <si>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</si>
  <si>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</si>
  <si>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</si>
  <si>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</si>
  <si>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</si>
  <si>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</si>
  <si>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</si>
  <si>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</si>
  <si>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</si>
  <si>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</si>
  <si>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</si>
  <si>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</si>
  <si>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</si>
  <si>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</si>
  <si>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</si>
  <si>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</si>
  <si>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</si>
  <si>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</si>
  <si>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</si>
  <si>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</si>
  <si>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</si>
  <si>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</si>
  <si>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</si>
  <si>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</si>
  <si>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</si>
  <si>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</si>
  <si>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</si>
  <si>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</si>
  <si>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</si>
  <si>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</si>
  <si>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</si>
  <si>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</si>
  <si>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</si>
  <si>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</si>
  <si>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</si>
  <si>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</si>
  <si>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</si>
  <si>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</si>
  <si>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</si>
  <si>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</si>
  <si>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</si>
  <si>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</si>
  <si>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</si>
  <si>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</si>
  <si>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</si>
  <si>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</si>
  <si>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</si>
  <si>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</si>
  <si>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</si>
  <si>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</si>
  <si>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</si>
  <si>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</si>
  <si>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</si>
  <si>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</si>
  <si>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</si>
  <si>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</si>
  <si>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</si>
  <si>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</si>
  <si>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</si>
  <si>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</si>
  <si>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</si>
  <si>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</si>
  <si>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</si>
  <si>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</si>
  <si>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</si>
  <si>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</si>
  <si>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</si>
  <si>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</si>
  <si>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</si>
  <si>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</si>
  <si>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</si>
  <si>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</si>
  <si>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</si>
  <si>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</si>
  <si>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</si>
  <si>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</si>
  <si>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</si>
  <si>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</si>
  <si>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</si>
  <si>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</si>
  <si>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</si>
  <si>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</si>
  <si>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</si>
  <si>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</si>
  <si>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</si>
  <si>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</si>
  <si>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</si>
  <si>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</si>
  <si>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</si>
  <si>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</si>
  <si>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</si>
  <si>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</si>
  <si>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</si>
  <si>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</si>
  <si>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</si>
  <si>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</si>
  <si>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</si>
  <si>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</si>
  <si>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</si>
  <si>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</si>
  <si>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</si>
  <si>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</si>
  <si>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</si>
  <si>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</si>
  <si>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</si>
  <si>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</si>
  <si>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</si>
  <si>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</si>
  <si>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</si>
  <si>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</si>
  <si>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</si>
  <si>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</si>
  <si>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</si>
  <si>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</si>
  <si>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</si>
  <si>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</si>
  <si>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</si>
  <si>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</si>
  <si>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</si>
  <si>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</si>
  <si>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</si>
  <si>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</si>
  <si>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МБУ МЦ "Звёздный"</t>
  </si>
  <si>
    <t>Герина А.А.</t>
  </si>
  <si>
    <t>МБУ "Молодёжный Центр "Звёздный" Дзержинского района города Новосибирска</t>
  </si>
  <si>
    <t>Муниципальное бюджетное учреждение "Молодёжный Центр "Звёздный" Дзержинского района города Новосибирска (МБУ МЦ "Звёздный") дата создания по постановлению.</t>
  </si>
  <si>
    <t>630124, г. Новосибирск, ул. Толбухина, 4                                                                                                    e-mail: starss2009@ya.ru  тел. 261-18-59                                                                                                                                                                     страница на портале тымолод.рф: http://www.timolod.ru/centers/youth_centers/opisanie/zvezdniy.php</t>
  </si>
  <si>
    <t>Герина Анна Александровна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</si>
  <si>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Головное учреждение "Головной Центр", ул. Толбухина, 4 - в помещении двухэтажного отдельностоящего административного здания, основная часть помещений располагается на втором этаже здания, на первом этаже здания со стороны запасного выхода расположено одно помещение.                                                                                                                             "Дом Молодёжи",  ул. Кошурникова, 20 - в помещении одноэтажной пристройки с цокольным этажом к зданию жилого многоквартирного дома с отдельным входом.                                                                                                                                                                        "Клуб юных техников", ул. Авиастроителей, 8 - в помещении первого этажа здания жилого многоквартирного дома с отдельным входом.</t>
  </si>
  <si>
    <t>Площадь по структурным подразделениям:                                                                     Головное учреждение "Головной Центр" - 882,6 кв.м.                                                                                                                                                                                                    "Дом Молодёжи" - 716,8 кв.м.                                                                                                                  "Клуб юных техников" - 274,6 кв.м.                                                                                                                                Итого: 1874 кв.м.</t>
  </si>
  <si>
    <t>Площадь по структурным подразделениям:                                                                     Головное учреждение "Головной Центр" - 510,5 кв.м.                                                                                                                                                                                                    "Дом Молодёжи" - 472,7 кв.м.                                                                                                                  "Клуб юных техников" - 205 кв.м.                                                                                                                                Итого: 1188,2 кв.м.</t>
  </si>
  <si>
    <t xml:space="preserve">Головное учреждение "Головной Центр" - 14                                                                                                                                                                                                          "Дом Молодёжи" - 10                                                                                                               "Клуб юных техников" - 5                                                                                                                 Итого: 29 </t>
  </si>
  <si>
    <t>Пн. Вт. Ср. Чт. Пт. Сб. Вс. 09.00-22.00</t>
  </si>
  <si>
    <t>25-26.08.2018</t>
  </si>
  <si>
    <t>МКУ ЦЮМ «Дельфин» (ул. Русская, 48а).</t>
  </si>
  <si>
    <t>14-17 лет</t>
  </si>
  <si>
    <t>Соревнования по футболу ДОЛ "Калейдоскоп"</t>
  </si>
  <si>
    <t>с. Боровое ДОЛ "Калейдоскоп"</t>
  </si>
  <si>
    <t>1,1,1,1,1,1,2,2,2,2,2,2,2,3,3,3 места</t>
  </si>
  <si>
    <t xml:space="preserve">Первенство ДОЛ "Калейдоскоп" по киокусинкай </t>
  </si>
  <si>
    <t>1,1,1,1,1,1,1,1,1,1,1,1,1,2,2,2,2,2,2,2,2,2,2,2,2,2,2,2,2,2,3,3,3,3,3,3,3,3,3,3,3,3</t>
  </si>
  <si>
    <t xml:space="preserve">Детско-юношеский фестиваль по Киокусинкай "Юный тигр" </t>
  </si>
  <si>
    <t>г.Новосибирск СК "Тэмп"</t>
  </si>
  <si>
    <t>1,1,1,1,1,1,1,1,1,1,2,2,2,2,2,2,2,2,2,2,3,3,3,3,3,3,3,3,3,3,3 места</t>
  </si>
  <si>
    <t xml:space="preserve">Показательные поединки на кубок имени Святого    Князя Александра Невского </t>
  </si>
  <si>
    <t>г.Новосибирск</t>
  </si>
  <si>
    <t>1,1,1,1,2,2,2,2,2 места</t>
  </si>
  <si>
    <t>1,1,1,1,1,1,1,1,2,2,2,2,2,2,2,3,3,3,3,3</t>
  </si>
  <si>
    <t>Открытое первенство по восточному боевым единоборствам по киокусинкай</t>
  </si>
  <si>
    <t>2 место</t>
  </si>
  <si>
    <t>Городской конкурс экологических плакатов "Мы-за чистый город"</t>
  </si>
  <si>
    <t>3 место</t>
  </si>
  <si>
    <t>Мемориал Сергея и Владимира Митяевых по киокусинкай</t>
  </si>
  <si>
    <t>2,2,3 места</t>
  </si>
  <si>
    <t>Городской шахматный фестиваль "Осенние каникулы-2018"</t>
  </si>
  <si>
    <t>1 место</t>
  </si>
  <si>
    <t>4ый кубок по панкратиону и грепплингу на призы мотоклуба «Ночные волки», весовая категория до 69 кг</t>
  </si>
  <si>
    <t>СК "Заря"</t>
  </si>
  <si>
    <t>Первенство города Новосибирска по рукопашному бою памяти Сергея Дукача, весовая категория до 85 кг</t>
  </si>
  <si>
    <t>11-13.10.2018</t>
  </si>
  <si>
    <t>2,3,3 места</t>
  </si>
  <si>
    <t>Слёт-фестиваль Новосибирского штаба трудовых отрядов «Наше время»</t>
  </si>
  <si>
    <t>ДОЛ им.О.Кошевого</t>
  </si>
  <si>
    <t>Спартакиада трудовых отрядов города Новосибирска, конкурс среди групп поддержки</t>
  </si>
  <si>
    <t>МБУ МЦ "Содружество"</t>
  </si>
  <si>
    <t>Спартакиада трудовых отрядов города Новосибирска, ТО Марс,ТО Звездный, ТО Эверест</t>
  </si>
  <si>
    <t>3,3,3  места</t>
  </si>
  <si>
    <t>Конкурс трудовых отрядов</t>
  </si>
  <si>
    <t>Фестиваль брейк-данса «Foot rock fest»</t>
  </si>
  <si>
    <t>22-23.09.2018</t>
  </si>
  <si>
    <t> ул. Эйхе, 1 МБУ МЦ «Дом молодёжи» Первомайского района</t>
  </si>
  <si>
    <t>Конкурс информационных материалов «Белый шум»</t>
  </si>
  <si>
    <t>Брей-данс фестиваль «Streetozzz»</t>
  </si>
  <si>
    <t>г.Новосибирск ул. Блюхера,32/2</t>
  </si>
  <si>
    <t>"Number one" 2018</t>
  </si>
  <si>
    <t>школа танцев "Deka dance"</t>
  </si>
  <si>
    <t>1,2 места</t>
  </si>
  <si>
    <t>"Огни Сибири"</t>
  </si>
  <si>
    <t>25-28.05.2018</t>
  </si>
  <si>
    <t>ПО "Нептун" и Набережная</t>
  </si>
  <si>
    <t>Соревнования между курсантами трудовых отрядов города Новосибирска по стрельбе из пневматической винтовки и электронного автомата АК-74</t>
  </si>
  <si>
    <t>МЦ "Витязь"</t>
  </si>
  <si>
    <t>Открытое первенство Томской области по судомодельному спорту</t>
  </si>
  <si>
    <t>24-27.12.2017</t>
  </si>
  <si>
    <t>г.Томск</t>
  </si>
  <si>
    <t>XXVII Межрегиональный турнир «Мемориал Андрея Якутова» по Киокусинкай</t>
  </si>
  <si>
    <t>12-13 октября</t>
  </si>
  <si>
    <t>г. Бердск</t>
  </si>
  <si>
    <t>1,1,1,2,3 место</t>
  </si>
  <si>
    <t>2,3 место</t>
  </si>
  <si>
    <t>Чемпионат и первенство Сибирского Федерального Округа  по смешанному боевому единоборству ММА</t>
  </si>
  <si>
    <t>24-25.03.2018</t>
  </si>
  <si>
    <t>г. Красноярск</t>
  </si>
  <si>
    <t>Брейк-данс фестиваль «DizRon dance fest.vol.6»</t>
  </si>
  <si>
    <t>г. Белово</t>
  </si>
  <si>
    <t>Региональный Фестиваль-конкурс «Сделаны в Сибири»</t>
  </si>
  <si>
    <t>г. Новосибирск</t>
  </si>
  <si>
    <t>Дипломанты 1, 2 степени</t>
  </si>
  <si>
    <t>Открытое первенство Новосибирской областипо судомоделизму среди обучающихся</t>
  </si>
  <si>
    <t>13-14.10.2018</t>
  </si>
  <si>
    <t>1,1,2,2,2,2,2,2 места</t>
  </si>
  <si>
    <t xml:space="preserve">Открытые Областные соревнования по судомоделизму среди обучающихся </t>
  </si>
  <si>
    <t>27-28.03.2018</t>
  </si>
  <si>
    <t>1,1,2,2,2,2,3,3,3 места</t>
  </si>
  <si>
    <t>Открытые областные соревнования по судомоделизму среди обучающихся</t>
  </si>
  <si>
    <t>1,2,2,2,2,2,3 места</t>
  </si>
  <si>
    <t xml:space="preserve">Открытые соревнования по судомоделизму среди обучающихся в классах простейших моделей </t>
  </si>
  <si>
    <t>Областной центр развития детей и юношества</t>
  </si>
  <si>
    <t>2,2,3,3 места</t>
  </si>
  <si>
    <t xml:space="preserve">Открытое лично-командное первенство Новосибирской области по простейшим авиамоделям для закрытых помещений </t>
  </si>
  <si>
    <t>г. Новосибирск Гимназия №15</t>
  </si>
  <si>
    <t>Открытое первенство по восточному боевому единоборству. Посвящённое "Дню Великой Победы"  (с. Криводановка)</t>
  </si>
  <si>
    <t>с. Криводанка</t>
  </si>
  <si>
    <t>1,1 места</t>
  </si>
  <si>
    <t xml:space="preserve">XVIII в открытом первенстве Новосибирской области по Киокусинкай каратэ на призы администрации Мошковского района </t>
  </si>
  <si>
    <t>с. Мошково</t>
  </si>
  <si>
    <t>1,2,2 места</t>
  </si>
  <si>
    <t>Первенство НСО по смешанному боевому единоборству ММА</t>
  </si>
  <si>
    <t>ГАУ НСО «ДСМ»</t>
  </si>
  <si>
    <t>1,2,3 места</t>
  </si>
  <si>
    <t>Чемпионат НСО по Армейскому рукопашному бою</t>
  </si>
  <si>
    <t>23-25.02.2018</t>
  </si>
  <si>
    <t>СКА</t>
  </si>
  <si>
    <t>Первенство НСО по рукопашному бою ММА</t>
  </si>
  <si>
    <t>ул. Строительная, 1</t>
  </si>
  <si>
    <t>Чемпионат НСО по смешанному боевому единоборству ММА памяти трижды героя Советского союза маршала авиации А.И. Покрышкина</t>
  </si>
  <si>
    <t>МБУ МЦ «Мир Молодежи»</t>
  </si>
  <si>
    <t>Открытое первенство НСО по боевому самбо среди юношей 16-17 лет в весовой категории 81 кг</t>
  </si>
  <si>
    <t>13-14.04.2018</t>
  </si>
  <si>
    <t>СГУПС</t>
  </si>
  <si>
    <t>Открытое первенство НСО по боевому самбо среди юношей 16-17 лет в весовой категории 70 кг</t>
  </si>
  <si>
    <t>1,1,2,2,2,3 места</t>
  </si>
  <si>
    <t>Чемпионат НСО по дзюдо среди мужчин и женщин</t>
  </si>
  <si>
    <t>Учебно-тренировочные показательные поединки</t>
  </si>
  <si>
    <t>г.Рубцовск</t>
  </si>
  <si>
    <t>Чемпионат НСО по ММА "Новичок"</t>
  </si>
  <si>
    <t>ул.Дачная, 35Б</t>
  </si>
  <si>
    <t>1,3,3,3 места</t>
  </si>
  <si>
    <t>Всероссийский турнир по рукопашному бою</t>
  </si>
  <si>
    <t>01.-02.05.2018</t>
  </si>
  <si>
    <t>Всероссийские соревнования по боевому самбо "Кубок мэра"</t>
  </si>
  <si>
    <t>Всероссийский фестиваль-конкурс  "Подснежники"</t>
  </si>
  <si>
    <t>28.04.-30.04.2018</t>
  </si>
  <si>
    <t>г. Томск, ДК "Авангард"</t>
  </si>
  <si>
    <t>диплом 1 степени</t>
  </si>
  <si>
    <t xml:space="preserve">Всероссийский творческий  конкурс с Международным участием «День матери»
Номинация: «Подарок маме»
</t>
  </si>
  <si>
    <t>дистанционно</t>
  </si>
  <si>
    <t>1,1 место</t>
  </si>
  <si>
    <t xml:space="preserve">Всероссийский творческий конкурс с Международным участием  «Покормите птиц зимой»
Номинация «Рисунок»
</t>
  </si>
  <si>
    <t>интернет</t>
  </si>
  <si>
    <t>Всероссийский фестиваль-конкурс исполнительских искусств</t>
  </si>
  <si>
    <t>Киноконцертный комплекс им.В.В.Маяковского</t>
  </si>
  <si>
    <t>Лауреат 3, 3 степени</t>
  </si>
  <si>
    <t xml:space="preserve">Всероссийский творческий конкурс с Международным участием «Здравствуй, Новый год!»
Номинация «Рисунки»
</t>
  </si>
  <si>
    <t>3,3 место</t>
  </si>
  <si>
    <t xml:space="preserve">Всероссийский творческий конкурс с Международным участием «Волшебница зима»
Номинация «Рисунки»
</t>
  </si>
  <si>
    <t>1,1,1,2 места</t>
  </si>
  <si>
    <t xml:space="preserve">I Всероссийский творческий  конкурс с Международным участием «Космические дали» </t>
  </si>
  <si>
    <t>1,1,1,2,2,2,2,2,3,3 места</t>
  </si>
  <si>
    <t xml:space="preserve">Детско-юношеский фестиваль «Юные надежды» в рамках Всероссийского фестиваля боевых искусств </t>
  </si>
  <si>
    <t>25-26.05.2018</t>
  </si>
  <si>
    <t>1,1,1,2,2,2 места</t>
  </si>
  <si>
    <t xml:space="preserve">Всероссийские соревнования по судомодельному спорту «Кубок Юношества </t>
  </si>
  <si>
    <t>10-14.05.2018</t>
  </si>
  <si>
    <t>1,1,1,1,1,2,2,2,2,3 места</t>
  </si>
  <si>
    <t xml:space="preserve">Международный конкурс-фестиваль «Дорогою добра»
(8-10 марта 2018г.)
</t>
  </si>
  <si>
    <t>8-10.03.2018г</t>
  </si>
  <si>
    <t>г. Новосибирск ДК.Чкалова</t>
  </si>
  <si>
    <t>Лауреат 2 степени</t>
  </si>
  <si>
    <t>Международный конкурс-фестиваль в рамках проекта «Сибирь зажигает звёзды»</t>
  </si>
  <si>
    <t>11.05.2018г</t>
  </si>
  <si>
    <t>Дипломант 1 степени</t>
  </si>
  <si>
    <t>Лауреат 3 степени</t>
  </si>
  <si>
    <t>LEANBACK, 2018</t>
  </si>
  <si>
    <t xml:space="preserve">Бали </t>
  </si>
  <si>
    <t>1, 2 место</t>
  </si>
  <si>
    <t>Международный фестиваль конкурс «Страна талантов»</t>
  </si>
  <si>
    <t>23-26.03.2018</t>
  </si>
  <si>
    <t>г.Омск</t>
  </si>
  <si>
    <t>Диплом 1 степени</t>
  </si>
  <si>
    <t>Международный конкурс-фестиваль "Арт-Вояж"</t>
  </si>
  <si>
    <t>6-8.11.2018</t>
  </si>
  <si>
    <t>г.Казань</t>
  </si>
  <si>
    <t>Гран При</t>
  </si>
  <si>
    <t>Головное учреждение "Головной Центр" - 44 чел.                                                                                                                                                                                                         "Дом Молодёжи" - 36 чел.                                                                                                                 "Клуб юных техников" - 13 чел.                                                                                                                           Итого: 93 чел.</t>
  </si>
  <si>
    <t>МКУ Центр «Родник»</t>
  </si>
  <si>
    <t xml:space="preserve">АНО ДПО СОЦ «Безопасность в промышленности» </t>
  </si>
  <si>
    <t xml:space="preserve">МКУ «Служба АСРиГЗ» </t>
  </si>
  <si>
    <t>УЦ "Учет и кадры"</t>
  </si>
  <si>
    <t>https://vk.com/nskstars</t>
  </si>
  <si>
    <t>https://twitter.com/nsk_stars</t>
  </si>
  <si>
    <t>https://www.facebook.com/centerstars</t>
  </si>
  <si>
    <t>https://www.instagram.com/center_starss</t>
  </si>
  <si>
    <t>https://www.youtube.com/user/dizeltaxa</t>
  </si>
  <si>
    <t>МБУ МЦ «Содружество»</t>
  </si>
  <si>
    <t xml:space="preserve">ИКиМП НГПУ </t>
  </si>
  <si>
    <t>ГАПОУ НСО «НОККиИ»</t>
  </si>
  <si>
    <t>Открытый фестиваль – конкурс молодежных театров «Апарте»</t>
  </si>
  <si>
    <t>Городской молодежный фестиваль «Простая наука», приуроченный к Городским дням науки</t>
  </si>
  <si>
    <t>Фестиваль «7-Я»</t>
  </si>
  <si>
    <t>Твой старт</t>
  </si>
  <si>
    <t>Содействие развитию активной жизненной позиции, развитию потенциала молодёжи в интересах города</t>
  </si>
  <si>
    <t>Содействие молодёжи в трудной жизненной ситуации</t>
  </si>
  <si>
    <t>Все категории</t>
  </si>
  <si>
    <t>молодые семьи</t>
  </si>
  <si>
    <t>молодежь</t>
  </si>
  <si>
    <t>«Звездный снайпер»</t>
  </si>
  <si>
    <t>Брейк-данс батлы</t>
  </si>
  <si>
    <t>«Вахта памяти»</t>
  </si>
  <si>
    <t>Вручение паспортов гражданам РФ, достигшим 14-летнего возраста</t>
  </si>
  <si>
    <t>Детско-юношеский фестиваль «Юный Тигр» по Киокусинкай дисциплина «Синкёкусинкай» среди юношей и девушек в разделах Кумитэ и Ката</t>
  </si>
  <si>
    <t>Трудовой десант</t>
  </si>
  <si>
    <t>Содействие формированию здорового образа жизни в молодёжной среде</t>
  </si>
  <si>
    <t>все категории</t>
  </si>
  <si>
    <t>МБУ  «Молодёжный Центр «Звездный»  Дзержинского района города Новосибирска, структурное подразделение  «Дом Молодежи», ул. Кошурникова, 20</t>
  </si>
  <si>
    <t>28.03.2018-01.04.2018</t>
  </si>
  <si>
    <t>МБУ МЦ «Звёздный», ООО НПП ГА «Луч», ЗАО «Стоматологическая поликлиника № 9»</t>
  </si>
  <si>
    <t>Уборщик служебных помещений</t>
  </si>
  <si>
    <t>Yalta Summer Jam</t>
  </si>
  <si>
    <t>8-16.07.2018</t>
  </si>
  <si>
    <t>Ялта</t>
  </si>
  <si>
    <t>Отбор на мировой чемпионат в США, Freestyle Session CIS</t>
  </si>
  <si>
    <t>16-18.07.2018</t>
  </si>
  <si>
    <t>Крым</t>
  </si>
  <si>
    <t>Original street dance Championship</t>
  </si>
  <si>
    <t>10-12.01.2018</t>
  </si>
  <si>
    <t>Индия, г.Чепнай</t>
  </si>
  <si>
    <t>Сибирский слёт моделистов</t>
  </si>
  <si>
    <t>21-22.04.2018</t>
  </si>
  <si>
    <t>г. Омск, Музей войн и конфликтов</t>
  </si>
  <si>
    <t>Алтайский слёт моделистов</t>
  </si>
  <si>
    <t>г. Барнаул</t>
  </si>
  <si>
    <t>Сибирский фестиваль единоборств</t>
  </si>
  <si>
    <t>27-29.04.2018</t>
  </si>
  <si>
    <t>ШВСМ, Сибирская, 54</t>
  </si>
  <si>
    <t>Форум моделистов к юбилею создания Красной армии</t>
  </si>
  <si>
    <t>"Плиний старший" Красный проспект, 17</t>
  </si>
  <si>
    <t>Фестиваль моделизма "Сибирский масштаб"</t>
  </si>
  <si>
    <t>07.-08.04.2018</t>
  </si>
  <si>
    <t>Международный день Тойцзицинь и Цигун</t>
  </si>
  <si>
    <t>НГПУ, Вилюйская, 28</t>
  </si>
  <si>
    <t>Праздничное мероприятие ко Дню города</t>
  </si>
  <si>
    <t>ТРЦ "Континент"</t>
  </si>
  <si>
    <t>Фестиваль "Знаки"</t>
  </si>
  <si>
    <t>"Глобус"</t>
  </si>
  <si>
    <t>26-27.01.2018</t>
  </si>
  <si>
    <t>Первомайский сквер</t>
  </si>
  <si>
    <t>Благотворительный концерт в Доме ветеранов</t>
  </si>
  <si>
    <t>г. Искитим</t>
  </si>
  <si>
    <t>Благотворительный фестиваль "Green Fly"</t>
  </si>
  <si>
    <t>Праздничная программа к 9 мая</t>
  </si>
  <si>
    <t>ПКиО "Березовая роща"</t>
  </si>
  <si>
    <t>Открытие музея к 100летию комсомольского движения</t>
  </si>
  <si>
    <t>Метрополитен</t>
  </si>
  <si>
    <t>"Лови лето"</t>
  </si>
  <si>
    <t>Площадь Ленина</t>
  </si>
  <si>
    <t xml:space="preserve">Форум добровольческих организаций </t>
  </si>
  <si>
    <t>ГПНТБ</t>
  </si>
  <si>
    <t>Акция "Снегоборцы"</t>
  </si>
  <si>
    <t>Дзержинский район</t>
  </si>
  <si>
    <t>Юбилей Дзержинского района</t>
  </si>
  <si>
    <t>ДК "Евразия"</t>
  </si>
  <si>
    <t>Выставка, посвященная 100летию создания Красной армии</t>
  </si>
  <si>
    <t>Музей Дзержинского района</t>
  </si>
  <si>
    <t>"Ночь музеев"</t>
  </si>
  <si>
    <t>Вскрытие капсулы времени</t>
  </si>
  <si>
    <t>Завод ТОЧМАШ</t>
  </si>
  <si>
    <t>Выставка авиации и БТТ</t>
  </si>
  <si>
    <t>Кошурникова, 20 СП "Дом молодежи"</t>
  </si>
  <si>
    <t>День открытых дверей</t>
  </si>
  <si>
    <t>Фестиваль "7Я"</t>
  </si>
  <si>
    <t>Закрытие ребочего сезона Штаба трудовыых отрядов Дзержинского района г. Новосибирска</t>
  </si>
  <si>
    <t>Субботник у ДМ</t>
  </si>
  <si>
    <t>День танкиста</t>
  </si>
  <si>
    <t>г. Новосибирск, адресная помощь Е.М. Кошкиной</t>
  </si>
  <si>
    <t>Мастер-класс по У-ШУ "Туй-шоу"</t>
  </si>
  <si>
    <t>клуб "Фомань" ул. Урицкого</t>
  </si>
  <si>
    <t>Мастер-класс по У-ШУ "Туй-шоу-2"</t>
  </si>
  <si>
    <t>Соревнования по У-ШУ</t>
  </si>
  <si>
    <t>Детские соревнования по У-ШУ</t>
  </si>
  <si>
    <t>Мастер-класс "Ша-ба-фа"</t>
  </si>
  <si>
    <t>Мастер-класс Динамический Цигун</t>
  </si>
  <si>
    <t>Мастер-класс "Веер таому"</t>
  </si>
  <si>
    <t>Мастер-класс Таому с Вирач</t>
  </si>
  <si>
    <t>Мастерская современного танца</t>
  </si>
  <si>
    <t>Соревнования по дзюдо "Ленточка"</t>
  </si>
  <si>
    <t>Соревнование-Тестирование по ОФП, Iэтап</t>
  </si>
  <si>
    <t>31.03-04.04.2018</t>
  </si>
  <si>
    <t>Внутриклубные соревнования по У-ШУ Саньда</t>
  </si>
  <si>
    <t>Внутриклубные соревнования поТуйшоу</t>
  </si>
  <si>
    <t>Мастер-класс по Чинь-на</t>
  </si>
  <si>
    <t>Поэтический вечер для молодых семей "Здравствуй, лето"</t>
  </si>
  <si>
    <t>Толбухина,4 МЦ "Звёздный"</t>
  </si>
  <si>
    <t>Праздничная программа для молодых семей "Посвящение в читатели"</t>
  </si>
  <si>
    <t>Отчетный концерт хореографических студий "Терпсихора", "Маленькие эльфы", "Задор"</t>
  </si>
  <si>
    <t>МБОУ СОШ №197</t>
  </si>
  <si>
    <t>Театраллизованная программа для молодых семей"Рождество Христово"</t>
  </si>
  <si>
    <t>Социально-значимая акция "Добрые крышечки"</t>
  </si>
  <si>
    <t>Социально-значимая акция "Посылка для бездомных животных"</t>
  </si>
  <si>
    <t>"Свободная сцена</t>
  </si>
  <si>
    <t>Театрализованная программа для молодых семей"Приходи масленница"</t>
  </si>
  <si>
    <t>Свободная сцена "О героях былых времен"</t>
  </si>
  <si>
    <t>Театрализованная программа для молодых семей"Кошкин дом"</t>
  </si>
  <si>
    <t>Концертная программа для жителей микрорайона "Волочаевский</t>
  </si>
  <si>
    <t>Экологический урок добра "Пластик-ужастик"</t>
  </si>
  <si>
    <t>Игровая программа к Дню защиты детей</t>
  </si>
  <si>
    <t>Благотворительная акция "Мой подарок ветерану"</t>
  </si>
  <si>
    <t>Выставка работ в технике гильоширования ко Дню защиты детей</t>
  </si>
  <si>
    <t>Выставка работ КФ "Мой стиль"</t>
  </si>
  <si>
    <t>Выставка работ к Международному женскому дню</t>
  </si>
  <si>
    <t>Выставка "Рождество Христово"</t>
  </si>
  <si>
    <t>Праздник осени для молодых семей</t>
  </si>
  <si>
    <t>Обзорная заочная экскурсия для молодых семей "Имя героя на карте жилмассива"</t>
  </si>
  <si>
    <t>Поэтический альманах, посвященный Международному женскому дню "Нежные стихи"</t>
  </si>
  <si>
    <t>Выставка детского рисунка "Наши верные друзья"</t>
  </si>
  <si>
    <t>Выставка "Для любимой мамочки"</t>
  </si>
  <si>
    <t>Театрализованная программа для детей, подростков и молодежи с ОВЗ "Волшебная лампа Аладдина"</t>
  </si>
  <si>
    <t>Театрализованная программа для молодых семей "Волшебная лампа Аладдина"</t>
  </si>
  <si>
    <t>Караоке-вечер для молодых семей, посвященный Дню матери</t>
  </si>
  <si>
    <t>Театрализованная программа"Алые паруса"</t>
  </si>
  <si>
    <t>01.2018-12.2018</t>
  </si>
  <si>
    <t>30.04-08.05.2018</t>
  </si>
  <si>
    <t>26-27.09.2018</t>
  </si>
  <si>
    <t>МБОУ СОШ № 197</t>
  </si>
  <si>
    <t>Толбухина,25</t>
  </si>
  <si>
    <t>Библиотека им. М.Цветаевой</t>
  </si>
  <si>
    <t>МБОУ ДОД Д/с №457</t>
  </si>
  <si>
    <t>Благотворительная акция "Большая помощь маленькому другу"</t>
  </si>
  <si>
    <t>Массовое гуляние для жителей микрорайона "Приходи масленница"</t>
  </si>
  <si>
    <t>Концертная программа, посвященная женскому дню 8 марта</t>
  </si>
  <si>
    <t>Концертная программа, посвященная Дню Победы</t>
  </si>
  <si>
    <t>Выставка детского рисунка "А вокруг зима"</t>
  </si>
  <si>
    <t>январь-февраль 2018</t>
  </si>
  <si>
    <t>Персональная выставка работ Вали Киселевой</t>
  </si>
  <si>
    <t>Выставка детских работ "Осень золотая"</t>
  </si>
  <si>
    <t>Совместный творческий проект "Здравствуй, Таня"</t>
  </si>
  <si>
    <t>Праздничная программа ко Дню матери для жителей микрорайона</t>
  </si>
  <si>
    <t>Фестиваль "Юный тигр"</t>
  </si>
  <si>
    <t>Праздничная программа ко Дню города</t>
  </si>
  <si>
    <t>День славянской письменности и культуры</t>
  </si>
  <si>
    <t>СК "Тэмп"</t>
  </si>
  <si>
    <t>МКУ "Центр "Витязь"</t>
  </si>
  <si>
    <t>Магазин "Сибверк"</t>
  </si>
  <si>
    <t>ДК им. Горького</t>
  </si>
  <si>
    <t>Городская выставка работ ДПИ к 125-летию Новосибирска</t>
  </si>
  <si>
    <t>Конкурс "Мой любимый учитель"</t>
  </si>
  <si>
    <t>Городской интегрированный фестиваль "Солнечный марафон"</t>
  </si>
  <si>
    <t>май-декабрь 2018</t>
  </si>
  <si>
    <t>Ночь музеев</t>
  </si>
  <si>
    <t>Музей Дзержинского района г. Новосибирска</t>
  </si>
  <si>
    <t>Цель достигнута</t>
  </si>
  <si>
    <t>"Персона Грата"</t>
  </si>
  <si>
    <t>январь 2018-декабрь 2018</t>
  </si>
  <si>
    <t>14-35 лет</t>
  </si>
  <si>
    <t>"АртМир"</t>
  </si>
  <si>
    <t>14-30 лет</t>
  </si>
  <si>
    <t>"Вдохновение"</t>
  </si>
  <si>
    <t>14-25 лет</t>
  </si>
  <si>
    <t>"Молодёжный оркестр"</t>
  </si>
  <si>
    <t>18-35 лет</t>
  </si>
  <si>
    <t>"Друзья"</t>
  </si>
  <si>
    <t>"Общественный молодёжный совет Дзержинского района"</t>
  </si>
  <si>
    <t>14-24 лет</t>
  </si>
  <si>
    <t>"Система 2.0"</t>
  </si>
  <si>
    <t>май 2018-декабрь 2018</t>
  </si>
  <si>
    <t>"Система"</t>
  </si>
  <si>
    <t>ноябрь 2017-апрель 2018</t>
  </si>
  <si>
    <t>"Вместе"</t>
  </si>
  <si>
    <t>5-35 лет</t>
  </si>
  <si>
    <t>Трудовой отряд Дзержинского района</t>
  </si>
  <si>
    <t>"Горизонты"</t>
  </si>
  <si>
    <t>Популяризации науки и повышения интереса к научным знаниям путем доступного и простого разъяснения физических и химических процессов, а так же их практического применения в быту.</t>
  </si>
  <si>
    <t>Повышение уровня социально-одобряемой активности в процессе специально организованного здорового досуга направленного на освоение навыков бесконфликтного общения у молодых людей попавших в трудную жизненную ситуацию в возрасте 14-20 лет.</t>
  </si>
  <si>
    <t>Популяризации молодёжного театрального творчества как эффективного инструмента развития и социализации молодого поколения</t>
  </si>
  <si>
    <t>Формирование и поддержка среди молодежи позитивного имиджа института молодой семьи.</t>
  </si>
  <si>
    <t xml:space="preserve">ГКУ Новосибирской области «Центр занятости населения города Новосибирска» </t>
  </si>
  <si>
    <t>Летние каникулы, осенние каникулы</t>
  </si>
  <si>
    <t xml:space="preserve">Выезд актива молодежи Дзержинского района города Новосибирска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</si>
</sst>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28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7" fillId="9" borderId="1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 applyProtection="1">
      <alignment horizontal="center" vertical="top" wrapText="1"/>
      <protection locked="0"/>
    </xf>
    <xf numFmtId="0" fontId="27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 applyProtection="1">
      <alignment horizontal="center" vertical="top" wrapText="1"/>
      <protection locked="0"/>
    </xf>
    <xf numFmtId="14" fontId="15" fillId="0" borderId="1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1" applyBorder="1" applyAlignment="1" applyProtection="1">
      <alignment horizontal="center" vertical="top" wrapText="1"/>
      <protection locked="0"/>
    </xf>
    <xf numFmtId="14" fontId="0" fillId="0" borderId="1" xfId="0" applyNumberForma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14" fontId="10" fillId="0" borderId="0" xfId="0" applyNumberFormat="1" applyFont="1" applyAlignment="1">
      <alignment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enterstars" TargetMode="External"/><Relationship Id="rId2" Type="http://schemas.openxmlformats.org/officeDocument/2006/relationships/hyperlink" Target="https://twitter.com/nsk_stars" TargetMode="External"/><Relationship Id="rId1" Type="http://schemas.openxmlformats.org/officeDocument/2006/relationships/hyperlink" Target="https://vk.com/nskstars" TargetMode="External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https://www.youtube.com/user/dizeltaxa" TargetMode="External"/><Relationship Id="rId4" Type="http://schemas.openxmlformats.org/officeDocument/2006/relationships/hyperlink" Target="https://www.instagram.com/center_stars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topLeftCell="A16" zoomScaleNormal="100" zoomScaleSheetLayoutView="100" workbookViewId="0">
      <selection sqref="A1:N1"/>
    </sheetView>
  </sheetViews>
  <sheetFormatPr defaultColWidth="9.1796875" defaultRowHeight="14.5"/>
  <cols>
    <col min="1" max="1" width="10.1796875" style="41" customWidth="1"/>
    <col min="2" max="2" width="9.1796875" style="41"/>
    <col min="3" max="3" width="2.1796875" style="41" customWidth="1"/>
    <col min="4" max="7" width="9.1796875" style="41"/>
    <col min="8" max="8" width="8.54296875" style="41" customWidth="1"/>
    <col min="9" max="9" width="9.1796875" style="41"/>
    <col min="10" max="10" width="9.1796875" style="41" customWidth="1"/>
    <col min="11" max="11" width="5.453125" style="41" customWidth="1"/>
    <col min="12" max="12" width="15.7265625" style="41" customWidth="1"/>
    <col min="13" max="13" width="9.1796875" style="41"/>
    <col min="14" max="14" width="15.7265625" style="41" customWidth="1"/>
    <col min="15" max="16384" width="9.1796875" style="41"/>
  </cols>
  <sheetData>
    <row r="1" spans="1:14" ht="20.5">
      <c r="A1" s="286" t="s">
        <v>211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38.25" customHeight="1"/>
    <row r="3" spans="1:14" ht="19.5" customHeight="1">
      <c r="A3" s="294" t="s">
        <v>224</v>
      </c>
      <c r="B3" s="294"/>
      <c r="C3" s="294"/>
      <c r="D3" s="294"/>
      <c r="E3" s="294"/>
      <c r="L3" s="287"/>
      <c r="M3" s="287"/>
      <c r="N3" s="287"/>
    </row>
    <row r="4" spans="1:14" ht="15.5">
      <c r="A4" s="144" t="s">
        <v>79</v>
      </c>
      <c r="B4" s="293" t="s">
        <v>286</v>
      </c>
      <c r="C4" s="293"/>
      <c r="D4" s="293"/>
      <c r="E4" s="293"/>
    </row>
    <row r="5" spans="1:14" ht="21.75" customHeight="1">
      <c r="A5" s="293"/>
      <c r="B5" s="293"/>
      <c r="C5" s="293"/>
      <c r="D5" s="293"/>
      <c r="E5" s="293"/>
    </row>
    <row r="6" spans="1:14" ht="30.75" customHeight="1">
      <c r="A6" s="295" t="s">
        <v>287</v>
      </c>
      <c r="B6" s="295"/>
      <c r="D6" s="296"/>
      <c r="E6" s="296"/>
    </row>
    <row r="7" spans="1:14" ht="12.75" customHeight="1">
      <c r="A7" s="297" t="s">
        <v>225</v>
      </c>
      <c r="B7" s="297"/>
      <c r="D7" s="284" t="s">
        <v>226</v>
      </c>
      <c r="E7" s="284"/>
    </row>
    <row r="8" spans="1:14" ht="12.75" customHeight="1">
      <c r="A8" s="145"/>
      <c r="B8" s="285" t="s">
        <v>227</v>
      </c>
      <c r="C8" s="285"/>
      <c r="D8" s="285"/>
      <c r="E8" s="146"/>
    </row>
    <row r="9" spans="1:14" ht="101.25" customHeight="1"/>
    <row r="10" spans="1:14" ht="17.5">
      <c r="A10" s="289" t="s">
        <v>102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18.75" customHeight="1">
      <c r="A11" s="290" t="s">
        <v>288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>
      <c r="A12" s="291" t="s">
        <v>103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</row>
    <row r="13" spans="1:14" ht="17.5">
      <c r="E13" s="42" t="s">
        <v>104</v>
      </c>
      <c r="F13" s="288">
        <v>2018</v>
      </c>
      <c r="G13" s="288"/>
      <c r="H13" s="292" t="s">
        <v>105</v>
      </c>
      <c r="I13" s="292"/>
      <c r="J13" s="292"/>
    </row>
    <row r="23" spans="1:14" ht="18">
      <c r="A23" s="283" t="s">
        <v>212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RowHeight="14.5"/>
  <cols>
    <col min="1" max="1" width="7.1796875" customWidth="1"/>
    <col min="2" max="2" width="27.26953125" customWidth="1"/>
    <col min="5" max="5" width="18.453125" customWidth="1"/>
    <col min="6" max="6" width="18.26953125" customWidth="1"/>
    <col min="8" max="8" width="10.54296875" customWidth="1"/>
    <col min="9" max="9" width="27.453125" customWidth="1"/>
    <col min="10" max="10" width="27.26953125" customWidth="1"/>
  </cols>
  <sheetData>
    <row r="1" spans="1:10" ht="17.5">
      <c r="A1" s="2" t="s">
        <v>268</v>
      </c>
    </row>
    <row r="2" spans="1:10" ht="36.75" customHeight="1">
      <c r="A2" s="333" t="s">
        <v>62</v>
      </c>
      <c r="B2" s="309" t="s">
        <v>237</v>
      </c>
      <c r="C2" s="309" t="s">
        <v>233</v>
      </c>
      <c r="D2" s="309"/>
      <c r="E2" s="303" t="s">
        <v>234</v>
      </c>
      <c r="F2" s="309" t="s">
        <v>95</v>
      </c>
      <c r="G2" s="329" t="s">
        <v>235</v>
      </c>
      <c r="H2" s="331"/>
      <c r="I2" s="309" t="s">
        <v>236</v>
      </c>
      <c r="J2" s="309" t="s">
        <v>156</v>
      </c>
    </row>
    <row r="3" spans="1:10" ht="36.75" customHeight="1">
      <c r="A3" s="333"/>
      <c r="B3" s="309"/>
      <c r="C3" s="151" t="s">
        <v>59</v>
      </c>
      <c r="D3" s="151" t="s">
        <v>90</v>
      </c>
      <c r="E3" s="305"/>
      <c r="F3" s="309"/>
      <c r="G3" s="151" t="s">
        <v>59</v>
      </c>
      <c r="H3" s="151" t="s">
        <v>90</v>
      </c>
      <c r="I3" s="309"/>
      <c r="J3" s="309"/>
    </row>
    <row r="4" spans="1:10" ht="52.5">
      <c r="A4" s="70"/>
      <c r="B4" s="130" t="s">
        <v>239</v>
      </c>
      <c r="C4" s="130">
        <f>SUM(C5:C17)</f>
        <v>0</v>
      </c>
      <c r="D4" s="130">
        <f>SUM(D5:D17)</f>
        <v>0</v>
      </c>
      <c r="E4" s="130"/>
      <c r="F4" s="130"/>
      <c r="G4" s="130">
        <f>SUM(G5:G17)</f>
        <v>0</v>
      </c>
      <c r="H4" s="130">
        <f>SUM(H5:H17)</f>
        <v>0</v>
      </c>
      <c r="I4" s="130"/>
      <c r="J4" s="130"/>
    </row>
    <row r="5" spans="1:10" ht="15.5">
      <c r="A5" s="164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5">
      <c r="A6" s="164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5">
      <c r="A7" s="164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5">
      <c r="A8" s="164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5">
      <c r="A9" s="164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5">
      <c r="A10" s="164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5">
      <c r="A11" s="164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5">
      <c r="A12" s="164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5">
      <c r="A13" s="164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5">
      <c r="A14" s="164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5">
      <c r="A15" s="164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5">
      <c r="A16" s="164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5">
      <c r="A17" s="164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2.5">
      <c r="A18" s="165">
        <v>14</v>
      </c>
      <c r="B18" s="130" t="s">
        <v>240</v>
      </c>
      <c r="C18" s="130">
        <f>SUM(C19:C30)</f>
        <v>2</v>
      </c>
      <c r="D18" s="130">
        <f>SUM(D19:D30)</f>
        <v>2</v>
      </c>
      <c r="E18" s="130"/>
      <c r="F18" s="130"/>
      <c r="G18" s="130">
        <f>SUM(G19:G30)</f>
        <v>1920</v>
      </c>
      <c r="H18" s="130">
        <f>SUM(H19:H30)</f>
        <v>1920</v>
      </c>
      <c r="I18" s="130"/>
      <c r="J18" s="130"/>
    </row>
    <row r="19" spans="1:10" ht="15.5">
      <c r="A19" s="164">
        <v>15</v>
      </c>
      <c r="B19" s="64" t="s">
        <v>461</v>
      </c>
      <c r="C19" s="64">
        <v>1</v>
      </c>
      <c r="D19" s="64">
        <v>1</v>
      </c>
      <c r="E19" s="64" t="s">
        <v>479</v>
      </c>
      <c r="F19" s="64" t="s">
        <v>478</v>
      </c>
      <c r="G19" s="64">
        <v>960</v>
      </c>
      <c r="H19" s="64">
        <v>960</v>
      </c>
      <c r="I19" s="64" t="s">
        <v>637</v>
      </c>
      <c r="J19" s="64" t="s">
        <v>614</v>
      </c>
    </row>
    <row r="20" spans="1:10" ht="15.5">
      <c r="A20" s="164">
        <v>16</v>
      </c>
      <c r="B20" s="64" t="s">
        <v>462</v>
      </c>
      <c r="C20" s="64">
        <v>1</v>
      </c>
      <c r="D20" s="64">
        <v>1</v>
      </c>
      <c r="E20" s="261">
        <v>43236</v>
      </c>
      <c r="F20" s="64" t="s">
        <v>478</v>
      </c>
      <c r="G20" s="64">
        <v>960</v>
      </c>
      <c r="H20" s="64">
        <v>960</v>
      </c>
      <c r="I20" s="64" t="s">
        <v>635</v>
      </c>
      <c r="J20" s="64" t="s">
        <v>614</v>
      </c>
    </row>
    <row r="21" spans="1:10" ht="15.5">
      <c r="A21" s="164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5">
      <c r="A22" s="164">
        <v>18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5">
      <c r="A23" s="164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5">
      <c r="A24" s="164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5">
      <c r="A25" s="164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5">
      <c r="A26" s="164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5">
      <c r="A27" s="164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5">
      <c r="A28" s="164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5">
      <c r="A29" s="164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5">
      <c r="A30" s="164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2.5">
      <c r="A31" s="165">
        <v>27</v>
      </c>
      <c r="B31" s="130" t="s">
        <v>241</v>
      </c>
      <c r="C31" s="130">
        <f>SUM(C32:C40)</f>
        <v>0</v>
      </c>
      <c r="D31" s="130">
        <f>SUM(D32:D40)</f>
        <v>0</v>
      </c>
      <c r="E31" s="130"/>
      <c r="F31" s="130"/>
      <c r="G31" s="130">
        <f>SUM(G32:G40)</f>
        <v>0</v>
      </c>
      <c r="H31" s="130">
        <f>SUM(H32:H40)</f>
        <v>0</v>
      </c>
      <c r="I31" s="130"/>
      <c r="J31" s="130"/>
    </row>
    <row r="32" spans="1:10" ht="15.5">
      <c r="A32" s="164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5">
      <c r="A33" s="164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5">
      <c r="A34" s="164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5">
      <c r="A35" s="164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5">
      <c r="A36" s="164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5">
      <c r="A37" s="164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5">
      <c r="A38" s="164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5">
      <c r="A39" s="164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5">
      <c r="A40" s="164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5">
      <c r="A41" s="165">
        <v>37</v>
      </c>
      <c r="B41" s="130" t="s">
        <v>242</v>
      </c>
      <c r="C41" s="130">
        <f>SUM(C42:C50)</f>
        <v>0</v>
      </c>
      <c r="D41" s="130">
        <f>SUM(D42:D50)</f>
        <v>0</v>
      </c>
      <c r="E41" s="130"/>
      <c r="F41" s="130"/>
      <c r="G41" s="130">
        <f>SUM(G42:G50)</f>
        <v>0</v>
      </c>
      <c r="H41" s="130">
        <f>SUM(H42:H50)</f>
        <v>0</v>
      </c>
      <c r="I41" s="130"/>
      <c r="J41" s="130"/>
    </row>
    <row r="42" spans="1:10" ht="15.5">
      <c r="A42" s="164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5">
      <c r="A43" s="164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5">
      <c r="A44" s="164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5">
      <c r="A45" s="164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5">
      <c r="A46" s="164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5">
      <c r="A47" s="164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5">
      <c r="A48" s="164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5">
      <c r="A49" s="164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5">
      <c r="A50" s="164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7.5">
      <c r="A51" s="165">
        <v>47</v>
      </c>
      <c r="B51" s="130" t="s">
        <v>243</v>
      </c>
      <c r="C51" s="130">
        <f>SUM(C52:C60)</f>
        <v>0</v>
      </c>
      <c r="D51" s="130">
        <f>SUM(D52:D60)</f>
        <v>0</v>
      </c>
      <c r="E51" s="130"/>
      <c r="F51" s="130"/>
      <c r="G51" s="130">
        <f>SUM(G52:G60)</f>
        <v>0</v>
      </c>
      <c r="H51" s="130">
        <f>SUM(H52:H60)</f>
        <v>0</v>
      </c>
      <c r="I51" s="130"/>
      <c r="J51" s="130"/>
    </row>
    <row r="52" spans="1:10" ht="15.5">
      <c r="A52" s="164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5">
      <c r="A53" s="164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5">
      <c r="A54" s="164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5">
      <c r="A55" s="164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5">
      <c r="A56" s="164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5">
      <c r="A57" s="164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5">
      <c r="A58" s="164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5">
      <c r="A59" s="164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5">
      <c r="A60" s="164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5">
      <c r="A61" s="165">
        <v>57</v>
      </c>
      <c r="B61" s="130" t="s">
        <v>244</v>
      </c>
      <c r="C61" s="130">
        <f>SUM(C62:C70)</f>
        <v>0</v>
      </c>
      <c r="D61" s="130">
        <f>SUM(D62:D70)</f>
        <v>0</v>
      </c>
      <c r="E61" s="130"/>
      <c r="F61" s="130"/>
      <c r="G61" s="130">
        <f>SUM(G62:G70)</f>
        <v>0</v>
      </c>
      <c r="H61" s="130">
        <f>SUM(H62:H70)</f>
        <v>0</v>
      </c>
      <c r="I61" s="130"/>
      <c r="J61" s="130"/>
    </row>
    <row r="62" spans="1:10" ht="15.5">
      <c r="A62" s="164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5">
      <c r="A63" s="164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5">
      <c r="A64" s="164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5">
      <c r="A65" s="164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5">
      <c r="A66" s="164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5">
      <c r="A67" s="164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5">
      <c r="A68" s="164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5">
      <c r="A69" s="164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5">
      <c r="A70" s="164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5">
      <c r="A71" s="165">
        <v>67</v>
      </c>
      <c r="B71" s="130" t="s">
        <v>245</v>
      </c>
      <c r="C71" s="130">
        <f>SUM(C72:C80)</f>
        <v>1</v>
      </c>
      <c r="D71" s="130">
        <f>SUM(D72:D80)</f>
        <v>1</v>
      </c>
      <c r="E71" s="130"/>
      <c r="F71" s="130"/>
      <c r="G71" s="130">
        <f>SUM(G72:G80)</f>
        <v>360</v>
      </c>
      <c r="H71" s="130">
        <f>SUM(H72:H80)</f>
        <v>360</v>
      </c>
      <c r="I71" s="130"/>
      <c r="J71" s="130"/>
    </row>
    <row r="72" spans="1:10" ht="15.5">
      <c r="A72" s="164">
        <v>68</v>
      </c>
      <c r="B72" s="64" t="s">
        <v>463</v>
      </c>
      <c r="C72" s="64">
        <v>1</v>
      </c>
      <c r="D72" s="64">
        <v>1</v>
      </c>
      <c r="E72" s="261">
        <v>43246</v>
      </c>
      <c r="F72" s="64" t="s">
        <v>478</v>
      </c>
      <c r="G72" s="64">
        <v>360</v>
      </c>
      <c r="H72" s="64">
        <v>360</v>
      </c>
      <c r="I72" s="64" t="s">
        <v>638</v>
      </c>
      <c r="J72" s="64" t="s">
        <v>614</v>
      </c>
    </row>
    <row r="73" spans="1:10" ht="15.5">
      <c r="A73" s="164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5">
      <c r="A74" s="164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5">
      <c r="A75" s="164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5">
      <c r="A76" s="164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5">
      <c r="A77" s="164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5">
      <c r="A78" s="164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5">
      <c r="A79" s="164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5">
      <c r="A80" s="164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05">
      <c r="A81" s="165">
        <v>77</v>
      </c>
      <c r="B81" s="130" t="s">
        <v>246</v>
      </c>
      <c r="C81" s="130">
        <f>SUM(C82:C89)</f>
        <v>1</v>
      </c>
      <c r="D81" s="130">
        <f>SUM(D82:D90)</f>
        <v>1</v>
      </c>
      <c r="E81" s="130"/>
      <c r="F81" s="130"/>
      <c r="G81" s="130">
        <f>SUM(G82:G90)</f>
        <v>40</v>
      </c>
      <c r="H81" s="130">
        <f>SUM(H82:H90)</f>
        <v>40</v>
      </c>
      <c r="I81" s="130"/>
      <c r="J81" s="130"/>
    </row>
    <row r="82" spans="1:10" ht="15.5">
      <c r="A82" s="164">
        <v>78</v>
      </c>
      <c r="B82" s="64" t="s">
        <v>464</v>
      </c>
      <c r="C82" s="64">
        <v>1</v>
      </c>
      <c r="D82" s="64">
        <v>1</v>
      </c>
      <c r="E82" s="261">
        <v>43403</v>
      </c>
      <c r="F82" s="64" t="s">
        <v>478</v>
      </c>
      <c r="G82" s="64">
        <v>40</v>
      </c>
      <c r="H82" s="64">
        <v>40</v>
      </c>
      <c r="I82" s="64" t="s">
        <v>636</v>
      </c>
      <c r="J82" s="64" t="s">
        <v>614</v>
      </c>
    </row>
    <row r="83" spans="1:10" ht="15.5">
      <c r="A83" s="164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5">
      <c r="A84" s="164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5">
      <c r="A85" s="164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5">
      <c r="A86" s="164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5">
      <c r="A87" s="164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5">
      <c r="A88" s="164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5">
      <c r="A89" s="164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5">
      <c r="A90" s="164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>
      <c r="A91" s="163">
        <v>87</v>
      </c>
      <c r="B91" s="166" t="s">
        <v>238</v>
      </c>
      <c r="C91" s="166">
        <f>SUM(C4,C18,C31,C41,C51,C61,C71,C81)</f>
        <v>4</v>
      </c>
      <c r="D91" s="166">
        <f>SUM(D4,D18,D31,D41,D51,D61,D71,D81)</f>
        <v>4</v>
      </c>
      <c r="E91" s="166"/>
      <c r="F91" s="166"/>
      <c r="G91" s="166">
        <f>SUM(G4,G18,G31,G41,G51,G61,G71,G81)</f>
        <v>2320</v>
      </c>
      <c r="H91" s="166">
        <f>SUM(H4,H18,H31,H41,H51,H61,H71,H81)</f>
        <v>2320</v>
      </c>
      <c r="I91" s="163"/>
      <c r="J91" s="163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70" zoomScaleNormal="100" zoomScaleSheetLayoutView="70" workbookViewId="0"/>
  </sheetViews>
  <sheetFormatPr defaultRowHeight="14.5"/>
  <cols>
    <col min="1" max="1" width="49.453125" customWidth="1"/>
    <col min="2" max="4" width="18.7265625" customWidth="1"/>
  </cols>
  <sheetData>
    <row r="1" spans="1:4" ht="18.75" customHeight="1">
      <c r="A1" s="169" t="s">
        <v>129</v>
      </c>
      <c r="B1" s="169"/>
      <c r="C1" s="169"/>
      <c r="D1" s="169"/>
    </row>
    <row r="2" spans="1:4" ht="94.5" customHeight="1">
      <c r="A2" s="131" t="s">
        <v>131</v>
      </c>
      <c r="B2" s="167" t="s">
        <v>247</v>
      </c>
      <c r="C2" s="167" t="s">
        <v>248</v>
      </c>
      <c r="D2" s="167" t="s">
        <v>202</v>
      </c>
    </row>
    <row r="3" spans="1:4" ht="37.5" customHeight="1">
      <c r="A3" s="123" t="s">
        <v>60</v>
      </c>
      <c r="B3" s="123">
        <v>27</v>
      </c>
      <c r="C3" s="132">
        <v>27</v>
      </c>
      <c r="D3" s="132">
        <v>1895</v>
      </c>
    </row>
    <row r="4" spans="1:4" ht="37.5" customHeight="1">
      <c r="A4" s="123" t="s">
        <v>61</v>
      </c>
      <c r="B4" s="123">
        <v>5</v>
      </c>
      <c r="C4" s="132">
        <v>5</v>
      </c>
      <c r="D4" s="132">
        <v>400</v>
      </c>
    </row>
    <row r="5" spans="1:4" ht="37.5" customHeight="1">
      <c r="A5" s="123" t="s">
        <v>69</v>
      </c>
      <c r="B5" s="123">
        <v>6</v>
      </c>
      <c r="C5" s="132">
        <v>6</v>
      </c>
      <c r="D5" s="132">
        <v>290</v>
      </c>
    </row>
    <row r="6" spans="1:4" ht="37.5" customHeight="1">
      <c r="A6" s="123" t="s">
        <v>70</v>
      </c>
      <c r="B6" s="123">
        <v>0</v>
      </c>
      <c r="C6" s="132">
        <v>0</v>
      </c>
      <c r="D6" s="132">
        <v>0</v>
      </c>
    </row>
    <row r="7" spans="1:4" ht="37.5" customHeight="1">
      <c r="A7" s="123" t="s">
        <v>71</v>
      </c>
      <c r="B7" s="123">
        <v>6</v>
      </c>
      <c r="C7" s="132">
        <v>6</v>
      </c>
      <c r="D7" s="132">
        <v>510</v>
      </c>
    </row>
    <row r="8" spans="1:4" ht="37.5" customHeight="1">
      <c r="A8" s="123" t="s">
        <v>72</v>
      </c>
      <c r="B8" s="123">
        <v>1</v>
      </c>
      <c r="C8" s="132">
        <v>1</v>
      </c>
      <c r="D8" s="132">
        <v>60</v>
      </c>
    </row>
    <row r="9" spans="1:4" ht="37.5" customHeight="1">
      <c r="A9" s="168" t="s">
        <v>91</v>
      </c>
      <c r="B9" s="172">
        <f>SUM(B3:B8)</f>
        <v>45</v>
      </c>
      <c r="C9" s="38">
        <f>SUM(C3:C8)</f>
        <v>45</v>
      </c>
      <c r="D9" s="38">
        <f>SUM(D3:D8)</f>
        <v>3155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="50" zoomScaleNormal="100" zoomScaleSheetLayoutView="50" workbookViewId="0">
      <selection sqref="A1:E1"/>
    </sheetView>
  </sheetViews>
  <sheetFormatPr defaultRowHeight="14.5"/>
  <cols>
    <col min="1" max="1" width="5" customWidth="1"/>
    <col min="2" max="2" width="97.453125" customWidth="1"/>
    <col min="3" max="3" width="22.81640625" customWidth="1"/>
    <col min="4" max="4" width="25.26953125" customWidth="1"/>
    <col min="5" max="5" width="25.453125" customWidth="1"/>
  </cols>
  <sheetData>
    <row r="1" spans="1:5" ht="37.5" customHeight="1">
      <c r="A1" s="341" t="s">
        <v>222</v>
      </c>
      <c r="B1" s="341"/>
      <c r="C1" s="341"/>
      <c r="D1" s="341"/>
      <c r="E1" s="341"/>
    </row>
    <row r="2" spans="1:5" ht="75" customHeight="1">
      <c r="A2" s="27" t="s">
        <v>62</v>
      </c>
      <c r="B2" s="27" t="s">
        <v>130</v>
      </c>
      <c r="C2" s="27" t="s">
        <v>94</v>
      </c>
      <c r="D2" s="238" t="s">
        <v>285</v>
      </c>
      <c r="E2" s="237" t="s">
        <v>203</v>
      </c>
    </row>
    <row r="3" spans="1:5" ht="18">
      <c r="A3" s="218"/>
      <c r="B3" s="219" t="s">
        <v>260</v>
      </c>
      <c r="C3" s="219"/>
      <c r="D3" s="239"/>
      <c r="E3" s="219"/>
    </row>
    <row r="4" spans="1:5" ht="18">
      <c r="A4" s="204"/>
      <c r="B4" s="216" t="s">
        <v>263</v>
      </c>
      <c r="C4" s="217"/>
      <c r="D4" s="240"/>
      <c r="E4" s="217"/>
    </row>
    <row r="5" spans="1:5" ht="18">
      <c r="A5" s="62">
        <v>1</v>
      </c>
      <c r="B5" s="81"/>
      <c r="C5" s="81"/>
      <c r="D5" s="88"/>
      <c r="E5" s="81"/>
    </row>
    <row r="6" spans="1:5" ht="18">
      <c r="A6" s="62">
        <v>2</v>
      </c>
      <c r="B6" s="213"/>
      <c r="C6" s="213"/>
      <c r="D6" s="88"/>
      <c r="E6" s="81"/>
    </row>
    <row r="7" spans="1:5" ht="18">
      <c r="A7" s="128">
        <v>3</v>
      </c>
      <c r="B7" s="213"/>
      <c r="C7" s="213"/>
      <c r="D7" s="88"/>
      <c r="E7" s="81"/>
    </row>
    <row r="8" spans="1:5" ht="18">
      <c r="A8" s="128">
        <v>4</v>
      </c>
      <c r="B8" s="213"/>
      <c r="C8" s="213"/>
      <c r="D8" s="88"/>
      <c r="E8" s="81"/>
    </row>
    <row r="9" spans="1:5" ht="18">
      <c r="A9" s="128">
        <v>5</v>
      </c>
      <c r="B9" s="213"/>
      <c r="C9" s="213"/>
      <c r="D9" s="88"/>
      <c r="E9" s="81"/>
    </row>
    <row r="10" spans="1:5" ht="18">
      <c r="A10" s="128">
        <v>6</v>
      </c>
      <c r="B10" s="199"/>
      <c r="C10" s="199"/>
      <c r="D10" s="241"/>
      <c r="E10" s="199"/>
    </row>
    <row r="11" spans="1:5" ht="18">
      <c r="A11" s="128">
        <v>7</v>
      </c>
      <c r="B11" s="199"/>
      <c r="C11" s="199"/>
      <c r="D11" s="241"/>
      <c r="E11" s="199"/>
    </row>
    <row r="12" spans="1:5" ht="38.25" customHeight="1">
      <c r="A12" s="204"/>
      <c r="B12" s="216" t="s">
        <v>262</v>
      </c>
      <c r="C12" s="217"/>
      <c r="D12" s="240"/>
      <c r="E12" s="217"/>
    </row>
    <row r="13" spans="1:5" ht="18">
      <c r="A13" s="127">
        <v>1</v>
      </c>
      <c r="B13" s="199"/>
      <c r="C13" s="199"/>
      <c r="D13" s="241"/>
      <c r="E13" s="199"/>
    </row>
    <row r="14" spans="1:5" ht="18">
      <c r="A14" s="127">
        <v>2</v>
      </c>
      <c r="B14" s="199"/>
      <c r="C14" s="199"/>
      <c r="D14" s="241"/>
      <c r="E14" s="199"/>
    </row>
    <row r="15" spans="1:5" ht="18">
      <c r="A15" s="127">
        <v>3</v>
      </c>
      <c r="B15" s="199"/>
      <c r="C15" s="199"/>
      <c r="D15" s="241"/>
      <c r="E15" s="199"/>
    </row>
    <row r="16" spans="1:5" ht="18">
      <c r="A16" s="127">
        <v>4</v>
      </c>
      <c r="B16" s="199"/>
      <c r="C16" s="199"/>
      <c r="D16" s="241"/>
      <c r="E16" s="199"/>
    </row>
    <row r="17" spans="1:5" ht="18">
      <c r="A17" s="127">
        <v>5</v>
      </c>
      <c r="B17" s="199"/>
      <c r="C17" s="199"/>
      <c r="D17" s="241"/>
      <c r="E17" s="199"/>
    </row>
    <row r="18" spans="1:5" ht="18.75" customHeight="1">
      <c r="A18" s="127">
        <v>6</v>
      </c>
      <c r="B18" s="199"/>
      <c r="C18" s="199"/>
      <c r="D18" s="241"/>
      <c r="E18" s="199"/>
    </row>
    <row r="19" spans="1:5" ht="18">
      <c r="A19" s="127">
        <v>7</v>
      </c>
      <c r="B19" s="199"/>
      <c r="C19" s="199"/>
      <c r="D19" s="241"/>
      <c r="E19" s="199"/>
    </row>
    <row r="20" spans="1:5" ht="18">
      <c r="A20" s="220"/>
      <c r="B20" s="216" t="s">
        <v>71</v>
      </c>
      <c r="C20" s="217"/>
      <c r="D20" s="240"/>
      <c r="E20" s="217"/>
    </row>
    <row r="21" spans="1:5" ht="18">
      <c r="A21" s="62">
        <v>1</v>
      </c>
      <c r="B21" s="215"/>
      <c r="C21" s="215"/>
      <c r="D21" s="88"/>
      <c r="E21" s="81"/>
    </row>
    <row r="22" spans="1:5" ht="18">
      <c r="A22" s="128">
        <v>2</v>
      </c>
      <c r="B22" s="215"/>
      <c r="C22" s="215"/>
      <c r="D22" s="88"/>
      <c r="E22" s="81"/>
    </row>
    <row r="23" spans="1:5" ht="18">
      <c r="A23" s="128">
        <v>3</v>
      </c>
      <c r="B23" s="215"/>
      <c r="C23" s="215"/>
      <c r="D23" s="88"/>
      <c r="E23" s="81"/>
    </row>
    <row r="24" spans="1:5" ht="18">
      <c r="A24" s="128">
        <v>4</v>
      </c>
      <c r="B24" s="215"/>
      <c r="C24" s="215"/>
      <c r="D24" s="88"/>
      <c r="E24" s="81"/>
    </row>
    <row r="25" spans="1:5" ht="18">
      <c r="A25" s="128">
        <v>5</v>
      </c>
      <c r="B25" s="215"/>
      <c r="C25" s="215"/>
      <c r="D25" s="88"/>
      <c r="E25" s="81"/>
    </row>
    <row r="26" spans="1:5" ht="18">
      <c r="A26" s="128">
        <v>6</v>
      </c>
      <c r="B26" s="81"/>
      <c r="C26" s="81"/>
      <c r="D26" s="88"/>
      <c r="E26" s="81"/>
    </row>
    <row r="27" spans="1:5" ht="18">
      <c r="A27" s="128">
        <v>7</v>
      </c>
      <c r="B27" s="81"/>
      <c r="C27" s="81"/>
      <c r="D27" s="88"/>
      <c r="E27" s="81"/>
    </row>
    <row r="28" spans="1:5" ht="35">
      <c r="A28" s="204"/>
      <c r="B28" s="222" t="s">
        <v>201</v>
      </c>
      <c r="C28" s="217"/>
      <c r="D28" s="240"/>
      <c r="E28" s="217"/>
    </row>
    <row r="29" spans="1:5" ht="18">
      <c r="A29" s="65">
        <v>1</v>
      </c>
      <c r="B29" s="223"/>
      <c r="C29" s="221"/>
      <c r="D29" s="242"/>
      <c r="E29" s="221"/>
    </row>
    <row r="30" spans="1:5" ht="18">
      <c r="A30" s="65">
        <v>2</v>
      </c>
      <c r="B30" s="223"/>
      <c r="C30" s="221"/>
      <c r="D30" s="242"/>
      <c r="E30" s="221"/>
    </row>
    <row r="31" spans="1:5" ht="18">
      <c r="A31" s="62">
        <v>3</v>
      </c>
      <c r="B31" s="81"/>
      <c r="C31" s="81"/>
      <c r="D31" s="88"/>
      <c r="E31" s="81"/>
    </row>
    <row r="32" spans="1:5" ht="18">
      <c r="A32" s="62">
        <v>4</v>
      </c>
      <c r="B32" s="81"/>
      <c r="C32" s="81"/>
      <c r="D32" s="88"/>
      <c r="E32" s="81"/>
    </row>
    <row r="33" spans="1:5" ht="18">
      <c r="A33" s="218"/>
      <c r="B33" s="219" t="s">
        <v>259</v>
      </c>
      <c r="C33" s="219"/>
      <c r="D33" s="239"/>
      <c r="E33" s="219"/>
    </row>
    <row r="34" spans="1:5" ht="18">
      <c r="A34" s="204"/>
      <c r="B34" s="216" t="s">
        <v>263</v>
      </c>
      <c r="C34" s="217"/>
      <c r="D34" s="240"/>
      <c r="E34" s="217"/>
    </row>
    <row r="35" spans="1:5" ht="18">
      <c r="A35" s="62">
        <v>1</v>
      </c>
      <c r="B35" s="81"/>
      <c r="C35" s="81"/>
      <c r="D35" s="88"/>
      <c r="E35" s="81"/>
    </row>
    <row r="36" spans="1:5" ht="18">
      <c r="A36" s="128">
        <v>2</v>
      </c>
      <c r="B36" s="81"/>
      <c r="C36" s="81"/>
      <c r="D36" s="88"/>
      <c r="E36" s="81"/>
    </row>
    <row r="37" spans="1:5" ht="18">
      <c r="A37" s="128">
        <v>3</v>
      </c>
      <c r="B37" s="81"/>
      <c r="C37" s="81"/>
      <c r="D37" s="88"/>
      <c r="E37" s="81"/>
    </row>
    <row r="38" spans="1:5" ht="18">
      <c r="A38" s="128">
        <v>4</v>
      </c>
      <c r="B38" s="81"/>
      <c r="C38" s="81"/>
      <c r="D38" s="88"/>
      <c r="E38" s="81"/>
    </row>
    <row r="39" spans="1:5" ht="18">
      <c r="A39" s="128">
        <v>5</v>
      </c>
      <c r="B39" s="81"/>
      <c r="C39" s="81"/>
      <c r="D39" s="88"/>
      <c r="E39" s="81"/>
    </row>
    <row r="40" spans="1:5" ht="18">
      <c r="A40" s="128">
        <v>6</v>
      </c>
      <c r="B40" s="81"/>
      <c r="C40" s="81"/>
      <c r="D40" s="88"/>
      <c r="E40" s="81"/>
    </row>
    <row r="41" spans="1:5" ht="18">
      <c r="A41" s="128">
        <v>7</v>
      </c>
      <c r="B41" s="81"/>
      <c r="C41" s="81"/>
      <c r="D41" s="88"/>
      <c r="E41" s="81"/>
    </row>
    <row r="42" spans="1:5" ht="18">
      <c r="A42" s="204"/>
      <c r="B42" s="216" t="s">
        <v>262</v>
      </c>
      <c r="C42" s="217"/>
      <c r="D42" s="240"/>
      <c r="E42" s="217"/>
    </row>
    <row r="43" spans="1:5" ht="18">
      <c r="A43" s="62">
        <v>1</v>
      </c>
      <c r="B43" s="81"/>
      <c r="C43" s="81"/>
      <c r="D43" s="88"/>
      <c r="E43" s="81"/>
    </row>
    <row r="44" spans="1:5" ht="18">
      <c r="A44" s="128">
        <v>2</v>
      </c>
      <c r="B44" s="81"/>
      <c r="C44" s="81"/>
      <c r="D44" s="88"/>
      <c r="E44" s="81"/>
    </row>
    <row r="45" spans="1:5" ht="18">
      <c r="A45" s="128">
        <v>3</v>
      </c>
      <c r="B45" s="81"/>
      <c r="C45" s="81"/>
      <c r="D45" s="88"/>
      <c r="E45" s="81"/>
    </row>
    <row r="46" spans="1:5" ht="18">
      <c r="A46" s="128">
        <v>4</v>
      </c>
      <c r="B46" s="81"/>
      <c r="C46" s="81"/>
      <c r="D46" s="88"/>
      <c r="E46" s="81"/>
    </row>
    <row r="47" spans="1:5" ht="18">
      <c r="A47" s="128">
        <v>5</v>
      </c>
      <c r="B47" s="81"/>
      <c r="C47" s="81"/>
      <c r="D47" s="88"/>
      <c r="E47" s="81"/>
    </row>
    <row r="48" spans="1:5" ht="18">
      <c r="A48" s="128">
        <v>6</v>
      </c>
      <c r="B48" s="81"/>
      <c r="C48" s="81"/>
      <c r="D48" s="88"/>
      <c r="E48" s="81"/>
    </row>
    <row r="49" spans="1:5" ht="18">
      <c r="A49" s="128">
        <v>7</v>
      </c>
      <c r="B49" s="81"/>
      <c r="C49" s="81"/>
      <c r="D49" s="88"/>
      <c r="E49" s="81"/>
    </row>
    <row r="50" spans="1:5" ht="18">
      <c r="A50" s="204"/>
      <c r="B50" s="216" t="s">
        <v>71</v>
      </c>
      <c r="C50" s="217"/>
      <c r="D50" s="240"/>
      <c r="E50" s="217"/>
    </row>
    <row r="51" spans="1:5" ht="18">
      <c r="A51" s="62">
        <v>1</v>
      </c>
      <c r="B51" s="81"/>
      <c r="C51" s="81"/>
      <c r="D51" s="88"/>
      <c r="E51" s="81"/>
    </row>
    <row r="52" spans="1:5" ht="18">
      <c r="A52" s="128">
        <v>2</v>
      </c>
      <c r="B52" s="81"/>
      <c r="C52" s="81"/>
      <c r="D52" s="88"/>
      <c r="E52" s="81"/>
    </row>
    <row r="53" spans="1:5" ht="18">
      <c r="A53" s="128">
        <v>3</v>
      </c>
      <c r="B53" s="81"/>
      <c r="C53" s="81"/>
      <c r="D53" s="88"/>
      <c r="E53" s="81"/>
    </row>
    <row r="54" spans="1:5" ht="18">
      <c r="A54" s="128">
        <v>4</v>
      </c>
      <c r="B54" s="81"/>
      <c r="C54" s="81"/>
      <c r="D54" s="88"/>
      <c r="E54" s="81"/>
    </row>
    <row r="55" spans="1:5" ht="18">
      <c r="A55" s="128">
        <v>5</v>
      </c>
      <c r="B55" s="81"/>
      <c r="C55" s="81"/>
      <c r="D55" s="88"/>
      <c r="E55" s="81"/>
    </row>
    <row r="56" spans="1:5" ht="18">
      <c r="A56" s="128">
        <v>6</v>
      </c>
      <c r="B56" s="81"/>
      <c r="C56" s="81"/>
      <c r="D56" s="88"/>
      <c r="E56" s="81"/>
    </row>
    <row r="57" spans="1:5" ht="35">
      <c r="A57" s="204"/>
      <c r="B57" s="222" t="s">
        <v>201</v>
      </c>
      <c r="C57" s="217"/>
      <c r="D57" s="240"/>
      <c r="E57" s="217"/>
    </row>
    <row r="58" spans="1:5" ht="18">
      <c r="A58" s="62">
        <v>1</v>
      </c>
      <c r="B58" s="81"/>
      <c r="C58" s="81"/>
      <c r="D58" s="88"/>
      <c r="E58" s="81"/>
    </row>
    <row r="59" spans="1:5" ht="18">
      <c r="A59" s="128">
        <v>2</v>
      </c>
      <c r="B59" s="81"/>
      <c r="C59" s="81"/>
      <c r="D59" s="88"/>
      <c r="E59" s="81"/>
    </row>
    <row r="60" spans="1:5" ht="18">
      <c r="A60" s="62">
        <v>3</v>
      </c>
      <c r="B60" s="81"/>
      <c r="C60" s="81"/>
      <c r="D60" s="88"/>
      <c r="E60" s="81"/>
    </row>
    <row r="61" spans="1:5" ht="18">
      <c r="A61" s="218"/>
      <c r="B61" s="219" t="s">
        <v>261</v>
      </c>
      <c r="C61" s="219"/>
      <c r="D61" s="239"/>
      <c r="E61" s="219"/>
    </row>
    <row r="62" spans="1:5" ht="18">
      <c r="A62" s="204"/>
      <c r="B62" s="216" t="s">
        <v>263</v>
      </c>
      <c r="C62" s="217"/>
      <c r="D62" s="240"/>
      <c r="E62" s="217"/>
    </row>
    <row r="63" spans="1:5" ht="18">
      <c r="A63" s="62">
        <v>1</v>
      </c>
      <c r="B63" s="81"/>
      <c r="C63" s="81"/>
      <c r="D63" s="88"/>
      <c r="E63" s="81"/>
    </row>
    <row r="64" spans="1:5" ht="18">
      <c r="A64" s="128">
        <v>2</v>
      </c>
      <c r="B64" s="81"/>
      <c r="C64" s="81"/>
      <c r="D64" s="88"/>
      <c r="E64" s="81"/>
    </row>
    <row r="65" spans="1:5" ht="18">
      <c r="A65" s="128">
        <v>3</v>
      </c>
      <c r="B65" s="81"/>
      <c r="C65" s="81"/>
      <c r="D65" s="88"/>
      <c r="E65" s="81"/>
    </row>
    <row r="66" spans="1:5" ht="18">
      <c r="A66" s="128">
        <v>4</v>
      </c>
      <c r="B66" s="81"/>
      <c r="C66" s="81"/>
      <c r="D66" s="88"/>
      <c r="E66" s="81"/>
    </row>
    <row r="67" spans="1:5" ht="18">
      <c r="A67" s="128">
        <v>5</v>
      </c>
      <c r="B67" s="81"/>
      <c r="C67" s="81"/>
      <c r="D67" s="88"/>
      <c r="E67" s="81"/>
    </row>
    <row r="68" spans="1:5" ht="18">
      <c r="A68" s="128">
        <v>6</v>
      </c>
      <c r="B68" s="81"/>
      <c r="C68" s="81"/>
      <c r="D68" s="88"/>
      <c r="E68" s="81"/>
    </row>
    <row r="69" spans="1:5" ht="18">
      <c r="A69" s="128">
        <v>7</v>
      </c>
      <c r="B69" s="81"/>
      <c r="C69" s="81"/>
      <c r="D69" s="88"/>
      <c r="E69" s="81"/>
    </row>
    <row r="70" spans="1:5" ht="18">
      <c r="A70" s="204"/>
      <c r="B70" s="216" t="s">
        <v>262</v>
      </c>
      <c r="C70" s="217"/>
      <c r="D70" s="240"/>
      <c r="E70" s="217"/>
    </row>
    <row r="71" spans="1:5" ht="18">
      <c r="A71" s="62">
        <v>1</v>
      </c>
      <c r="B71" s="81"/>
      <c r="C71" s="81"/>
      <c r="D71" s="88"/>
      <c r="E71" s="81"/>
    </row>
    <row r="72" spans="1:5" ht="18">
      <c r="A72" s="128">
        <v>2</v>
      </c>
      <c r="B72" s="81"/>
      <c r="C72" s="81"/>
      <c r="D72" s="88"/>
      <c r="E72" s="81"/>
    </row>
    <row r="73" spans="1:5" ht="18">
      <c r="A73" s="128">
        <v>3</v>
      </c>
      <c r="B73" s="81"/>
      <c r="C73" s="81"/>
      <c r="D73" s="88"/>
      <c r="E73" s="81"/>
    </row>
    <row r="74" spans="1:5" ht="18">
      <c r="A74" s="128">
        <v>4</v>
      </c>
      <c r="B74" s="81"/>
      <c r="C74" s="81"/>
      <c r="D74" s="88"/>
      <c r="E74" s="81"/>
    </row>
    <row r="75" spans="1:5" ht="18">
      <c r="A75" s="128">
        <v>5</v>
      </c>
      <c r="B75" s="81"/>
      <c r="C75" s="81"/>
      <c r="D75" s="88"/>
      <c r="E75" s="81"/>
    </row>
    <row r="76" spans="1:5" ht="18">
      <c r="A76" s="204"/>
      <c r="B76" s="216" t="s">
        <v>71</v>
      </c>
      <c r="C76" s="217"/>
      <c r="D76" s="240"/>
      <c r="E76" s="217"/>
    </row>
    <row r="77" spans="1:5" ht="18">
      <c r="A77" s="65">
        <v>1</v>
      </c>
      <c r="B77" s="66"/>
      <c r="C77" s="221"/>
      <c r="D77" s="242"/>
      <c r="E77" s="221"/>
    </row>
    <row r="78" spans="1:5" ht="18">
      <c r="A78" s="65">
        <v>2</v>
      </c>
      <c r="B78" s="66"/>
      <c r="C78" s="221"/>
      <c r="D78" s="242"/>
      <c r="E78" s="221"/>
    </row>
    <row r="79" spans="1:5" ht="18">
      <c r="A79" s="65">
        <v>3</v>
      </c>
      <c r="B79" s="66"/>
      <c r="C79" s="221"/>
      <c r="D79" s="242"/>
      <c r="E79" s="221"/>
    </row>
    <row r="80" spans="1:5" ht="18">
      <c r="A80" s="65">
        <v>4</v>
      </c>
      <c r="B80" s="66"/>
      <c r="C80" s="221"/>
      <c r="D80" s="242"/>
      <c r="E80" s="221"/>
    </row>
    <row r="81" spans="1:5" ht="35">
      <c r="A81" s="204"/>
      <c r="B81" s="222" t="s">
        <v>201</v>
      </c>
      <c r="C81" s="217"/>
      <c r="D81" s="240"/>
      <c r="E81" s="217"/>
    </row>
    <row r="82" spans="1:5" ht="18">
      <c r="A82" s="65">
        <v>1</v>
      </c>
      <c r="B82" s="66"/>
      <c r="C82" s="221"/>
      <c r="D82" s="242"/>
      <c r="E82" s="221"/>
    </row>
    <row r="83" spans="1:5" ht="18">
      <c r="A83" s="65">
        <v>2</v>
      </c>
      <c r="B83" s="103"/>
      <c r="C83" s="103"/>
      <c r="D83" s="243"/>
      <c r="E83" s="103"/>
    </row>
    <row r="84" spans="1:5" ht="18">
      <c r="A84" s="218"/>
      <c r="B84" s="219" t="s">
        <v>256</v>
      </c>
      <c r="C84" s="219"/>
      <c r="D84" s="239"/>
      <c r="E84" s="219"/>
    </row>
    <row r="85" spans="1:5" ht="18">
      <c r="A85" s="204"/>
      <c r="B85" s="216" t="s">
        <v>263</v>
      </c>
      <c r="C85" s="217"/>
      <c r="D85" s="240"/>
      <c r="E85" s="217"/>
    </row>
    <row r="86" spans="1:5" ht="18">
      <c r="A86" s="128">
        <v>1</v>
      </c>
      <c r="B86" s="81"/>
      <c r="C86" s="81"/>
      <c r="D86" s="88"/>
      <c r="E86" s="81"/>
    </row>
    <row r="87" spans="1:5" ht="18">
      <c r="A87" s="128">
        <v>2</v>
      </c>
      <c r="B87" s="81"/>
      <c r="C87" s="81"/>
      <c r="D87" s="88"/>
      <c r="E87" s="81"/>
    </row>
    <row r="88" spans="1:5" ht="18">
      <c r="A88" s="128">
        <v>3</v>
      </c>
      <c r="B88" s="81"/>
      <c r="C88" s="81"/>
      <c r="D88" s="88"/>
      <c r="E88" s="81"/>
    </row>
    <row r="89" spans="1:5" ht="18">
      <c r="A89" s="128">
        <v>4</v>
      </c>
      <c r="B89" s="81"/>
      <c r="C89" s="81"/>
      <c r="D89" s="88"/>
      <c r="E89" s="81"/>
    </row>
    <row r="90" spans="1:5" ht="18">
      <c r="A90" s="128">
        <v>5</v>
      </c>
      <c r="B90" s="81"/>
      <c r="C90" s="81"/>
      <c r="D90" s="88"/>
      <c r="E90" s="81"/>
    </row>
    <row r="91" spans="1:5" ht="18">
      <c r="A91" s="128">
        <v>6</v>
      </c>
      <c r="B91" s="81"/>
      <c r="C91" s="81"/>
      <c r="D91" s="88"/>
      <c r="E91" s="81"/>
    </row>
    <row r="92" spans="1:5" ht="18">
      <c r="A92" s="204"/>
      <c r="B92" s="216" t="s">
        <v>262</v>
      </c>
      <c r="C92" s="217"/>
      <c r="D92" s="240"/>
      <c r="E92" s="217"/>
    </row>
    <row r="93" spans="1:5" ht="18">
      <c r="A93" s="128">
        <v>1</v>
      </c>
      <c r="B93" s="81"/>
      <c r="C93" s="81"/>
      <c r="D93" s="88"/>
      <c r="E93" s="81"/>
    </row>
    <row r="94" spans="1:5" ht="18">
      <c r="A94" s="128">
        <v>2</v>
      </c>
      <c r="B94" s="81"/>
      <c r="C94" s="81"/>
      <c r="D94" s="88"/>
      <c r="E94" s="81"/>
    </row>
    <row r="95" spans="1:5" ht="18">
      <c r="A95" s="128">
        <v>3</v>
      </c>
      <c r="B95" s="81"/>
      <c r="C95" s="81"/>
      <c r="D95" s="88"/>
      <c r="E95" s="81"/>
    </row>
    <row r="96" spans="1:5" ht="18">
      <c r="A96" s="128">
        <v>4</v>
      </c>
      <c r="B96" s="81"/>
      <c r="C96" s="81"/>
      <c r="D96" s="88"/>
      <c r="E96" s="81"/>
    </row>
    <row r="97" spans="1:5" ht="18">
      <c r="A97" s="128">
        <v>5</v>
      </c>
      <c r="B97" s="81"/>
      <c r="C97" s="81"/>
      <c r="D97" s="88"/>
      <c r="E97" s="81"/>
    </row>
    <row r="98" spans="1:5" ht="18">
      <c r="A98" s="128">
        <v>6</v>
      </c>
      <c r="B98" s="81"/>
      <c r="C98" s="81"/>
      <c r="D98" s="88"/>
      <c r="E98" s="81"/>
    </row>
    <row r="99" spans="1:5" ht="18">
      <c r="A99" s="128">
        <v>7</v>
      </c>
      <c r="B99" s="81"/>
      <c r="C99" s="81"/>
      <c r="D99" s="88"/>
      <c r="E99" s="81"/>
    </row>
    <row r="100" spans="1:5" ht="18">
      <c r="A100" s="204"/>
      <c r="B100" s="216" t="s">
        <v>71</v>
      </c>
      <c r="C100" s="217"/>
      <c r="D100" s="240"/>
      <c r="E100" s="217"/>
    </row>
    <row r="101" spans="1:5" ht="18">
      <c r="A101" s="65">
        <v>1</v>
      </c>
      <c r="B101" s="66"/>
      <c r="C101" s="221"/>
      <c r="D101" s="242"/>
      <c r="E101" s="221"/>
    </row>
    <row r="102" spans="1:5" ht="18">
      <c r="A102" s="65">
        <v>2</v>
      </c>
      <c r="B102" s="66"/>
      <c r="C102" s="221"/>
      <c r="D102" s="242"/>
      <c r="E102" s="221"/>
    </row>
    <row r="103" spans="1:5" ht="18">
      <c r="A103" s="65">
        <v>3</v>
      </c>
      <c r="B103" s="66"/>
      <c r="C103" s="221"/>
      <c r="D103" s="242"/>
      <c r="E103" s="221"/>
    </row>
    <row r="104" spans="1:5" ht="18">
      <c r="A104" s="65">
        <v>4</v>
      </c>
      <c r="B104" s="66"/>
      <c r="C104" s="221"/>
      <c r="D104" s="242"/>
      <c r="E104" s="221"/>
    </row>
    <row r="105" spans="1:5" ht="18">
      <c r="A105" s="65">
        <v>5</v>
      </c>
      <c r="B105" s="66"/>
      <c r="C105" s="221"/>
      <c r="D105" s="242"/>
      <c r="E105" s="221"/>
    </row>
    <row r="106" spans="1:5" ht="18">
      <c r="A106" s="65">
        <v>6</v>
      </c>
      <c r="B106" s="66"/>
      <c r="C106" s="221"/>
      <c r="D106" s="242"/>
      <c r="E106" s="221"/>
    </row>
    <row r="107" spans="1:5" ht="18">
      <c r="A107" s="65">
        <v>7</v>
      </c>
      <c r="B107" s="66"/>
      <c r="C107" s="221"/>
      <c r="D107" s="242"/>
      <c r="E107" s="221"/>
    </row>
    <row r="108" spans="1:5" ht="18">
      <c r="A108" s="65">
        <v>8</v>
      </c>
      <c r="B108" s="66"/>
      <c r="C108" s="221"/>
      <c r="D108" s="242"/>
      <c r="E108" s="221"/>
    </row>
    <row r="109" spans="1:5" ht="18">
      <c r="A109" s="65">
        <v>9</v>
      </c>
      <c r="B109" s="66"/>
      <c r="C109" s="221"/>
      <c r="D109" s="242"/>
      <c r="E109" s="221"/>
    </row>
    <row r="110" spans="1:5" ht="18">
      <c r="A110" s="65">
        <v>10</v>
      </c>
      <c r="B110" s="66"/>
      <c r="C110" s="221"/>
      <c r="D110" s="242"/>
      <c r="E110" s="221"/>
    </row>
    <row r="111" spans="1:5" ht="35">
      <c r="A111" s="204"/>
      <c r="B111" s="222" t="s">
        <v>201</v>
      </c>
      <c r="C111" s="217"/>
      <c r="D111" s="240"/>
      <c r="E111" s="217"/>
    </row>
    <row r="112" spans="1:5" ht="18">
      <c r="A112" s="65">
        <v>1</v>
      </c>
      <c r="B112" s="66"/>
      <c r="C112" s="221"/>
      <c r="D112" s="242"/>
      <c r="E112" s="221"/>
    </row>
    <row r="113" spans="1:5" ht="18">
      <c r="A113" s="65">
        <v>2</v>
      </c>
      <c r="B113" s="66"/>
      <c r="C113" s="221"/>
      <c r="D113" s="242"/>
      <c r="E113" s="221"/>
    </row>
    <row r="114" spans="1:5" ht="18">
      <c r="A114" s="65">
        <v>3</v>
      </c>
      <c r="B114" s="66"/>
      <c r="C114" s="221"/>
      <c r="D114" s="242"/>
      <c r="E114" s="221"/>
    </row>
    <row r="115" spans="1:5" ht="18">
      <c r="A115" s="65">
        <v>4</v>
      </c>
      <c r="B115" s="66"/>
      <c r="C115" s="221"/>
      <c r="D115" s="242"/>
      <c r="E115" s="221"/>
    </row>
    <row r="116" spans="1:5" ht="18">
      <c r="A116" s="71"/>
      <c r="B116" s="71"/>
      <c r="C116" s="71"/>
      <c r="D116" s="71"/>
      <c r="E116" s="71"/>
    </row>
    <row r="117" spans="1:5" ht="18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Normal="100" workbookViewId="0">
      <selection sqref="A1:E1"/>
    </sheetView>
  </sheetViews>
  <sheetFormatPr defaultRowHeight="14.5"/>
  <cols>
    <col min="1" max="1" width="42.453125" customWidth="1"/>
    <col min="2" max="2" width="15.81640625" customWidth="1"/>
    <col min="3" max="3" width="32.54296875" customWidth="1"/>
    <col min="4" max="4" width="20.453125" customWidth="1"/>
    <col min="5" max="5" width="19.81640625" customWidth="1"/>
  </cols>
  <sheetData>
    <row r="1" spans="1:5" ht="38.25" customHeight="1">
      <c r="A1" s="342" t="s">
        <v>144</v>
      </c>
      <c r="B1" s="342"/>
      <c r="C1" s="342"/>
      <c r="D1" s="342"/>
      <c r="E1" s="342"/>
    </row>
    <row r="2" spans="1:5" ht="94.5" customHeight="1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4">
      <c r="A3" s="78" t="s">
        <v>150</v>
      </c>
      <c r="B3" s="60">
        <v>303</v>
      </c>
      <c r="C3" s="23">
        <v>3</v>
      </c>
      <c r="D3" s="23">
        <v>250</v>
      </c>
      <c r="E3" s="23">
        <v>50</v>
      </c>
    </row>
    <row r="4" spans="1:5" ht="54">
      <c r="A4" s="78" t="s">
        <v>151</v>
      </c>
      <c r="B4" s="60">
        <v>62</v>
      </c>
      <c r="C4" s="23">
        <v>11</v>
      </c>
      <c r="D4" s="23">
        <v>12</v>
      </c>
      <c r="E4" s="23">
        <v>39</v>
      </c>
    </row>
    <row r="5" spans="1:5" ht="108">
      <c r="A5" s="78" t="s">
        <v>228</v>
      </c>
      <c r="B5" s="147"/>
      <c r="C5" s="147"/>
      <c r="D5" s="147"/>
      <c r="E5" s="147"/>
    </row>
    <row r="6" spans="1:5" ht="24" customHeight="1">
      <c r="A6" s="78" t="s">
        <v>229</v>
      </c>
      <c r="B6" s="60"/>
      <c r="C6" s="23"/>
      <c r="D6" s="23"/>
      <c r="E6" s="23"/>
    </row>
    <row r="7" spans="1:5" ht="36.5">
      <c r="A7" s="78" t="s">
        <v>152</v>
      </c>
      <c r="B7" s="60">
        <v>100</v>
      </c>
      <c r="C7" s="23"/>
      <c r="D7" s="23">
        <v>100</v>
      </c>
      <c r="E7" s="23"/>
    </row>
    <row r="8" spans="1:5" ht="36">
      <c r="A8" s="78" t="s">
        <v>153</v>
      </c>
      <c r="B8" s="60"/>
      <c r="C8" s="23"/>
      <c r="D8" s="23"/>
      <c r="E8" s="23"/>
    </row>
    <row r="9" spans="1:5" ht="54.5">
      <c r="A9" s="78" t="s">
        <v>154</v>
      </c>
      <c r="B9" s="60"/>
      <c r="C9" s="23"/>
      <c r="D9" s="23"/>
      <c r="E9" s="23"/>
    </row>
    <row r="10" spans="1:5" ht="17.5">
      <c r="A10" s="79" t="s">
        <v>91</v>
      </c>
      <c r="B10" s="29">
        <v>465</v>
      </c>
      <c r="C10" s="130">
        <v>14</v>
      </c>
      <c r="D10" s="130">
        <v>362</v>
      </c>
      <c r="E10" s="130">
        <v>89</v>
      </c>
    </row>
    <row r="11" spans="1:5" ht="18">
      <c r="A11" s="1"/>
      <c r="B11" s="1"/>
      <c r="C11" s="1"/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topLeftCell="A67" zoomScale="60" zoomScaleNormal="100" workbookViewId="0">
      <selection sqref="A1:D1"/>
    </sheetView>
  </sheetViews>
  <sheetFormatPr defaultRowHeight="14.5"/>
  <cols>
    <col min="1" max="1" width="43.26953125" customWidth="1"/>
    <col min="2" max="2" width="15.81640625" customWidth="1"/>
    <col min="3" max="3" width="26" customWidth="1"/>
    <col min="4" max="4" width="43.7265625" customWidth="1"/>
  </cols>
  <sheetData>
    <row r="1" spans="1:4" ht="58.5" customHeight="1">
      <c r="A1" s="341" t="s">
        <v>155</v>
      </c>
      <c r="B1" s="343"/>
      <c r="C1" s="343"/>
      <c r="D1" s="343"/>
    </row>
    <row r="2" spans="1:4" ht="3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">
      <c r="A3" s="225" t="s">
        <v>230</v>
      </c>
      <c r="B3" s="204"/>
      <c r="C3" s="203"/>
      <c r="D3" s="204"/>
    </row>
    <row r="4" spans="1:4" ht="36">
      <c r="A4" s="81" t="s">
        <v>300</v>
      </c>
      <c r="B4" s="148">
        <v>43313</v>
      </c>
      <c r="C4" s="81" t="s">
        <v>301</v>
      </c>
      <c r="D4" s="62" t="s">
        <v>302</v>
      </c>
    </row>
    <row r="5" spans="1:4" ht="36">
      <c r="A5" s="81" t="s">
        <v>303</v>
      </c>
      <c r="B5" s="148">
        <v>43313</v>
      </c>
      <c r="C5" s="81" t="s">
        <v>301</v>
      </c>
      <c r="D5" s="128" t="s">
        <v>304</v>
      </c>
    </row>
    <row r="6" spans="1:4" ht="18">
      <c r="A6" s="203" t="s">
        <v>124</v>
      </c>
      <c r="B6" s="224"/>
      <c r="C6" s="203"/>
      <c r="D6" s="204"/>
    </row>
    <row r="7" spans="1:4" ht="36">
      <c r="A7" s="81" t="s">
        <v>305</v>
      </c>
      <c r="B7" s="148">
        <v>43225</v>
      </c>
      <c r="C7" s="81" t="s">
        <v>306</v>
      </c>
      <c r="D7" s="62" t="s">
        <v>307</v>
      </c>
    </row>
    <row r="8" spans="1:4" ht="18">
      <c r="A8" s="203" t="s">
        <v>258</v>
      </c>
      <c r="B8" s="224"/>
      <c r="C8" s="203"/>
      <c r="D8" s="204"/>
    </row>
    <row r="9" spans="1:4" ht="54">
      <c r="A9" s="81" t="s">
        <v>308</v>
      </c>
      <c r="B9" s="148">
        <v>43120</v>
      </c>
      <c r="C9" s="81" t="s">
        <v>309</v>
      </c>
      <c r="D9" s="62" t="s">
        <v>310</v>
      </c>
    </row>
    <row r="10" spans="1:4" ht="54">
      <c r="A10" s="81" t="s">
        <v>308</v>
      </c>
      <c r="B10" s="148">
        <v>43120</v>
      </c>
      <c r="C10" s="81" t="s">
        <v>309</v>
      </c>
      <c r="D10" s="62" t="s">
        <v>311</v>
      </c>
    </row>
    <row r="11" spans="1:4" ht="54">
      <c r="A11" s="81" t="s">
        <v>312</v>
      </c>
      <c r="B11" s="148">
        <v>43423</v>
      </c>
      <c r="C11" s="81" t="s">
        <v>309</v>
      </c>
      <c r="D11" s="62" t="s">
        <v>313</v>
      </c>
    </row>
    <row r="12" spans="1:4" ht="36">
      <c r="A12" s="81" t="s">
        <v>314</v>
      </c>
      <c r="B12" s="148">
        <v>43231</v>
      </c>
      <c r="C12" s="81" t="s">
        <v>309</v>
      </c>
      <c r="D12" s="62" t="s">
        <v>315</v>
      </c>
    </row>
    <row r="13" spans="1:4" ht="36">
      <c r="A13" s="81" t="s">
        <v>316</v>
      </c>
      <c r="B13" s="148">
        <v>2018</v>
      </c>
      <c r="C13" s="81" t="s">
        <v>309</v>
      </c>
      <c r="D13" s="62" t="s">
        <v>317</v>
      </c>
    </row>
    <row r="14" spans="1:4" ht="36">
      <c r="A14" s="81" t="s">
        <v>318</v>
      </c>
      <c r="B14" s="148">
        <v>43406</v>
      </c>
      <c r="C14" s="81" t="s">
        <v>309</v>
      </c>
      <c r="D14" s="128" t="s">
        <v>319</v>
      </c>
    </row>
    <row r="15" spans="1:4" ht="72">
      <c r="A15" s="81" t="s">
        <v>320</v>
      </c>
      <c r="B15" s="148">
        <v>43208</v>
      </c>
      <c r="C15" s="81" t="s">
        <v>321</v>
      </c>
      <c r="D15" s="128" t="s">
        <v>315</v>
      </c>
    </row>
    <row r="16" spans="1:4" ht="54">
      <c r="A16" s="213" t="s">
        <v>322</v>
      </c>
      <c r="B16" s="254" t="s">
        <v>323</v>
      </c>
      <c r="C16" s="213" t="s">
        <v>321</v>
      </c>
      <c r="D16" s="214" t="s">
        <v>324</v>
      </c>
    </row>
    <row r="17" spans="1:4" ht="54">
      <c r="A17" s="245" t="s">
        <v>325</v>
      </c>
      <c r="B17" s="248">
        <v>43386</v>
      </c>
      <c r="C17" s="246" t="s">
        <v>326</v>
      </c>
      <c r="D17" s="246" t="s">
        <v>315</v>
      </c>
    </row>
    <row r="18" spans="1:4" ht="54">
      <c r="A18" s="245" t="s">
        <v>327</v>
      </c>
      <c r="B18" s="248">
        <v>43366</v>
      </c>
      <c r="C18" s="246" t="s">
        <v>328</v>
      </c>
      <c r="D18" s="246" t="s">
        <v>319</v>
      </c>
    </row>
    <row r="19" spans="1:4" ht="54">
      <c r="A19" s="245" t="s">
        <v>329</v>
      </c>
      <c r="B19" s="248">
        <v>43366</v>
      </c>
      <c r="C19" s="246" t="s">
        <v>328</v>
      </c>
      <c r="D19" s="247" t="s">
        <v>330</v>
      </c>
    </row>
    <row r="20" spans="1:4" ht="18">
      <c r="A20" s="246" t="s">
        <v>331</v>
      </c>
      <c r="B20" s="248">
        <v>2018</v>
      </c>
      <c r="C20" s="246" t="s">
        <v>309</v>
      </c>
      <c r="D20" s="246" t="s">
        <v>315</v>
      </c>
    </row>
    <row r="21" spans="1:4" ht="54">
      <c r="A21" s="246" t="s">
        <v>332</v>
      </c>
      <c r="B21" s="248" t="s">
        <v>333</v>
      </c>
      <c r="C21" s="246" t="s">
        <v>334</v>
      </c>
      <c r="D21" s="246" t="s">
        <v>313</v>
      </c>
    </row>
    <row r="22" spans="1:4" ht="36">
      <c r="A22" s="246" t="s">
        <v>335</v>
      </c>
      <c r="B22" s="248">
        <v>43385</v>
      </c>
      <c r="C22" s="246" t="s">
        <v>328</v>
      </c>
      <c r="D22" s="246" t="s">
        <v>319</v>
      </c>
    </row>
    <row r="23" spans="1:4" ht="36">
      <c r="A23" s="246" t="s">
        <v>336</v>
      </c>
      <c r="B23" s="248">
        <v>43345</v>
      </c>
      <c r="C23" s="246" t="s">
        <v>337</v>
      </c>
      <c r="D23" s="246" t="s">
        <v>319</v>
      </c>
    </row>
    <row r="24" spans="1:4" ht="36">
      <c r="A24" s="246" t="s">
        <v>338</v>
      </c>
      <c r="B24" s="248">
        <v>43213</v>
      </c>
      <c r="C24" s="246" t="s">
        <v>339</v>
      </c>
      <c r="D24" s="246" t="s">
        <v>340</v>
      </c>
    </row>
    <row r="25" spans="1:4" ht="36">
      <c r="A25" s="246" t="s">
        <v>341</v>
      </c>
      <c r="B25" s="248" t="s">
        <v>342</v>
      </c>
      <c r="C25" s="246" t="s">
        <v>343</v>
      </c>
      <c r="D25" s="249" t="s">
        <v>315</v>
      </c>
    </row>
    <row r="26" spans="1:4" ht="90">
      <c r="A26" s="246" t="s">
        <v>344</v>
      </c>
      <c r="B26" s="248">
        <v>43405</v>
      </c>
      <c r="C26" s="246" t="s">
        <v>345</v>
      </c>
      <c r="D26" s="249" t="s">
        <v>313</v>
      </c>
    </row>
    <row r="27" spans="1:4" ht="18.75" customHeight="1">
      <c r="A27" s="203" t="s">
        <v>259</v>
      </c>
      <c r="B27" s="224"/>
      <c r="C27" s="203"/>
      <c r="D27" s="204"/>
    </row>
    <row r="28" spans="1:4" ht="18.75" customHeight="1">
      <c r="A28" s="245" t="s">
        <v>346</v>
      </c>
      <c r="B28" s="253" t="s">
        <v>347</v>
      </c>
      <c r="C28" s="245" t="s">
        <v>348</v>
      </c>
      <c r="D28" s="245" t="s">
        <v>319</v>
      </c>
    </row>
    <row r="29" spans="1:4" ht="18.75" customHeight="1">
      <c r="A29" s="245" t="s">
        <v>349</v>
      </c>
      <c r="B29" s="253" t="s">
        <v>350</v>
      </c>
      <c r="C29" s="245" t="s">
        <v>351</v>
      </c>
      <c r="D29" s="245" t="s">
        <v>352</v>
      </c>
    </row>
    <row r="30" spans="1:4" ht="18.75" customHeight="1">
      <c r="A30" s="245" t="s">
        <v>349</v>
      </c>
      <c r="B30" s="253" t="s">
        <v>350</v>
      </c>
      <c r="C30" s="245" t="s">
        <v>351</v>
      </c>
      <c r="D30" s="252" t="s">
        <v>353</v>
      </c>
    </row>
    <row r="31" spans="1:4" ht="18.75" customHeight="1">
      <c r="A31" s="252" t="s">
        <v>354</v>
      </c>
      <c r="B31" s="255" t="s">
        <v>355</v>
      </c>
      <c r="C31" s="252" t="s">
        <v>356</v>
      </c>
      <c r="D31" s="252" t="s">
        <v>319</v>
      </c>
    </row>
    <row r="32" spans="1:4" ht="18.75" customHeight="1">
      <c r="A32" s="252" t="s">
        <v>354</v>
      </c>
      <c r="B32" s="255" t="s">
        <v>355</v>
      </c>
      <c r="C32" s="252" t="s">
        <v>356</v>
      </c>
      <c r="D32" s="252" t="s">
        <v>313</v>
      </c>
    </row>
    <row r="33" spans="1:4" ht="18.75" customHeight="1">
      <c r="A33" s="252" t="s">
        <v>357</v>
      </c>
      <c r="B33" s="255">
        <v>43341</v>
      </c>
      <c r="C33" s="252" t="s">
        <v>358</v>
      </c>
      <c r="D33" s="252" t="s">
        <v>319</v>
      </c>
    </row>
    <row r="34" spans="1:4" ht="18.75" customHeight="1">
      <c r="A34" s="245" t="s">
        <v>359</v>
      </c>
      <c r="B34" s="253">
        <v>2018</v>
      </c>
      <c r="C34" s="245" t="s">
        <v>360</v>
      </c>
      <c r="D34" s="252" t="s">
        <v>361</v>
      </c>
    </row>
    <row r="35" spans="1:4" ht="18.75" customHeight="1">
      <c r="A35" s="245" t="s">
        <v>362</v>
      </c>
      <c r="B35" s="253" t="s">
        <v>363</v>
      </c>
      <c r="C35" s="245" t="s">
        <v>360</v>
      </c>
      <c r="D35" s="252" t="s">
        <v>364</v>
      </c>
    </row>
    <row r="36" spans="1:4" ht="18.75" customHeight="1">
      <c r="A36" s="245" t="s">
        <v>365</v>
      </c>
      <c r="B36" s="253" t="s">
        <v>366</v>
      </c>
      <c r="C36" s="245" t="s">
        <v>309</v>
      </c>
      <c r="D36" s="252" t="s">
        <v>367</v>
      </c>
    </row>
    <row r="37" spans="1:4" ht="18.75" customHeight="1">
      <c r="A37" s="245" t="s">
        <v>368</v>
      </c>
      <c r="B37" s="253">
        <v>43156</v>
      </c>
      <c r="C37" s="245" t="s">
        <v>360</v>
      </c>
      <c r="D37" s="252" t="s">
        <v>369</v>
      </c>
    </row>
    <row r="38" spans="1:4" ht="18.75" customHeight="1">
      <c r="A38" s="245" t="s">
        <v>370</v>
      </c>
      <c r="B38" s="253">
        <v>43134</v>
      </c>
      <c r="C38" s="245" t="s">
        <v>371</v>
      </c>
      <c r="D38" s="245" t="s">
        <v>372</v>
      </c>
    </row>
    <row r="39" spans="1:4" ht="18.75" customHeight="1">
      <c r="A39" s="250" t="s">
        <v>373</v>
      </c>
      <c r="B39" s="256">
        <v>43128</v>
      </c>
      <c r="C39" s="250" t="s">
        <v>374</v>
      </c>
      <c r="D39" s="250" t="s">
        <v>340</v>
      </c>
    </row>
    <row r="40" spans="1:4" ht="18.75" customHeight="1">
      <c r="A40" s="251" t="s">
        <v>375</v>
      </c>
      <c r="B40" s="257">
        <v>43227</v>
      </c>
      <c r="C40" s="251" t="s">
        <v>376</v>
      </c>
      <c r="D40" s="251" t="s">
        <v>377</v>
      </c>
    </row>
    <row r="41" spans="1:4" ht="18.75" customHeight="1">
      <c r="A41" s="251" t="s">
        <v>378</v>
      </c>
      <c r="B41" s="257">
        <v>43366</v>
      </c>
      <c r="C41" s="251" t="s">
        <v>379</v>
      </c>
      <c r="D41" s="251" t="s">
        <v>380</v>
      </c>
    </row>
    <row r="42" spans="1:4" ht="18.75" customHeight="1">
      <c r="A42" s="251" t="s">
        <v>381</v>
      </c>
      <c r="B42" s="257">
        <v>43141</v>
      </c>
      <c r="C42" s="251" t="s">
        <v>382</v>
      </c>
      <c r="D42" s="251" t="s">
        <v>383</v>
      </c>
    </row>
    <row r="43" spans="1:4" ht="18.75" customHeight="1">
      <c r="A43" s="251" t="s">
        <v>384</v>
      </c>
      <c r="B43" s="257" t="s">
        <v>385</v>
      </c>
      <c r="C43" s="251" t="s">
        <v>386</v>
      </c>
      <c r="D43" s="251" t="s">
        <v>315</v>
      </c>
    </row>
    <row r="44" spans="1:4" ht="18.75" customHeight="1">
      <c r="A44" s="251" t="s">
        <v>387</v>
      </c>
      <c r="B44" s="257">
        <v>43120</v>
      </c>
      <c r="C44" s="251" t="s">
        <v>388</v>
      </c>
      <c r="D44" s="251" t="s">
        <v>319</v>
      </c>
    </row>
    <row r="45" spans="1:4" ht="18.75" customHeight="1">
      <c r="A45" s="251" t="s">
        <v>384</v>
      </c>
      <c r="B45" s="257" t="s">
        <v>385</v>
      </c>
      <c r="C45" s="251" t="s">
        <v>386</v>
      </c>
      <c r="D45" s="251" t="s">
        <v>377</v>
      </c>
    </row>
    <row r="46" spans="1:4" ht="18.75" customHeight="1">
      <c r="A46" s="251" t="s">
        <v>389</v>
      </c>
      <c r="B46" s="257">
        <v>43157</v>
      </c>
      <c r="C46" s="251" t="s">
        <v>390</v>
      </c>
      <c r="D46" s="251" t="s">
        <v>313</v>
      </c>
    </row>
    <row r="47" spans="1:4" ht="18.75" customHeight="1">
      <c r="A47" s="251" t="s">
        <v>391</v>
      </c>
      <c r="B47" s="257" t="s">
        <v>392</v>
      </c>
      <c r="C47" s="251" t="s">
        <v>393</v>
      </c>
      <c r="D47" s="251" t="s">
        <v>313</v>
      </c>
    </row>
    <row r="48" spans="1:4" ht="18.75" customHeight="1">
      <c r="A48" s="251" t="s">
        <v>394</v>
      </c>
      <c r="B48" s="257" t="s">
        <v>392</v>
      </c>
      <c r="C48" s="251" t="s">
        <v>393</v>
      </c>
      <c r="D48" s="251" t="s">
        <v>395</v>
      </c>
    </row>
    <row r="49" spans="1:4" ht="36">
      <c r="A49" s="251" t="s">
        <v>396</v>
      </c>
      <c r="B49" s="257">
        <v>43225</v>
      </c>
      <c r="C49" s="251"/>
      <c r="D49" s="251" t="s">
        <v>313</v>
      </c>
    </row>
    <row r="50" spans="1:4" ht="36">
      <c r="A50" s="251" t="s">
        <v>397</v>
      </c>
      <c r="B50" s="257" t="s">
        <v>355</v>
      </c>
      <c r="C50" s="251" t="s">
        <v>398</v>
      </c>
      <c r="D50" s="251" t="s">
        <v>319</v>
      </c>
    </row>
    <row r="51" spans="1:4" ht="18">
      <c r="A51" s="251" t="s">
        <v>399</v>
      </c>
      <c r="B51" s="257">
        <v>43121</v>
      </c>
      <c r="C51" s="251" t="s">
        <v>400</v>
      </c>
      <c r="D51" s="251" t="s">
        <v>401</v>
      </c>
    </row>
    <row r="52" spans="1:4" ht="18">
      <c r="A52" s="203" t="s">
        <v>255</v>
      </c>
      <c r="B52" s="224"/>
      <c r="C52" s="203"/>
      <c r="D52" s="204"/>
    </row>
    <row r="53" spans="1:4" ht="18">
      <c r="A53" s="81"/>
      <c r="B53" s="62"/>
      <c r="C53" s="81"/>
      <c r="D53" s="62"/>
    </row>
    <row r="54" spans="1:4" ht="18">
      <c r="A54" s="203" t="s">
        <v>261</v>
      </c>
      <c r="B54" s="224"/>
      <c r="C54" s="203"/>
      <c r="D54" s="204"/>
    </row>
    <row r="55" spans="1:4" ht="36">
      <c r="A55" s="81" t="s">
        <v>402</v>
      </c>
      <c r="B55" s="148" t="s">
        <v>403</v>
      </c>
      <c r="C55" s="81" t="s">
        <v>321</v>
      </c>
      <c r="D55" s="128" t="s">
        <v>319</v>
      </c>
    </row>
    <row r="56" spans="1:4" ht="36">
      <c r="A56" s="81" t="s">
        <v>404</v>
      </c>
      <c r="B56" s="148">
        <v>43240</v>
      </c>
      <c r="C56" s="81" t="s">
        <v>321</v>
      </c>
      <c r="D56" s="128" t="s">
        <v>319</v>
      </c>
    </row>
    <row r="57" spans="1:4" ht="36">
      <c r="A57" s="81" t="s">
        <v>405</v>
      </c>
      <c r="B57" s="148" t="s">
        <v>406</v>
      </c>
      <c r="C57" s="81" t="s">
        <v>407</v>
      </c>
      <c r="D57" s="128" t="s">
        <v>408</v>
      </c>
    </row>
    <row r="58" spans="1:4" ht="90">
      <c r="A58" s="81" t="s">
        <v>409</v>
      </c>
      <c r="B58" s="148">
        <v>43040</v>
      </c>
      <c r="C58" s="81" t="s">
        <v>410</v>
      </c>
      <c r="D58" s="128" t="s">
        <v>411</v>
      </c>
    </row>
    <row r="59" spans="1:4" ht="90">
      <c r="A59" s="81" t="s">
        <v>412</v>
      </c>
      <c r="B59" s="148">
        <v>43101</v>
      </c>
      <c r="C59" s="81" t="s">
        <v>413</v>
      </c>
      <c r="D59" s="128" t="s">
        <v>319</v>
      </c>
    </row>
    <row r="60" spans="1:4" ht="54">
      <c r="A60" s="81" t="s">
        <v>414</v>
      </c>
      <c r="B60" s="148">
        <v>2018</v>
      </c>
      <c r="C60" s="81" t="s">
        <v>415</v>
      </c>
      <c r="D60" s="128" t="s">
        <v>416</v>
      </c>
    </row>
    <row r="61" spans="1:4" ht="90">
      <c r="A61" s="81" t="s">
        <v>417</v>
      </c>
      <c r="B61" s="148">
        <v>43101</v>
      </c>
      <c r="C61" s="81" t="s">
        <v>410</v>
      </c>
      <c r="D61" s="128" t="s">
        <v>418</v>
      </c>
    </row>
    <row r="62" spans="1:4" ht="90">
      <c r="A62" s="81" t="s">
        <v>419</v>
      </c>
      <c r="B62" s="148">
        <v>43101</v>
      </c>
      <c r="C62" s="81" t="s">
        <v>410</v>
      </c>
      <c r="D62" s="128" t="s">
        <v>420</v>
      </c>
    </row>
    <row r="63" spans="1:4" ht="54">
      <c r="A63" s="81" t="s">
        <v>421</v>
      </c>
      <c r="B63" s="148">
        <v>43191</v>
      </c>
      <c r="C63" s="81" t="s">
        <v>410</v>
      </c>
      <c r="D63" s="128" t="s">
        <v>422</v>
      </c>
    </row>
    <row r="64" spans="1:4" ht="54">
      <c r="A64" s="81" t="s">
        <v>423</v>
      </c>
      <c r="B64" s="148" t="s">
        <v>424</v>
      </c>
      <c r="C64" s="81" t="s">
        <v>360</v>
      </c>
      <c r="D64" s="128" t="s">
        <v>425</v>
      </c>
    </row>
    <row r="65" spans="1:4" ht="54">
      <c r="A65" s="81" t="s">
        <v>423</v>
      </c>
      <c r="B65" s="148" t="s">
        <v>424</v>
      </c>
      <c r="C65" s="81" t="s">
        <v>360</v>
      </c>
      <c r="D65" s="128" t="s">
        <v>317</v>
      </c>
    </row>
    <row r="66" spans="1:4" ht="54">
      <c r="A66" s="81" t="s">
        <v>426</v>
      </c>
      <c r="B66" s="148" t="s">
        <v>427</v>
      </c>
      <c r="C66" s="81" t="s">
        <v>360</v>
      </c>
      <c r="D66" s="128" t="s">
        <v>428</v>
      </c>
    </row>
    <row r="67" spans="1:4" ht="18">
      <c r="A67" s="203" t="s">
        <v>256</v>
      </c>
      <c r="B67" s="224"/>
      <c r="C67" s="203"/>
      <c r="D67" s="204"/>
    </row>
    <row r="68" spans="1:4" ht="72">
      <c r="A68" s="81" t="s">
        <v>429</v>
      </c>
      <c r="B68" s="148" t="s">
        <v>430</v>
      </c>
      <c r="C68" s="81" t="s">
        <v>431</v>
      </c>
      <c r="D68" s="62" t="s">
        <v>432</v>
      </c>
    </row>
    <row r="69" spans="1:4" ht="54">
      <c r="A69" s="81" t="s">
        <v>433</v>
      </c>
      <c r="B69" s="148" t="s">
        <v>434</v>
      </c>
      <c r="C69" s="81" t="s">
        <v>431</v>
      </c>
      <c r="D69" s="128" t="s">
        <v>435</v>
      </c>
    </row>
    <row r="70" spans="1:4" ht="54">
      <c r="A70" s="81" t="s">
        <v>433</v>
      </c>
      <c r="B70" s="148">
        <v>43231</v>
      </c>
      <c r="C70" s="81" t="s">
        <v>431</v>
      </c>
      <c r="D70" s="62" t="s">
        <v>436</v>
      </c>
    </row>
    <row r="71" spans="1:4" ht="18">
      <c r="A71" s="81" t="s">
        <v>437</v>
      </c>
      <c r="B71" s="148">
        <v>43379</v>
      </c>
      <c r="C71" s="81" t="s">
        <v>438</v>
      </c>
      <c r="D71" s="62" t="s">
        <v>439</v>
      </c>
    </row>
    <row r="72" spans="1:4" ht="36">
      <c r="A72" s="81" t="s">
        <v>440</v>
      </c>
      <c r="B72" s="148" t="s">
        <v>441</v>
      </c>
      <c r="C72" s="81" t="s">
        <v>442</v>
      </c>
      <c r="D72" s="62" t="s">
        <v>443</v>
      </c>
    </row>
    <row r="73" spans="1:4" ht="36">
      <c r="A73" s="81" t="s">
        <v>444</v>
      </c>
      <c r="B73" s="148" t="s">
        <v>445</v>
      </c>
      <c r="C73" s="81" t="s">
        <v>446</v>
      </c>
      <c r="D73" s="62" t="s">
        <v>447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100" workbookViewId="0">
      <selection sqref="A1:C1"/>
    </sheetView>
  </sheetViews>
  <sheetFormatPr defaultRowHeight="14.5"/>
  <cols>
    <col min="1" max="1" width="47.453125" customWidth="1"/>
    <col min="2" max="2" width="46.26953125" customWidth="1"/>
    <col min="3" max="3" width="16.26953125" customWidth="1"/>
    <col min="4" max="5" width="19.81640625" customWidth="1"/>
  </cols>
  <sheetData>
    <row r="1" spans="1:5" ht="17.5">
      <c r="A1" s="344" t="s">
        <v>167</v>
      </c>
      <c r="B1" s="344"/>
      <c r="C1" s="344"/>
      <c r="D1" s="194"/>
      <c r="E1" s="194"/>
    </row>
    <row r="2" spans="1:5" ht="17.5">
      <c r="A2" s="292" t="s">
        <v>168</v>
      </c>
      <c r="B2" s="292"/>
      <c r="C2" s="292"/>
      <c r="D2" s="190"/>
      <c r="E2" s="190"/>
    </row>
    <row r="3" spans="1:5" ht="75.75" customHeight="1">
      <c r="A3" s="27" t="s">
        <v>169</v>
      </c>
      <c r="B3" s="193" t="s">
        <v>264</v>
      </c>
      <c r="C3" s="192" t="s">
        <v>265</v>
      </c>
      <c r="D3" s="191" t="s">
        <v>266</v>
      </c>
      <c r="E3" s="191" t="s">
        <v>267</v>
      </c>
    </row>
    <row r="4" spans="1:5" ht="18">
      <c r="A4" s="82" t="s">
        <v>170</v>
      </c>
      <c r="B4" s="85"/>
      <c r="C4" s="226"/>
      <c r="D4" s="86"/>
      <c r="E4" s="86"/>
    </row>
    <row r="5" spans="1:5" ht="18">
      <c r="A5" s="80" t="s">
        <v>171</v>
      </c>
      <c r="B5" s="62"/>
      <c r="C5" s="149"/>
      <c r="D5" s="164"/>
      <c r="E5" s="164"/>
    </row>
    <row r="6" spans="1:5" ht="36">
      <c r="A6" s="31" t="s">
        <v>172</v>
      </c>
      <c r="B6" s="62"/>
      <c r="C6" s="127"/>
      <c r="D6" s="128"/>
      <c r="E6" s="128"/>
    </row>
    <row r="7" spans="1:5" ht="18">
      <c r="A7" s="31" t="s">
        <v>173</v>
      </c>
      <c r="B7" s="62"/>
      <c r="C7" s="127"/>
      <c r="D7" s="128"/>
      <c r="E7" s="128"/>
    </row>
    <row r="8" spans="1:5" ht="18">
      <c r="A8" s="31" t="s">
        <v>174</v>
      </c>
      <c r="B8" s="150" t="s">
        <v>453</v>
      </c>
      <c r="C8" s="127">
        <v>3050</v>
      </c>
      <c r="D8" s="259">
        <v>32300</v>
      </c>
      <c r="E8" s="259">
        <v>8300</v>
      </c>
    </row>
    <row r="9" spans="1:5" ht="18">
      <c r="A9" s="80" t="s">
        <v>175</v>
      </c>
      <c r="B9" s="260" t="s">
        <v>454</v>
      </c>
      <c r="C9" s="127">
        <v>156</v>
      </c>
      <c r="D9" s="128"/>
      <c r="E9" s="128"/>
    </row>
    <row r="10" spans="1:5" ht="18">
      <c r="A10" s="31" t="s">
        <v>176</v>
      </c>
      <c r="B10" s="260" t="s">
        <v>455</v>
      </c>
      <c r="C10" s="127">
        <v>1290</v>
      </c>
      <c r="D10" s="128"/>
      <c r="E10" s="128"/>
    </row>
    <row r="11" spans="1:5" ht="18">
      <c r="A11" s="31" t="s">
        <v>177</v>
      </c>
      <c r="B11" s="260" t="s">
        <v>456</v>
      </c>
      <c r="C11" s="127">
        <v>740</v>
      </c>
      <c r="D11" s="128"/>
      <c r="E11" s="128"/>
    </row>
    <row r="12" spans="1:5" ht="18">
      <c r="A12" s="83" t="s">
        <v>204</v>
      </c>
      <c r="B12" s="260" t="s">
        <v>457</v>
      </c>
      <c r="C12" s="127">
        <v>75</v>
      </c>
      <c r="D12" s="128"/>
      <c r="E12" s="128"/>
    </row>
    <row r="13" spans="1:5" ht="18">
      <c r="A13" s="87" t="s">
        <v>178</v>
      </c>
      <c r="B13" s="62"/>
      <c r="C13" s="127"/>
      <c r="D13" s="128"/>
      <c r="E13" s="128"/>
    </row>
    <row r="14" spans="1:5" ht="18.75" customHeight="1">
      <c r="A14" s="53" t="s">
        <v>179</v>
      </c>
      <c r="B14" s="84" t="s">
        <v>183</v>
      </c>
      <c r="C14" s="227" t="s">
        <v>182</v>
      </c>
      <c r="D14" s="84"/>
      <c r="E14" s="84"/>
    </row>
    <row r="15" spans="1:5" ht="18">
      <c r="A15" s="31" t="s">
        <v>180</v>
      </c>
      <c r="B15" s="62"/>
      <c r="C15" s="127"/>
      <c r="D15" s="128"/>
      <c r="E15" s="128"/>
    </row>
    <row r="16" spans="1:5" ht="18">
      <c r="A16" s="31" t="s">
        <v>181</v>
      </c>
      <c r="B16" s="62"/>
      <c r="C16" s="127"/>
      <c r="D16" s="128"/>
      <c r="E16" s="128"/>
    </row>
    <row r="17" spans="1:5" ht="18">
      <c r="A17" s="1"/>
      <c r="B17" s="1"/>
      <c r="C17" s="1"/>
      <c r="D17" s="1"/>
      <c r="E17" s="1"/>
    </row>
    <row r="19" spans="1:5" ht="37.5" customHeight="1"/>
    <row r="20" spans="1:5" ht="75" customHeight="1"/>
    <row r="21" spans="1:5" ht="38.25" customHeight="1"/>
    <row r="30" spans="1:5" ht="18">
      <c r="A30" s="1"/>
      <c r="B30" s="1"/>
      <c r="C30" s="1"/>
      <c r="D30" s="1"/>
      <c r="E30" s="1"/>
    </row>
    <row r="31" spans="1:5" ht="18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8" r:id="rId1"/>
    <hyperlink ref="B9" r:id="rId2"/>
    <hyperlink ref="B10" r:id="rId3"/>
    <hyperlink ref="B11" r:id="rId4"/>
    <hyperlink ref="B12" r:id="rId5"/>
  </hyperlinks>
  <pageMargins left="0.7" right="0.7" top="0.75" bottom="0.75" header="0.3" footer="0.3"/>
  <pageSetup paperSize="9" orientation="landscape"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="70" zoomScaleNormal="100" zoomScaleSheetLayoutView="70" workbookViewId="0">
      <selection sqref="A1:B1"/>
    </sheetView>
  </sheetViews>
  <sheetFormatPr defaultRowHeight="14.5"/>
  <cols>
    <col min="1" max="1" width="68.7265625" customWidth="1"/>
    <col min="2" max="2" width="34.7265625" style="5" customWidth="1"/>
  </cols>
  <sheetData>
    <row r="1" spans="1:2" ht="17.5">
      <c r="A1" s="292" t="s">
        <v>184</v>
      </c>
      <c r="B1" s="292"/>
    </row>
    <row r="2" spans="1:2" ht="17.5">
      <c r="A2" s="230" t="s">
        <v>185</v>
      </c>
      <c r="B2" s="27" t="s">
        <v>192</v>
      </c>
    </row>
    <row r="3" spans="1:2" ht="73.5" customHeight="1">
      <c r="A3" s="232" t="s">
        <v>186</v>
      </c>
      <c r="B3" s="244">
        <v>8</v>
      </c>
    </row>
    <row r="4" spans="1:2" ht="101.25" customHeight="1">
      <c r="A4" s="232" t="s">
        <v>187</v>
      </c>
      <c r="B4" s="244">
        <v>15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Normal="100" zoomScaleSheetLayoutView="100" workbookViewId="0"/>
  </sheetViews>
  <sheetFormatPr defaultRowHeight="14.5"/>
  <cols>
    <col min="1" max="1" width="4.81640625" customWidth="1"/>
    <col min="2" max="2" width="37.54296875" customWidth="1"/>
    <col min="3" max="3" width="72.1796875" customWidth="1"/>
    <col min="4" max="4" width="16.7265625" customWidth="1"/>
  </cols>
  <sheetData>
    <row r="1" spans="1:4" ht="17.5">
      <c r="A1" s="233" t="s">
        <v>188</v>
      </c>
      <c r="B1" s="233"/>
      <c r="C1" s="233"/>
      <c r="D1" s="233"/>
    </row>
    <row r="2" spans="1:4" ht="37.5" customHeight="1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>
      <c r="A3" s="76">
        <v>1</v>
      </c>
      <c r="B3" s="31" t="s">
        <v>193</v>
      </c>
      <c r="C3" s="88"/>
      <c r="D3" s="21"/>
    </row>
    <row r="4" spans="1:4" ht="59.25" customHeight="1">
      <c r="A4" s="76">
        <v>2</v>
      </c>
      <c r="B4" s="31" t="s">
        <v>194</v>
      </c>
      <c r="C4" s="88"/>
      <c r="D4" s="21"/>
    </row>
    <row r="5" spans="1:4" ht="49.5" customHeight="1">
      <c r="A5" s="76">
        <v>3</v>
      </c>
      <c r="B5" s="31" t="s">
        <v>195</v>
      </c>
      <c r="C5" s="88"/>
      <c r="D5" s="21"/>
    </row>
    <row r="6" spans="1:4" ht="48.75" customHeight="1">
      <c r="A6" s="76">
        <v>4</v>
      </c>
      <c r="B6" s="81" t="s">
        <v>178</v>
      </c>
      <c r="C6" s="88"/>
      <c r="D6" s="21"/>
    </row>
    <row r="7" spans="1:4" ht="18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Normal="100" zoomScaleSheetLayoutView="100" workbookViewId="0">
      <selection activeCell="E7" sqref="E7"/>
    </sheetView>
  </sheetViews>
  <sheetFormatPr defaultRowHeight="14.5"/>
  <cols>
    <col min="1" max="1" width="4.81640625" customWidth="1"/>
    <col min="2" max="2" width="27.1796875" customWidth="1"/>
    <col min="3" max="3" width="16.81640625" customWidth="1"/>
    <col min="4" max="4" width="16.54296875" customWidth="1"/>
    <col min="5" max="5" width="57" customWidth="1"/>
  </cols>
  <sheetData>
    <row r="1" spans="1:5" ht="17.5">
      <c r="A1" s="344" t="s">
        <v>157</v>
      </c>
      <c r="B1" s="344"/>
      <c r="C1" s="344"/>
      <c r="D1" s="344"/>
      <c r="E1" s="344"/>
    </row>
    <row r="2" spans="1:5" ht="39" customHeight="1">
      <c r="A2" s="116" t="s">
        <v>62</v>
      </c>
      <c r="B2" s="116" t="s">
        <v>158</v>
      </c>
      <c r="C2" s="116" t="s">
        <v>159</v>
      </c>
      <c r="D2" s="116" t="s">
        <v>160</v>
      </c>
      <c r="E2" s="116" t="s">
        <v>161</v>
      </c>
    </row>
    <row r="3" spans="1:5" ht="18">
      <c r="A3" s="80">
        <v>1</v>
      </c>
      <c r="B3" s="80" t="s">
        <v>162</v>
      </c>
      <c r="C3" s="118"/>
      <c r="D3" s="118">
        <v>1</v>
      </c>
      <c r="E3" s="81" t="s">
        <v>458</v>
      </c>
    </row>
    <row r="4" spans="1:5" ht="18">
      <c r="A4" s="31">
        <v>2</v>
      </c>
      <c r="B4" s="80" t="s">
        <v>163</v>
      </c>
      <c r="C4" s="118"/>
      <c r="D4" s="118"/>
      <c r="E4" s="81"/>
    </row>
    <row r="5" spans="1:5" ht="18">
      <c r="A5" s="80">
        <v>3</v>
      </c>
      <c r="B5" s="80" t="s">
        <v>164</v>
      </c>
      <c r="C5" s="118"/>
      <c r="D5" s="118"/>
      <c r="E5" s="81"/>
    </row>
    <row r="6" spans="1:5" ht="18">
      <c r="A6" s="80">
        <v>4</v>
      </c>
      <c r="B6" s="80" t="s">
        <v>165</v>
      </c>
      <c r="C6" s="118"/>
      <c r="D6" s="118">
        <v>3</v>
      </c>
      <c r="E6" s="81" t="s">
        <v>459</v>
      </c>
    </row>
    <row r="7" spans="1:5" ht="18">
      <c r="A7" s="31">
        <v>5</v>
      </c>
      <c r="B7" s="80" t="s">
        <v>166</v>
      </c>
      <c r="C7" s="118"/>
      <c r="D7" s="118">
        <v>1</v>
      </c>
      <c r="E7" s="81" t="s">
        <v>460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80" zoomScaleNormal="80" zoomScaleSheetLayoutView="80" workbookViewId="0">
      <selection sqref="A1:L1"/>
    </sheetView>
  </sheetViews>
  <sheetFormatPr defaultColWidth="9.1796875" defaultRowHeight="14.5"/>
  <cols>
    <col min="1" max="1" width="11.453125" style="41" customWidth="1"/>
    <col min="2" max="2" width="12.54296875" style="41" customWidth="1"/>
    <col min="3" max="3" width="21.26953125" style="41" customWidth="1"/>
    <col min="4" max="4" width="13.1796875" style="41" customWidth="1"/>
    <col min="5" max="5" width="24" style="41" customWidth="1"/>
    <col min="6" max="6" width="21.54296875" style="41" customWidth="1"/>
    <col min="7" max="7" width="11.26953125" style="41" customWidth="1"/>
    <col min="8" max="8" width="12.54296875" style="41" customWidth="1"/>
    <col min="9" max="9" width="11.54296875" style="41" customWidth="1"/>
    <col min="10" max="10" width="11.26953125" style="41" bestFit="1" customWidth="1"/>
    <col min="11" max="11" width="23.81640625" style="41" customWidth="1"/>
    <col min="12" max="12" width="22.1796875" style="41" customWidth="1"/>
    <col min="13" max="13" width="18.453125" style="41" customWidth="1"/>
    <col min="14" max="33" width="9.1796875" style="41"/>
    <col min="34" max="34" width="12.26953125" style="41" bestFit="1" customWidth="1"/>
    <col min="35" max="16384" width="9.1796875" style="41"/>
  </cols>
  <sheetData>
    <row r="1" spans="1:13" ht="18.75" customHeight="1">
      <c r="A1" s="292" t="s">
        <v>132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3" ht="19.5" customHeight="1">
      <c r="A2" s="345" t="s">
        <v>43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3" ht="17.5">
      <c r="A3" s="309" t="s">
        <v>19</v>
      </c>
      <c r="B3" s="340" t="s">
        <v>13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3" ht="19.5" customHeight="1">
      <c r="A4" s="309"/>
      <c r="B4" s="309" t="s">
        <v>14</v>
      </c>
      <c r="C4" s="309" t="s">
        <v>20</v>
      </c>
      <c r="D4" s="309" t="s">
        <v>133</v>
      </c>
      <c r="E4" s="309"/>
      <c r="F4" s="309" t="s">
        <v>15</v>
      </c>
      <c r="G4" s="303" t="s">
        <v>271</v>
      </c>
      <c r="H4" s="309" t="s">
        <v>81</v>
      </c>
      <c r="I4" s="309" t="s">
        <v>85</v>
      </c>
      <c r="J4" s="309" t="s">
        <v>16</v>
      </c>
      <c r="K4" s="309" t="s">
        <v>46</v>
      </c>
      <c r="L4" s="309" t="s">
        <v>17</v>
      </c>
    </row>
    <row r="5" spans="1:13" ht="37.5" customHeight="1">
      <c r="A5" s="309"/>
      <c r="B5" s="309"/>
      <c r="C5" s="309"/>
      <c r="D5" s="27" t="s">
        <v>135</v>
      </c>
      <c r="E5" s="27" t="s">
        <v>134</v>
      </c>
      <c r="F5" s="309"/>
      <c r="G5" s="305"/>
      <c r="H5" s="309"/>
      <c r="I5" s="309"/>
      <c r="J5" s="309"/>
      <c r="K5" s="309"/>
      <c r="L5" s="309"/>
    </row>
    <row r="6" spans="1:13" s="93" customFormat="1" ht="36" customHeight="1">
      <c r="A6" s="120">
        <f>SUM(B6:L6)-A10</f>
        <v>93</v>
      </c>
      <c r="B6" s="134">
        <v>1</v>
      </c>
      <c r="C6" s="134">
        <v>2</v>
      </c>
      <c r="D6" s="134">
        <v>4</v>
      </c>
      <c r="E6" s="134">
        <v>2</v>
      </c>
      <c r="F6" s="134">
        <v>13</v>
      </c>
      <c r="G6" s="134">
        <v>2</v>
      </c>
      <c r="H6" s="134">
        <v>11</v>
      </c>
      <c r="I6" s="134">
        <v>1</v>
      </c>
      <c r="J6" s="134">
        <v>39</v>
      </c>
      <c r="K6" s="134">
        <v>19</v>
      </c>
      <c r="L6" s="134">
        <v>19</v>
      </c>
      <c r="M6" s="110"/>
    </row>
    <row r="7" spans="1:13" ht="18.75" customHeight="1">
      <c r="A7" s="346" t="str">
        <f>IF(A6=B6+C6+D6+E6+F6+G6+H6+I6+J6+K6+L6-A10,"ПРАВИЛЬНО"," НЕПРАВИЛЬНО")</f>
        <v>ПРАВИЛЬНО</v>
      </c>
      <c r="B7" s="347"/>
      <c r="C7" s="348" t="s">
        <v>18</v>
      </c>
      <c r="D7" s="348"/>
      <c r="E7" s="348"/>
      <c r="F7" s="348"/>
      <c r="G7" s="348"/>
      <c r="H7" s="348"/>
      <c r="I7" s="348"/>
      <c r="J7" s="348"/>
      <c r="K7" s="348"/>
      <c r="L7" s="349"/>
      <c r="M7" s="111"/>
    </row>
    <row r="8" spans="1:13" ht="36" customHeight="1">
      <c r="A8" s="135">
        <f>SUM(B8:L8)</f>
        <v>100</v>
      </c>
      <c r="B8" s="135">
        <f>100/A6*(B6-B10)</f>
        <v>1.075268817204301</v>
      </c>
      <c r="C8" s="135">
        <f>100/A6*(C6-C10)</f>
        <v>2.150537634408602</v>
      </c>
      <c r="D8" s="135">
        <f>100/A6*(D6-D10)</f>
        <v>4.301075268817204</v>
      </c>
      <c r="E8" s="135">
        <f>100/A6*(E6-E10)</f>
        <v>2.150537634408602</v>
      </c>
      <c r="F8" s="135">
        <f>100/A6*(F6-F10)</f>
        <v>11.827956989247312</v>
      </c>
      <c r="G8" s="135">
        <f>100/A6*(G6-G10)</f>
        <v>2.150537634408602</v>
      </c>
      <c r="H8" s="135">
        <f>100/A6*(H6-H10)</f>
        <v>9.6774193548387082</v>
      </c>
      <c r="I8" s="135">
        <f>100/A6*(I6-I10)</f>
        <v>1.075268817204301</v>
      </c>
      <c r="J8" s="135">
        <f>100/A6*(J6-J10)</f>
        <v>35.483870967741936</v>
      </c>
      <c r="K8" s="135">
        <f>100/A6*(K6-K10)</f>
        <v>16.129032258064516</v>
      </c>
      <c r="L8" s="135">
        <f>100/A6*(L6-L10)</f>
        <v>13.978494623655912</v>
      </c>
      <c r="M8" s="112"/>
    </row>
    <row r="9" spans="1:13" ht="19.5" customHeight="1">
      <c r="A9" s="340" t="s">
        <v>219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111"/>
    </row>
    <row r="10" spans="1:13" s="72" customFormat="1" ht="36" customHeight="1">
      <c r="A10" s="106">
        <f>SUM(B10:L10)</f>
        <v>20</v>
      </c>
      <c r="B10" s="21"/>
      <c r="C10" s="21"/>
      <c r="D10" s="21"/>
      <c r="E10" s="21"/>
      <c r="F10" s="21">
        <v>2</v>
      </c>
      <c r="G10" s="21"/>
      <c r="H10" s="21">
        <v>2</v>
      </c>
      <c r="I10" s="21"/>
      <c r="J10" s="21">
        <v>6</v>
      </c>
      <c r="K10" s="21">
        <v>4</v>
      </c>
      <c r="L10" s="21">
        <v>6</v>
      </c>
    </row>
    <row r="11" spans="1:13" ht="19.5" customHeight="1">
      <c r="A11" s="339" t="s">
        <v>213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</row>
    <row r="12" spans="1:13" s="94" customFormat="1" ht="36" customHeight="1">
      <c r="A12" s="38">
        <f>SUM(B12:L12)</f>
        <v>11</v>
      </c>
      <c r="B12" s="113"/>
      <c r="C12" s="113"/>
      <c r="D12" s="113"/>
      <c r="E12" s="113"/>
      <c r="F12" s="113">
        <v>2</v>
      </c>
      <c r="G12" s="113"/>
      <c r="H12" s="228">
        <v>2</v>
      </c>
      <c r="I12" s="228"/>
      <c r="J12" s="228">
        <v>6</v>
      </c>
      <c r="K12" s="228">
        <v>1</v>
      </c>
      <c r="L12" s="228"/>
    </row>
    <row r="13" spans="1:13" s="94" customFormat="1" ht="18"/>
    <row r="14" spans="1:13" s="94" customFormat="1" ht="18"/>
    <row r="15" spans="1:13" s="94" customFormat="1" ht="18"/>
    <row r="16" spans="1:13" s="94" customFormat="1" ht="18"/>
    <row r="17" s="94" customFormat="1" ht="18"/>
    <row r="18" s="94" customFormat="1" ht="18"/>
    <row r="19" s="94" customFormat="1" ht="18"/>
    <row r="20" s="94" customFormat="1" ht="18"/>
    <row r="21" s="94" customFormat="1" ht="18"/>
    <row r="22" s="94" customFormat="1" ht="18"/>
    <row r="23" s="94" customFormat="1" ht="18"/>
    <row r="24" s="94" customFormat="1" ht="18"/>
    <row r="25" s="94" customFormat="1" ht="18"/>
    <row r="26" s="94" customFormat="1" ht="18"/>
    <row r="27" s="94" customFormat="1" ht="18"/>
    <row r="28" s="94" customFormat="1" ht="18"/>
    <row r="29" s="94" customFormat="1" ht="18"/>
    <row r="30" s="94" customFormat="1" ht="18"/>
    <row r="31" s="94" customFormat="1" ht="18"/>
    <row r="32" s="94" customFormat="1" ht="18"/>
    <row r="33" s="94" customFormat="1" ht="18"/>
    <row r="34" s="94" customFormat="1" ht="18"/>
    <row r="35" s="94" customFormat="1" ht="18"/>
    <row r="36" s="94" customFormat="1" ht="18"/>
    <row r="37" s="94" customFormat="1" ht="18"/>
    <row r="38" s="94" customFormat="1" ht="18"/>
    <row r="39" s="94" customFormat="1" ht="18"/>
    <row r="40" s="94" customFormat="1" ht="18"/>
    <row r="41" s="94" customFormat="1" ht="18"/>
    <row r="42" s="94" customFormat="1" ht="18"/>
    <row r="43" s="94" customFormat="1" ht="18"/>
    <row r="44" s="94" customFormat="1" ht="18"/>
    <row r="45" s="94" customFormat="1" ht="18"/>
    <row r="46" s="94" customFormat="1" ht="18"/>
    <row r="47" s="94" customFormat="1" ht="18"/>
    <row r="48" s="94" customFormat="1" ht="18"/>
    <row r="49" s="94" customFormat="1" ht="18"/>
    <row r="50" s="94" customFormat="1" ht="18"/>
    <row r="51" s="94" customFormat="1" ht="18"/>
    <row r="52" s="94" customFormat="1" ht="18"/>
    <row r="53" s="94" customFormat="1" ht="18"/>
    <row r="54" s="95" customFormat="1" ht="14"/>
    <row r="55" s="95" customFormat="1" ht="14"/>
    <row r="56" s="95" customFormat="1" ht="14"/>
    <row r="57" s="95" customFormat="1" ht="14"/>
    <row r="58" s="95" customFormat="1" ht="14"/>
    <row r="59" s="95" customFormat="1" ht="14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opLeftCell="A4" zoomScale="60" zoomScaleNormal="60" workbookViewId="0">
      <selection activeCell="F5" sqref="F5"/>
    </sheetView>
  </sheetViews>
  <sheetFormatPr defaultRowHeight="14.5"/>
  <cols>
    <col min="1" max="1" width="7" customWidth="1"/>
    <col min="2" max="2" width="54.81640625" customWidth="1"/>
    <col min="3" max="3" width="0.1796875" customWidth="1"/>
    <col min="4" max="5" width="9.1796875" hidden="1" customWidth="1"/>
    <col min="6" max="6" width="97.6328125" customWidth="1"/>
  </cols>
  <sheetData>
    <row r="1" spans="1:6" ht="21" customHeight="1">
      <c r="A1" s="2" t="s">
        <v>231</v>
      </c>
      <c r="B1" s="1"/>
      <c r="C1" s="1"/>
      <c r="D1" s="1"/>
    </row>
    <row r="2" spans="1:6" ht="17.5">
      <c r="A2" s="2" t="s">
        <v>269</v>
      </c>
    </row>
    <row r="3" spans="1:6" ht="37.5" customHeight="1">
      <c r="A3" s="161">
        <v>1</v>
      </c>
      <c r="B3" s="229" t="s">
        <v>280</v>
      </c>
      <c r="C3" s="152"/>
      <c r="D3" s="152"/>
      <c r="E3" s="153"/>
      <c r="F3" s="159" t="s">
        <v>289</v>
      </c>
    </row>
    <row r="4" spans="1:6" ht="37.5" customHeight="1">
      <c r="A4" s="162">
        <v>2</v>
      </c>
      <c r="B4" s="158" t="s">
        <v>232</v>
      </c>
      <c r="C4" s="154"/>
      <c r="D4" s="154"/>
      <c r="E4" s="155"/>
      <c r="F4" s="160" t="s">
        <v>277</v>
      </c>
    </row>
    <row r="5" spans="1:6" ht="72">
      <c r="A5" s="161">
        <v>4</v>
      </c>
      <c r="B5" s="159" t="s">
        <v>278</v>
      </c>
      <c r="C5" s="152"/>
      <c r="D5" s="156"/>
      <c r="E5" s="153"/>
      <c r="F5" s="159" t="s">
        <v>290</v>
      </c>
    </row>
    <row r="6" spans="1:6" ht="37.5" customHeight="1">
      <c r="A6" s="161">
        <v>5</v>
      </c>
      <c r="B6" s="157" t="s">
        <v>281</v>
      </c>
      <c r="C6" s="152"/>
      <c r="D6" s="152"/>
      <c r="E6" s="153"/>
      <c r="F6" s="159" t="s">
        <v>291</v>
      </c>
    </row>
    <row r="7" spans="1:6" ht="96" customHeight="1">
      <c r="A7" s="161">
        <v>6</v>
      </c>
      <c r="B7" s="159" t="s">
        <v>279</v>
      </c>
      <c r="C7" s="152"/>
      <c r="D7" s="152"/>
      <c r="E7" s="153"/>
      <c r="F7" s="159" t="s">
        <v>292</v>
      </c>
    </row>
    <row r="8" spans="1:6" ht="104.25" customHeight="1">
      <c r="A8" s="161">
        <v>7</v>
      </c>
      <c r="B8" s="159" t="s">
        <v>273</v>
      </c>
      <c r="C8" s="152"/>
      <c r="D8" s="152"/>
      <c r="E8" s="153"/>
      <c r="F8" s="159" t="s">
        <v>293</v>
      </c>
    </row>
    <row r="9" spans="1:6" ht="113.25" customHeight="1">
      <c r="A9" s="161">
        <v>8</v>
      </c>
      <c r="B9" s="159" t="s">
        <v>274</v>
      </c>
      <c r="C9" s="152"/>
      <c r="D9" s="152"/>
      <c r="E9" s="153"/>
      <c r="F9" s="159" t="s">
        <v>294</v>
      </c>
    </row>
    <row r="10" spans="1:6" ht="114.75" customHeight="1">
      <c r="A10" s="161">
        <v>9</v>
      </c>
      <c r="B10" s="159" t="s">
        <v>272</v>
      </c>
      <c r="C10" s="152"/>
      <c r="D10" s="152"/>
      <c r="E10" s="153"/>
      <c r="F10" s="159" t="s">
        <v>295</v>
      </c>
    </row>
    <row r="11" spans="1:6" ht="88.5" customHeight="1">
      <c r="A11" s="161">
        <v>10</v>
      </c>
      <c r="B11" s="159" t="s">
        <v>276</v>
      </c>
      <c r="C11" s="152"/>
      <c r="D11" s="152"/>
      <c r="E11" s="153"/>
      <c r="F11" s="258" t="s">
        <v>448</v>
      </c>
    </row>
    <row r="12" spans="1:6" ht="69.75" customHeight="1">
      <c r="A12" s="161">
        <v>11</v>
      </c>
      <c r="B12" s="159" t="s">
        <v>275</v>
      </c>
      <c r="C12" s="152"/>
      <c r="D12" s="152"/>
      <c r="E12" s="153"/>
      <c r="F12" s="157" t="s">
        <v>296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>
      <selection activeCell="B7" sqref="B7"/>
    </sheetView>
  </sheetViews>
  <sheetFormatPr defaultRowHeight="14.5"/>
  <cols>
    <col min="1" max="1" width="60.7265625" customWidth="1"/>
    <col min="2" max="2" width="17.1796875" customWidth="1"/>
    <col min="3" max="3" width="32.81640625" customWidth="1"/>
    <col min="5" max="5" width="28.1796875" customWidth="1"/>
  </cols>
  <sheetData>
    <row r="1" spans="1:4" ht="17.5">
      <c r="A1" s="298" t="s">
        <v>44</v>
      </c>
      <c r="B1" s="298"/>
      <c r="C1" s="298"/>
    </row>
    <row r="2" spans="1:4" ht="18.75" customHeight="1">
      <c r="A2" s="136" t="s">
        <v>1</v>
      </c>
      <c r="B2" s="136" t="s">
        <v>2</v>
      </c>
      <c r="C2" s="136" t="s">
        <v>47</v>
      </c>
    </row>
    <row r="3" spans="1:4" ht="18.75" customHeight="1">
      <c r="A3" s="28" t="s">
        <v>205</v>
      </c>
      <c r="B3" s="130">
        <f>SUM(B6:B14)</f>
        <v>66</v>
      </c>
      <c r="C3" s="115">
        <f>SUM(B6:B14)</f>
        <v>66</v>
      </c>
      <c r="D3" s="139">
        <f>SUM(B6:B14)-B4</f>
        <v>66</v>
      </c>
    </row>
    <row r="4" spans="1:4" ht="55.5" customHeight="1">
      <c r="A4" s="123" t="s">
        <v>221</v>
      </c>
      <c r="B4" s="66"/>
      <c r="C4" s="114"/>
      <c r="D4" s="139"/>
    </row>
    <row r="5" spans="1:4" ht="17.5">
      <c r="A5" s="137" t="s">
        <v>0</v>
      </c>
      <c r="B5" s="104"/>
      <c r="C5" s="105"/>
    </row>
    <row r="6" spans="1:4" ht="18">
      <c r="A6" s="30" t="s">
        <v>210</v>
      </c>
      <c r="B6" s="21">
        <v>39</v>
      </c>
      <c r="C6" s="32">
        <f>100/B3*B6</f>
        <v>59.090909090909093</v>
      </c>
    </row>
    <row r="7" spans="1:4" ht="18.75" customHeight="1">
      <c r="A7" s="30" t="s">
        <v>21</v>
      </c>
      <c r="B7" s="21">
        <v>6</v>
      </c>
      <c r="C7" s="32">
        <f>100/B3*B7</f>
        <v>9.0909090909090899</v>
      </c>
    </row>
    <row r="8" spans="1:4" ht="18.75" customHeight="1">
      <c r="A8" s="30" t="s">
        <v>209</v>
      </c>
      <c r="B8" s="21"/>
      <c r="C8" s="32">
        <f>100/B3*B8</f>
        <v>0</v>
      </c>
    </row>
    <row r="9" spans="1:4" ht="18.75" customHeight="1">
      <c r="A9" s="30" t="s">
        <v>22</v>
      </c>
      <c r="B9" s="21">
        <v>11</v>
      </c>
      <c r="C9" s="32">
        <f>100/B3*B9</f>
        <v>16.666666666666668</v>
      </c>
    </row>
    <row r="10" spans="1:4" ht="18.75" customHeight="1">
      <c r="A10" s="30" t="s">
        <v>23</v>
      </c>
      <c r="B10" s="21">
        <v>1</v>
      </c>
      <c r="C10" s="32">
        <f>100/B3*B10</f>
        <v>1.5151515151515151</v>
      </c>
    </row>
    <row r="11" spans="1:4" ht="18.75" customHeight="1">
      <c r="A11" s="30" t="s">
        <v>24</v>
      </c>
      <c r="B11" s="21">
        <v>5</v>
      </c>
      <c r="C11" s="32">
        <f>100/B3*B11</f>
        <v>7.5757575757575761</v>
      </c>
    </row>
    <row r="12" spans="1:4" ht="18.75" customHeight="1">
      <c r="A12" s="30" t="s">
        <v>25</v>
      </c>
      <c r="B12" s="21">
        <v>2</v>
      </c>
      <c r="C12" s="32">
        <f>100/B3*B12</f>
        <v>3.0303030303030303</v>
      </c>
    </row>
    <row r="13" spans="1:4" ht="18.75" customHeight="1">
      <c r="A13" s="30" t="s">
        <v>26</v>
      </c>
      <c r="B13" s="21">
        <v>0</v>
      </c>
      <c r="C13" s="32">
        <f>100/B3*B13</f>
        <v>0</v>
      </c>
    </row>
    <row r="14" spans="1:4" ht="18.75" customHeight="1">
      <c r="A14" s="31" t="s">
        <v>45</v>
      </c>
      <c r="B14" s="21">
        <v>2</v>
      </c>
      <c r="C14" s="32">
        <f>100/B3*B14</f>
        <v>3.0303030303030303</v>
      </c>
    </row>
    <row r="15" spans="1:4" ht="17.5">
      <c r="A15" s="137" t="s">
        <v>27</v>
      </c>
      <c r="B15" s="107">
        <f>SUM(B16,B18,B19,B20)</f>
        <v>66</v>
      </c>
      <c r="C15" s="108" t="str">
        <f>IF(B15=D3,"ПРАВИЛЬНО","НЕПРАВИЛЬНО")</f>
        <v>ПРАВИЛЬНО</v>
      </c>
    </row>
    <row r="16" spans="1:4" ht="18.75" customHeight="1">
      <c r="A16" s="30" t="s">
        <v>196</v>
      </c>
      <c r="B16" s="39">
        <v>50</v>
      </c>
      <c r="C16" s="32">
        <f>100/D3*B16</f>
        <v>75.757575757575751</v>
      </c>
    </row>
    <row r="17" spans="1:3" ht="56.25" customHeight="1">
      <c r="A17" s="34" t="s">
        <v>218</v>
      </c>
      <c r="B17" s="40">
        <v>2</v>
      </c>
      <c r="C17" s="32">
        <f>100/D3*B17</f>
        <v>3.0303030303030303</v>
      </c>
    </row>
    <row r="18" spans="1:3" ht="18.75" customHeight="1">
      <c r="A18" s="30" t="s">
        <v>28</v>
      </c>
      <c r="B18" s="40">
        <v>3</v>
      </c>
      <c r="C18" s="32">
        <f>100/D3*B18</f>
        <v>4.545454545454545</v>
      </c>
    </row>
    <row r="19" spans="1:3" ht="18.75" customHeight="1">
      <c r="A19" s="30" t="s">
        <v>29</v>
      </c>
      <c r="B19" s="40">
        <v>11</v>
      </c>
      <c r="C19" s="32">
        <f>100/D3*B19</f>
        <v>16.666666666666668</v>
      </c>
    </row>
    <row r="20" spans="1:3" ht="18.75" customHeight="1">
      <c r="A20" s="30" t="s">
        <v>30</v>
      </c>
      <c r="B20" s="40">
        <v>2</v>
      </c>
      <c r="C20" s="32">
        <f>100/D3*B20</f>
        <v>3.0303030303030303</v>
      </c>
    </row>
    <row r="21" spans="1:3" ht="17.5">
      <c r="A21" s="137" t="s">
        <v>31</v>
      </c>
      <c r="B21" s="107">
        <f>SUM(B22:B25)</f>
        <v>66</v>
      </c>
      <c r="C21" s="108" t="str">
        <f>IF(B21=B3,"ПРАВИЛЬНО","НЕПРАВИЛЬНО")</f>
        <v>ПРАВИЛЬНО</v>
      </c>
    </row>
    <row r="22" spans="1:3" ht="18.75" customHeight="1">
      <c r="A22" s="33" t="s">
        <v>32</v>
      </c>
      <c r="B22" s="39">
        <v>2</v>
      </c>
      <c r="C22" s="32">
        <f>100/B3*B22</f>
        <v>3.0303030303030303</v>
      </c>
    </row>
    <row r="23" spans="1:3" ht="18">
      <c r="A23" s="30" t="s">
        <v>33</v>
      </c>
      <c r="B23" s="40">
        <v>2</v>
      </c>
      <c r="C23" s="32">
        <f>100/B3*B23</f>
        <v>3.0303030303030303</v>
      </c>
    </row>
    <row r="24" spans="1:3" ht="18">
      <c r="A24" s="30" t="s">
        <v>34</v>
      </c>
      <c r="B24" s="40">
        <v>0</v>
      </c>
      <c r="C24" s="32">
        <f>100/B3*B24</f>
        <v>0</v>
      </c>
    </row>
    <row r="25" spans="1:3" ht="18.75" customHeight="1">
      <c r="A25" s="30" t="s">
        <v>35</v>
      </c>
      <c r="B25" s="40">
        <v>62</v>
      </c>
      <c r="C25" s="32">
        <f>100/B3*B25</f>
        <v>93.939393939393938</v>
      </c>
    </row>
    <row r="26" spans="1:3" ht="17.5">
      <c r="A26" s="137" t="s">
        <v>136</v>
      </c>
      <c r="B26" s="107">
        <f>SUM(B27:B30)</f>
        <v>66</v>
      </c>
      <c r="C26" s="108" t="str">
        <f>IF(B26=D3,"ПРАВИЛЬНО","НЕПРАВИЛЬНО")</f>
        <v>ПРАВИЛЬНО</v>
      </c>
    </row>
    <row r="27" spans="1:3" ht="18.75" customHeight="1">
      <c r="A27" s="35" t="s">
        <v>42</v>
      </c>
      <c r="B27" s="40">
        <v>5</v>
      </c>
      <c r="C27" s="32">
        <f>100/D3*B27</f>
        <v>7.5757575757575761</v>
      </c>
    </row>
    <row r="28" spans="1:3" ht="18.75" customHeight="1">
      <c r="A28" s="35" t="s">
        <v>36</v>
      </c>
      <c r="B28" s="40">
        <v>12</v>
      </c>
      <c r="C28" s="32">
        <f>100/D3*B28</f>
        <v>18.18181818181818</v>
      </c>
    </row>
    <row r="29" spans="1:3" ht="18.75" customHeight="1">
      <c r="A29" s="35" t="s">
        <v>37</v>
      </c>
      <c r="B29" s="40">
        <v>10</v>
      </c>
      <c r="C29" s="32">
        <f>100/D3*B29</f>
        <v>15.151515151515152</v>
      </c>
    </row>
    <row r="30" spans="1:3" ht="18.75" customHeight="1">
      <c r="A30" s="35" t="s">
        <v>38</v>
      </c>
      <c r="B30" s="40">
        <v>39</v>
      </c>
      <c r="C30" s="32">
        <f>100/D3*B30</f>
        <v>59.090909090909093</v>
      </c>
    </row>
    <row r="31" spans="1:3" ht="17.5">
      <c r="A31" s="109" t="s">
        <v>137</v>
      </c>
      <c r="B31" s="107">
        <f>SUM(B32:B35)</f>
        <v>66</v>
      </c>
      <c r="C31" s="108" t="str">
        <f>IF(B31=D3,"ПРАВИЛЬНО","НЕПРАВИЛЬНО")</f>
        <v>ПРАВИЛЬНО</v>
      </c>
    </row>
    <row r="32" spans="1:3" ht="18.75" customHeight="1">
      <c r="A32" s="30" t="s">
        <v>42</v>
      </c>
      <c r="B32" s="40">
        <v>19</v>
      </c>
      <c r="C32" s="32">
        <f>100/D3*B32</f>
        <v>28.787878787878789</v>
      </c>
    </row>
    <row r="33" spans="1:3" ht="18.75" customHeight="1">
      <c r="A33" s="30" t="s">
        <v>36</v>
      </c>
      <c r="B33" s="40">
        <v>17</v>
      </c>
      <c r="C33" s="32">
        <f>100/D3*B33</f>
        <v>25.757575757575758</v>
      </c>
    </row>
    <row r="34" spans="1:3" ht="18.75" customHeight="1">
      <c r="A34" s="30" t="s">
        <v>37</v>
      </c>
      <c r="B34" s="40">
        <v>5</v>
      </c>
      <c r="C34" s="32">
        <f>100/D3*B34</f>
        <v>7.5757575757575761</v>
      </c>
    </row>
    <row r="35" spans="1:3" ht="18.75" customHeight="1">
      <c r="A35" s="30" t="s">
        <v>38</v>
      </c>
      <c r="B35" s="40">
        <v>25</v>
      </c>
      <c r="C35" s="32">
        <f>100/D3*B35</f>
        <v>37.878787878787875</v>
      </c>
    </row>
    <row r="36" spans="1:3" ht="17.5">
      <c r="A36" s="137" t="s">
        <v>39</v>
      </c>
      <c r="B36" s="107">
        <f>SUM(B37:B38)</f>
        <v>66</v>
      </c>
      <c r="C36" s="108" t="str">
        <f>IF(B36=D3,"ПРАВИЛЬНО","НЕПРАВИЛЬНО")</f>
        <v>ПРАВИЛЬНО</v>
      </c>
    </row>
    <row r="37" spans="1:3" ht="18.75" customHeight="1">
      <c r="A37" s="30" t="s">
        <v>40</v>
      </c>
      <c r="B37" s="40">
        <v>39</v>
      </c>
      <c r="C37" s="32">
        <f>100/D3*B37</f>
        <v>59.090909090909093</v>
      </c>
    </row>
    <row r="38" spans="1:3" ht="18.75" customHeight="1">
      <c r="A38" s="30" t="s">
        <v>41</v>
      </c>
      <c r="B38" s="40">
        <v>27</v>
      </c>
      <c r="C38" s="32">
        <f>100/D3*B38</f>
        <v>40.909090909090907</v>
      </c>
    </row>
    <row r="39" spans="1:3" ht="18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80" zoomScaleNormal="100" zoomScaleSheetLayoutView="80" workbookViewId="0">
      <selection sqref="A1:C1"/>
    </sheetView>
  </sheetViews>
  <sheetFormatPr defaultRowHeight="14.5"/>
  <cols>
    <col min="1" max="1" width="35.7265625" customWidth="1"/>
    <col min="2" max="2" width="16.453125" style="5" customWidth="1"/>
    <col min="3" max="3" width="30.26953125" customWidth="1"/>
    <col min="4" max="4" width="29.1796875" customWidth="1"/>
    <col min="5" max="5" width="16.1796875" style="5" customWidth="1"/>
    <col min="6" max="6" width="33.81640625" customWidth="1"/>
  </cols>
  <sheetData>
    <row r="1" spans="1:6" ht="37.5" customHeight="1">
      <c r="A1" s="342" t="s">
        <v>138</v>
      </c>
      <c r="B1" s="342"/>
      <c r="C1" s="342"/>
      <c r="D1" s="41"/>
      <c r="E1" s="72"/>
      <c r="F1" s="41"/>
    </row>
    <row r="2" spans="1:6" ht="98.25" customHeight="1">
      <c r="A2" s="230" t="s">
        <v>140</v>
      </c>
      <c r="B2" s="27" t="s">
        <v>141</v>
      </c>
      <c r="C2" s="27" t="s">
        <v>139</v>
      </c>
      <c r="D2" s="230" t="s">
        <v>140</v>
      </c>
      <c r="E2" s="27" t="s">
        <v>141</v>
      </c>
      <c r="F2" s="27" t="s">
        <v>139</v>
      </c>
    </row>
    <row r="3" spans="1:6" ht="36">
      <c r="A3" s="89" t="s">
        <v>142</v>
      </c>
      <c r="B3" s="38">
        <f>SUM(B4:B24)</f>
        <v>20</v>
      </c>
      <c r="C3" s="29"/>
      <c r="D3" s="89" t="s">
        <v>143</v>
      </c>
      <c r="E3" s="38">
        <f>SUM(E4:E24)</f>
        <v>0</v>
      </c>
      <c r="F3" s="29"/>
    </row>
    <row r="4" spans="1:6" ht="18">
      <c r="A4" s="91"/>
      <c r="B4" s="21">
        <v>6</v>
      </c>
      <c r="C4" s="1" t="s">
        <v>449</v>
      </c>
      <c r="D4" s="92"/>
      <c r="E4" s="21"/>
      <c r="F4" s="81"/>
    </row>
    <row r="5" spans="1:6" ht="54">
      <c r="A5" s="90"/>
      <c r="B5" s="21">
        <v>8</v>
      </c>
      <c r="C5" s="81" t="s">
        <v>450</v>
      </c>
      <c r="D5" s="90"/>
      <c r="E5" s="21"/>
      <c r="F5" s="81"/>
    </row>
    <row r="6" spans="1:6" ht="18">
      <c r="A6" s="90"/>
      <c r="B6" s="21">
        <v>5</v>
      </c>
      <c r="C6" s="81" t="s">
        <v>451</v>
      </c>
      <c r="D6" s="90"/>
      <c r="E6" s="21"/>
      <c r="F6" s="81"/>
    </row>
    <row r="7" spans="1:6" ht="18">
      <c r="A7" s="90"/>
      <c r="B7" s="21">
        <v>1</v>
      </c>
      <c r="C7" s="81" t="s">
        <v>452</v>
      </c>
      <c r="D7" s="90"/>
      <c r="E7" s="21"/>
      <c r="F7" s="81"/>
    </row>
    <row r="8" spans="1:6" ht="18">
      <c r="A8" s="90"/>
      <c r="B8" s="21"/>
      <c r="C8" s="81"/>
      <c r="D8" s="90"/>
      <c r="E8" s="21"/>
      <c r="F8" s="81"/>
    </row>
    <row r="9" spans="1:6" ht="18">
      <c r="A9" s="90"/>
      <c r="B9" s="21"/>
      <c r="C9" s="81"/>
      <c r="D9" s="90"/>
      <c r="E9" s="21"/>
      <c r="F9" s="81"/>
    </row>
    <row r="10" spans="1:6" ht="18">
      <c r="A10" s="90"/>
      <c r="B10" s="21"/>
      <c r="C10" s="81"/>
      <c r="D10" s="90"/>
      <c r="E10" s="21"/>
      <c r="F10" s="81"/>
    </row>
    <row r="11" spans="1:6" ht="18">
      <c r="A11" s="90"/>
      <c r="B11" s="21"/>
      <c r="C11" s="81"/>
      <c r="D11" s="90"/>
      <c r="E11" s="21"/>
      <c r="F11" s="81"/>
    </row>
    <row r="12" spans="1:6" ht="18">
      <c r="A12" s="90"/>
      <c r="B12" s="21"/>
      <c r="C12" s="81"/>
      <c r="D12" s="90"/>
      <c r="E12" s="21"/>
      <c r="F12" s="81"/>
    </row>
    <row r="13" spans="1:6" ht="18">
      <c r="A13" s="90"/>
      <c r="B13" s="21"/>
      <c r="C13" s="81"/>
      <c r="D13" s="90"/>
      <c r="E13" s="21"/>
      <c r="F13" s="81"/>
    </row>
    <row r="14" spans="1:6" ht="18">
      <c r="A14" s="90"/>
      <c r="B14" s="21"/>
      <c r="C14" s="81"/>
      <c r="D14" s="90"/>
      <c r="E14" s="21"/>
      <c r="F14" s="81"/>
    </row>
    <row r="15" spans="1:6" ht="18">
      <c r="A15" s="90"/>
      <c r="B15" s="21"/>
      <c r="C15" s="81"/>
      <c r="D15" s="90"/>
      <c r="E15" s="21"/>
      <c r="F15" s="81"/>
    </row>
    <row r="16" spans="1:6" ht="18">
      <c r="A16" s="90"/>
      <c r="B16" s="21"/>
      <c r="C16" s="81"/>
      <c r="D16" s="90"/>
      <c r="E16" s="21"/>
      <c r="F16" s="81"/>
    </row>
    <row r="17" spans="1:6" ht="18">
      <c r="A17" s="90"/>
      <c r="B17" s="21"/>
      <c r="C17" s="81"/>
      <c r="D17" s="90"/>
      <c r="E17" s="21"/>
      <c r="F17" s="81"/>
    </row>
    <row r="18" spans="1:6" ht="18">
      <c r="A18" s="90"/>
      <c r="B18" s="21"/>
      <c r="C18" s="81"/>
      <c r="D18" s="90"/>
      <c r="E18" s="21"/>
      <c r="F18" s="81"/>
    </row>
    <row r="19" spans="1:6" ht="18">
      <c r="A19" s="90"/>
      <c r="B19" s="21"/>
      <c r="C19" s="81"/>
      <c r="D19" s="90"/>
      <c r="E19" s="21"/>
      <c r="F19" s="81"/>
    </row>
    <row r="20" spans="1:6" ht="18">
      <c r="A20" s="90"/>
      <c r="B20" s="21"/>
      <c r="C20" s="81"/>
      <c r="D20" s="90"/>
      <c r="E20" s="21"/>
      <c r="F20" s="81"/>
    </row>
    <row r="21" spans="1:6" ht="18">
      <c r="A21" s="90"/>
      <c r="B21" s="21"/>
      <c r="C21" s="81"/>
      <c r="D21" s="90"/>
      <c r="E21" s="21"/>
      <c r="F21" s="81"/>
    </row>
    <row r="22" spans="1:6" ht="18">
      <c r="A22" s="90"/>
      <c r="B22" s="21"/>
      <c r="C22" s="81"/>
      <c r="D22" s="90"/>
      <c r="E22" s="21"/>
      <c r="F22" s="81"/>
    </row>
    <row r="23" spans="1:6" ht="18">
      <c r="A23" s="90"/>
      <c r="B23" s="21"/>
      <c r="C23" s="81"/>
      <c r="D23" s="90"/>
      <c r="E23" s="21"/>
      <c r="F23" s="81"/>
    </row>
    <row r="24" spans="1:6" ht="18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0" zoomScaleNormal="100" zoomScaleSheetLayoutView="70" workbookViewId="0">
      <selection sqref="A1:E1"/>
    </sheetView>
  </sheetViews>
  <sheetFormatPr defaultRowHeight="14.5"/>
  <cols>
    <col min="1" max="1" width="27.1796875" customWidth="1"/>
    <col min="2" max="2" width="21.1796875" customWidth="1"/>
    <col min="3" max="3" width="25.81640625" customWidth="1"/>
    <col min="4" max="5" width="25.54296875" customWidth="1"/>
  </cols>
  <sheetData>
    <row r="1" spans="1:5" ht="17.5">
      <c r="A1" s="350" t="s">
        <v>48</v>
      </c>
      <c r="B1" s="350"/>
      <c r="C1" s="350"/>
      <c r="D1" s="350"/>
      <c r="E1" s="350"/>
    </row>
    <row r="2" spans="1:5" ht="17.5">
      <c r="A2" s="309" t="s">
        <v>49</v>
      </c>
      <c r="B2" s="351" t="s">
        <v>50</v>
      </c>
      <c r="C2" s="351"/>
      <c r="D2" s="351"/>
      <c r="E2" s="351"/>
    </row>
    <row r="3" spans="1:5" ht="57.75" customHeight="1">
      <c r="A3" s="309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5">
      <c r="A4" s="31" t="s">
        <v>79</v>
      </c>
      <c r="B4" s="21">
        <v>1</v>
      </c>
      <c r="C4" s="96"/>
      <c r="D4" s="97"/>
      <c r="E4" s="97"/>
    </row>
    <row r="5" spans="1:5" ht="18.5">
      <c r="A5" s="34" t="s">
        <v>83</v>
      </c>
      <c r="B5" s="24"/>
      <c r="C5" s="96"/>
      <c r="D5" s="97"/>
      <c r="E5" s="97"/>
    </row>
    <row r="6" spans="1:5" ht="18">
      <c r="A6" s="59" t="s">
        <v>206</v>
      </c>
      <c r="B6" s="98"/>
      <c r="C6" s="98"/>
      <c r="D6" s="23"/>
      <c r="E6" s="23"/>
    </row>
    <row r="7" spans="1:5" ht="18">
      <c r="A7" s="59" t="s">
        <v>80</v>
      </c>
      <c r="B7" s="98"/>
      <c r="C7" s="98"/>
      <c r="D7" s="23"/>
      <c r="E7" s="23"/>
    </row>
    <row r="8" spans="1:5" ht="18.5">
      <c r="A8" s="34" t="s">
        <v>214</v>
      </c>
      <c r="B8" s="24">
        <v>4</v>
      </c>
      <c r="C8" s="96"/>
      <c r="D8" s="23"/>
      <c r="E8" s="97"/>
    </row>
    <row r="9" spans="1:5" ht="18">
      <c r="A9" s="59" t="s">
        <v>84</v>
      </c>
      <c r="B9" s="23"/>
      <c r="C9" s="99"/>
      <c r="D9" s="23"/>
      <c r="E9" s="23"/>
    </row>
    <row r="10" spans="1:5" ht="18">
      <c r="A10" s="59" t="s">
        <v>82</v>
      </c>
      <c r="B10" s="98"/>
      <c r="C10" s="99"/>
      <c r="D10" s="23"/>
      <c r="E10" s="23"/>
    </row>
    <row r="11" spans="1:5" ht="18">
      <c r="A11" s="59" t="s">
        <v>86</v>
      </c>
      <c r="B11" s="98"/>
      <c r="C11" s="99"/>
      <c r="D11" s="23"/>
      <c r="E11" s="23"/>
    </row>
    <row r="12" spans="1:5" ht="18">
      <c r="A12" s="59" t="s">
        <v>87</v>
      </c>
      <c r="B12" s="98"/>
      <c r="C12" s="99"/>
      <c r="D12" s="23"/>
      <c r="E12" s="23"/>
    </row>
    <row r="13" spans="1:5" ht="18">
      <c r="A13" s="59" t="s">
        <v>207</v>
      </c>
      <c r="B13" s="98"/>
      <c r="C13" s="99"/>
      <c r="D13" s="23"/>
      <c r="E13" s="23"/>
    </row>
    <row r="14" spans="1:5" ht="36">
      <c r="A14" s="34" t="s">
        <v>208</v>
      </c>
      <c r="B14" s="98"/>
      <c r="C14" s="99"/>
      <c r="D14" s="23"/>
      <c r="E14" s="23"/>
    </row>
    <row r="15" spans="1:5" ht="18">
      <c r="A15" s="80" t="s">
        <v>81</v>
      </c>
      <c r="B15" s="23">
        <v>7</v>
      </c>
      <c r="C15" s="98"/>
      <c r="D15" s="23"/>
      <c r="E15" s="23"/>
    </row>
    <row r="16" spans="1:5" ht="18">
      <c r="A16" s="59" t="s">
        <v>85</v>
      </c>
      <c r="B16" s="98"/>
      <c r="C16" s="98"/>
      <c r="D16" s="23"/>
      <c r="E16" s="23"/>
    </row>
    <row r="17" spans="1:5" ht="17.5">
      <c r="A17" s="100" t="s">
        <v>88</v>
      </c>
      <c r="B17" s="101">
        <v>12</v>
      </c>
      <c r="C17" s="38"/>
      <c r="D17" s="38"/>
      <c r="E17" s="38"/>
    </row>
    <row r="18" spans="1:5" ht="18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topLeftCell="A4" zoomScaleNormal="100" zoomScaleSheetLayoutView="100" workbookViewId="0">
      <selection sqref="A1:H1"/>
    </sheetView>
  </sheetViews>
  <sheetFormatPr defaultRowHeight="14.5"/>
  <cols>
    <col min="1" max="1" width="5" customWidth="1"/>
    <col min="2" max="2" width="37.81640625" customWidth="1"/>
    <col min="3" max="3" width="9.453125" customWidth="1"/>
    <col min="4" max="4" width="10.1796875" customWidth="1"/>
    <col min="5" max="5" width="10" customWidth="1"/>
    <col min="6" max="6" width="9.81640625" customWidth="1"/>
    <col min="7" max="7" width="31" customWidth="1"/>
    <col min="8" max="8" width="19.81640625" customWidth="1"/>
  </cols>
  <sheetData>
    <row r="1" spans="1:9" ht="21" customHeight="1">
      <c r="A1" s="298" t="s">
        <v>89</v>
      </c>
      <c r="B1" s="298"/>
      <c r="C1" s="298"/>
      <c r="D1" s="298"/>
      <c r="E1" s="298"/>
      <c r="F1" s="298"/>
      <c r="G1" s="298"/>
      <c r="H1" s="298"/>
    </row>
    <row r="2" spans="1:9" s="4" customFormat="1" ht="17.5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>
      <c r="A3" s="303" t="s">
        <v>62</v>
      </c>
      <c r="B3" s="306" t="s">
        <v>78</v>
      </c>
      <c r="C3" s="299" t="s">
        <v>197</v>
      </c>
      <c r="D3" s="300"/>
      <c r="E3" s="299" t="s">
        <v>216</v>
      </c>
      <c r="F3" s="300"/>
      <c r="G3" s="309" t="s">
        <v>0</v>
      </c>
      <c r="H3" s="309"/>
    </row>
    <row r="4" spans="1:9" s="1" customFormat="1" ht="54" customHeight="1">
      <c r="A4" s="304"/>
      <c r="B4" s="307"/>
      <c r="C4" s="301"/>
      <c r="D4" s="302"/>
      <c r="E4" s="301"/>
      <c r="F4" s="308"/>
      <c r="G4" s="309" t="s">
        <v>198</v>
      </c>
      <c r="H4" s="309" t="s">
        <v>217</v>
      </c>
    </row>
    <row r="5" spans="1:9" s="1" customFormat="1" ht="18.75" hidden="1" customHeight="1">
      <c r="A5" s="304"/>
      <c r="B5" s="307"/>
      <c r="C5" s="44"/>
      <c r="D5" s="44"/>
      <c r="E5" s="44"/>
      <c r="F5" s="45"/>
      <c r="G5" s="309"/>
      <c r="H5" s="309"/>
    </row>
    <row r="6" spans="1:9" s="1" customFormat="1" ht="21.75" customHeight="1">
      <c r="A6" s="305"/>
      <c r="B6" s="308"/>
      <c r="C6" s="27" t="s">
        <v>59</v>
      </c>
      <c r="D6" s="27" t="s">
        <v>90</v>
      </c>
      <c r="E6" s="27" t="s">
        <v>59</v>
      </c>
      <c r="F6" s="46" t="s">
        <v>90</v>
      </c>
      <c r="G6" s="309"/>
      <c r="H6" s="309"/>
    </row>
    <row r="7" spans="1:9" s="1" customFormat="1" ht="39" customHeight="1">
      <c r="A7" s="47">
        <v>1</v>
      </c>
      <c r="B7" s="48" t="s">
        <v>60</v>
      </c>
      <c r="C7" s="52">
        <v>23</v>
      </c>
      <c r="D7" s="52">
        <v>23</v>
      </c>
      <c r="E7" s="52">
        <v>575</v>
      </c>
      <c r="F7" s="52">
        <v>575</v>
      </c>
      <c r="G7" s="52"/>
      <c r="H7" s="52"/>
    </row>
    <row r="8" spans="1:9" s="1" customFormat="1" ht="39" customHeight="1">
      <c r="A8" s="47">
        <v>2</v>
      </c>
      <c r="B8" s="48" t="s">
        <v>61</v>
      </c>
      <c r="C8" s="52"/>
      <c r="D8" s="52"/>
      <c r="E8" s="52"/>
      <c r="F8" s="52"/>
      <c r="G8" s="52"/>
      <c r="H8" s="52"/>
    </row>
    <row r="9" spans="1:9" s="1" customFormat="1" ht="19.5" customHeight="1">
      <c r="A9" s="325">
        <v>3</v>
      </c>
      <c r="B9" s="117" t="s">
        <v>69</v>
      </c>
      <c r="C9" s="310">
        <v>5</v>
      </c>
      <c r="D9" s="310">
        <v>5</v>
      </c>
      <c r="E9" s="312">
        <v>218</v>
      </c>
      <c r="F9" s="313"/>
      <c r="G9" s="310"/>
      <c r="H9" s="119"/>
    </row>
    <row r="10" spans="1:9" s="1" customFormat="1" ht="18.75" customHeight="1">
      <c r="A10" s="326"/>
      <c r="B10" s="117" t="s">
        <v>92</v>
      </c>
      <c r="C10" s="311"/>
      <c r="D10" s="311"/>
      <c r="E10" s="52">
        <v>70</v>
      </c>
      <c r="F10" s="52">
        <v>70</v>
      </c>
      <c r="G10" s="311"/>
      <c r="H10" s="52"/>
    </row>
    <row r="11" spans="1:9" s="1" customFormat="1" ht="56.25" customHeight="1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4">
      <c r="A12" s="47">
        <v>5</v>
      </c>
      <c r="B12" s="48" t="s">
        <v>71</v>
      </c>
      <c r="C12" s="52">
        <v>12</v>
      </c>
      <c r="D12" s="52">
        <v>12</v>
      </c>
      <c r="E12" s="52">
        <v>300</v>
      </c>
      <c r="F12" s="52">
        <v>300</v>
      </c>
      <c r="G12" s="52"/>
      <c r="H12" s="52"/>
    </row>
    <row r="13" spans="1:9" s="1" customFormat="1" ht="39" customHeight="1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>
      <c r="A14" s="314" t="s">
        <v>91</v>
      </c>
      <c r="B14" s="315"/>
      <c r="C14" s="327"/>
      <c r="D14" s="327"/>
      <c r="E14" s="50">
        <f>SUM(E7,E8,E11,E12,E13)</f>
        <v>875</v>
      </c>
      <c r="F14" s="50">
        <f>SUM(F7,F8,F11,F12,F13)</f>
        <v>875</v>
      </c>
      <c r="G14" s="323"/>
      <c r="H14" s="50"/>
      <c r="I14" s="138"/>
    </row>
    <row r="15" spans="1:9" ht="39" customHeight="1">
      <c r="A15" s="316"/>
      <c r="B15" s="317"/>
      <c r="C15" s="324"/>
      <c r="D15" s="324"/>
      <c r="E15" s="51">
        <f>E10</f>
        <v>70</v>
      </c>
      <c r="F15" s="51">
        <f>F10</f>
        <v>70</v>
      </c>
      <c r="G15" s="324"/>
      <c r="H15" s="51"/>
    </row>
    <row r="16" spans="1:9" ht="17.5">
      <c r="A16" s="318" t="s">
        <v>215</v>
      </c>
      <c r="B16" s="319"/>
      <c r="C16" s="320">
        <f>F14+E9</f>
        <v>1093</v>
      </c>
      <c r="D16" s="321"/>
      <c r="E16" s="321"/>
      <c r="F16" s="321"/>
      <c r="G16" s="321"/>
      <c r="H16" s="322"/>
      <c r="I16" s="133">
        <f>F14+F15</f>
        <v>945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Normal="100" zoomScaleSheetLayoutView="100" workbookViewId="0">
      <selection activeCell="B8" sqref="B8"/>
    </sheetView>
  </sheetViews>
  <sheetFormatPr defaultRowHeight="14.5"/>
  <cols>
    <col min="1" max="1" width="27.81640625" customWidth="1"/>
    <col min="2" max="2" width="19" customWidth="1"/>
    <col min="3" max="3" width="45" customWidth="1"/>
    <col min="4" max="4" width="9.1796875" customWidth="1"/>
  </cols>
  <sheetData>
    <row r="1" spans="1:4" ht="17.5">
      <c r="A1" s="328" t="s">
        <v>76</v>
      </c>
      <c r="B1" s="328"/>
      <c r="C1" s="328"/>
      <c r="D1" s="6"/>
    </row>
    <row r="2" spans="1:4" ht="38.25" customHeight="1">
      <c r="A2" s="121" t="s">
        <v>1</v>
      </c>
      <c r="B2" s="126" t="s">
        <v>2</v>
      </c>
      <c r="C2" s="121" t="s">
        <v>77</v>
      </c>
      <c r="D2" s="8"/>
    </row>
    <row r="3" spans="1:4" ht="18">
      <c r="A3" s="140" t="s">
        <v>3</v>
      </c>
      <c r="B3" s="142">
        <f>SUM(B4:B8)</f>
        <v>945</v>
      </c>
      <c r="C3" s="141" t="str">
        <f>IF(B3='Раздел 1.1'!I16,"ПРАВИЛЬНО","НЕПРАВИЛЬНО")</f>
        <v>ПРАВИЛЬНО</v>
      </c>
      <c r="D3" s="8"/>
    </row>
    <row r="4" spans="1:4" ht="18.75" customHeight="1">
      <c r="A4" s="123" t="s">
        <v>4</v>
      </c>
      <c r="B4" s="125">
        <v>49</v>
      </c>
      <c r="C4" s="122">
        <f>100/'Раздел 1.1'!I16*B4</f>
        <v>5.1851851851851851</v>
      </c>
      <c r="D4" s="11"/>
    </row>
    <row r="5" spans="1:4" ht="18.75" customHeight="1">
      <c r="A5" s="123" t="s">
        <v>5</v>
      </c>
      <c r="B5" s="125">
        <v>221</v>
      </c>
      <c r="C5" s="122">
        <f>100/'Раздел 1.1'!I16*B5</f>
        <v>23.386243386243386</v>
      </c>
      <c r="D5" s="11"/>
    </row>
    <row r="6" spans="1:4" ht="18.75" customHeight="1">
      <c r="A6" s="123" t="s">
        <v>6</v>
      </c>
      <c r="B6" s="125">
        <v>204</v>
      </c>
      <c r="C6" s="122">
        <f>100/'Раздел 1.1'!I16*B6</f>
        <v>21.587301587301585</v>
      </c>
      <c r="D6" s="11"/>
    </row>
    <row r="7" spans="1:4" ht="18.75" customHeight="1">
      <c r="A7" s="123" t="s">
        <v>73</v>
      </c>
      <c r="B7" s="125">
        <v>260</v>
      </c>
      <c r="C7" s="122">
        <f>100/'Раздел 1.1'!I16*B7</f>
        <v>27.513227513227513</v>
      </c>
      <c r="D7" s="11"/>
    </row>
    <row r="8" spans="1:4" ht="18.75" customHeight="1">
      <c r="A8" s="124" t="s">
        <v>74</v>
      </c>
      <c r="B8" s="125">
        <v>211</v>
      </c>
      <c r="C8" s="122">
        <f>100/'Раздел 1.1'!I16*B8</f>
        <v>22.328042328042326</v>
      </c>
      <c r="D8" s="11"/>
    </row>
    <row r="9" spans="1:4" ht="18">
      <c r="A9" s="140" t="s">
        <v>7</v>
      </c>
      <c r="B9" s="142">
        <f>SUM(B10:B15)</f>
        <v>945</v>
      </c>
      <c r="C9" s="141" t="str">
        <f>IF(B9='Раздел 1.1'!I16,"ПРАВИЛЬНО","НЕПРАВИЛЬНО")</f>
        <v>ПРАВИЛЬНО</v>
      </c>
      <c r="D9" s="8"/>
    </row>
    <row r="10" spans="1:4" ht="18.75" customHeight="1">
      <c r="A10" s="123" t="s">
        <v>8</v>
      </c>
      <c r="B10" s="125">
        <v>40</v>
      </c>
      <c r="C10" s="122">
        <f>100/'Раздел 1.1'!I16*B10</f>
        <v>4.2328042328042326</v>
      </c>
      <c r="D10" s="11"/>
    </row>
    <row r="11" spans="1:4" ht="18.75" customHeight="1">
      <c r="A11" s="123" t="s">
        <v>9</v>
      </c>
      <c r="B11" s="125">
        <v>330</v>
      </c>
      <c r="C11" s="122">
        <f>100/'Раздел 1.1'!I16*B11</f>
        <v>34.920634920634917</v>
      </c>
      <c r="D11" s="11"/>
    </row>
    <row r="12" spans="1:4" ht="18.75" customHeight="1">
      <c r="A12" s="123" t="s">
        <v>10</v>
      </c>
      <c r="B12" s="125">
        <v>70</v>
      </c>
      <c r="C12" s="122">
        <f>100/'Раздел 1.1'!I16*B12</f>
        <v>7.4074074074074066</v>
      </c>
      <c r="D12" s="11"/>
    </row>
    <row r="13" spans="1:4" ht="18.75" customHeight="1">
      <c r="A13" s="123" t="s">
        <v>11</v>
      </c>
      <c r="B13" s="125">
        <v>134</v>
      </c>
      <c r="C13" s="122">
        <f>100/'Раздел 1.1'!I16*B13</f>
        <v>14.179894179894179</v>
      </c>
      <c r="D13" s="11"/>
    </row>
    <row r="14" spans="1:4" ht="18.75" customHeight="1">
      <c r="A14" s="123" t="s">
        <v>12</v>
      </c>
      <c r="B14" s="125">
        <v>160</v>
      </c>
      <c r="C14" s="122">
        <f>100/'Раздел 1.1'!I16*B14</f>
        <v>16.93121693121693</v>
      </c>
      <c r="D14" s="11"/>
    </row>
    <row r="15" spans="1:4" ht="18">
      <c r="A15" s="123" t="s">
        <v>220</v>
      </c>
      <c r="B15" s="125">
        <v>211</v>
      </c>
      <c r="C15" s="122">
        <f>100/'Раздел 1.1'!I16*B15</f>
        <v>22.328042328042326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topLeftCell="A73" zoomScaleNormal="100" zoomScaleSheetLayoutView="100" workbookViewId="0"/>
  </sheetViews>
  <sheetFormatPr defaultRowHeight="14.5"/>
  <cols>
    <col min="1" max="1" width="44" customWidth="1"/>
    <col min="2" max="2" width="18.1796875" customWidth="1"/>
    <col min="3" max="3" width="40.81640625" customWidth="1"/>
    <col min="4" max="4" width="17.7265625" style="5" customWidth="1"/>
  </cols>
  <sheetData>
    <row r="1" spans="1:4" ht="17.5">
      <c r="A1" s="55" t="s">
        <v>254</v>
      </c>
      <c r="B1" s="55"/>
      <c r="C1" s="55"/>
      <c r="D1" s="63"/>
    </row>
    <row r="2" spans="1:4" ht="117" customHeight="1">
      <c r="A2" s="195" t="s">
        <v>93</v>
      </c>
      <c r="B2" s="177" t="s">
        <v>257</v>
      </c>
      <c r="C2" s="178" t="s">
        <v>95</v>
      </c>
      <c r="D2" s="178" t="s">
        <v>96</v>
      </c>
    </row>
    <row r="3" spans="1:4" ht="17.5">
      <c r="A3" s="236" t="s">
        <v>282</v>
      </c>
      <c r="B3" s="197"/>
      <c r="C3" s="197"/>
      <c r="D3" s="231">
        <f>SUM(D4,D24,D55,D69,D76,D93,D97,D99)</f>
        <v>2679</v>
      </c>
    </row>
    <row r="4" spans="1:4" ht="17.5">
      <c r="A4" s="235" t="s">
        <v>283</v>
      </c>
      <c r="B4" s="198"/>
      <c r="C4" s="211"/>
      <c r="D4" s="212">
        <f>SUM(D5:D23)</f>
        <v>496</v>
      </c>
    </row>
    <row r="5" spans="1:4" ht="31">
      <c r="A5" s="269" t="s">
        <v>537</v>
      </c>
      <c r="B5" s="262">
        <v>43352</v>
      </c>
      <c r="C5" s="266" t="s">
        <v>538</v>
      </c>
      <c r="D5" s="196">
        <v>2</v>
      </c>
    </row>
    <row r="6" spans="1:4" ht="15.5">
      <c r="A6" s="269" t="s">
        <v>539</v>
      </c>
      <c r="B6" s="262">
        <v>43142</v>
      </c>
      <c r="C6" s="266" t="s">
        <v>540</v>
      </c>
      <c r="D6" s="196">
        <v>20</v>
      </c>
    </row>
    <row r="7" spans="1:4" ht="15.5">
      <c r="A7" s="269" t="s">
        <v>541</v>
      </c>
      <c r="B7" s="262">
        <v>43149</v>
      </c>
      <c r="C7" s="266" t="s">
        <v>540</v>
      </c>
      <c r="D7" s="196">
        <v>15</v>
      </c>
    </row>
    <row r="8" spans="1:4" ht="15.5">
      <c r="A8" s="269" t="s">
        <v>542</v>
      </c>
      <c r="B8" s="262">
        <v>43184</v>
      </c>
      <c r="C8" s="266" t="s">
        <v>532</v>
      </c>
      <c r="D8" s="196">
        <v>15</v>
      </c>
    </row>
    <row r="9" spans="1:4" ht="15.5">
      <c r="A9" s="269" t="s">
        <v>543</v>
      </c>
      <c r="B9" s="262">
        <v>43215</v>
      </c>
      <c r="C9" s="266" t="s">
        <v>532</v>
      </c>
      <c r="D9" s="196">
        <v>15</v>
      </c>
    </row>
    <row r="10" spans="1:4" ht="15.5">
      <c r="A10" s="269" t="s">
        <v>544</v>
      </c>
      <c r="B10" s="262">
        <v>43233</v>
      </c>
      <c r="C10" s="266" t="s">
        <v>532</v>
      </c>
      <c r="D10" s="196">
        <v>10</v>
      </c>
    </row>
    <row r="11" spans="1:4" ht="15.5">
      <c r="A11" s="269" t="s">
        <v>545</v>
      </c>
      <c r="B11" s="262">
        <v>43246</v>
      </c>
      <c r="C11" s="266" t="s">
        <v>532</v>
      </c>
      <c r="D11" s="196">
        <v>10</v>
      </c>
    </row>
    <row r="12" spans="1:4" ht="15.5">
      <c r="A12" s="269" t="s">
        <v>546</v>
      </c>
      <c r="B12" s="262">
        <v>43261</v>
      </c>
      <c r="C12" s="266" t="s">
        <v>532</v>
      </c>
      <c r="D12" s="196">
        <v>10</v>
      </c>
    </row>
    <row r="13" spans="1:4" ht="15.5">
      <c r="A13" s="269" t="s">
        <v>547</v>
      </c>
      <c r="B13" s="262">
        <v>43268</v>
      </c>
      <c r="C13" s="266" t="s">
        <v>532</v>
      </c>
      <c r="D13" s="196">
        <v>10</v>
      </c>
    </row>
    <row r="14" spans="1:4" ht="15.5">
      <c r="A14" s="269" t="s">
        <v>548</v>
      </c>
      <c r="B14" s="262">
        <v>43204</v>
      </c>
      <c r="C14" s="266" t="s">
        <v>532</v>
      </c>
      <c r="D14" s="196">
        <v>50</v>
      </c>
    </row>
    <row r="15" spans="1:4" ht="15.5">
      <c r="A15" s="269" t="s">
        <v>549</v>
      </c>
      <c r="B15" s="262">
        <v>43184</v>
      </c>
      <c r="C15" s="266" t="s">
        <v>532</v>
      </c>
      <c r="D15" s="196">
        <v>70</v>
      </c>
    </row>
    <row r="16" spans="1:4" ht="15.5">
      <c r="A16" s="269" t="s">
        <v>550</v>
      </c>
      <c r="B16" s="262" t="s">
        <v>551</v>
      </c>
      <c r="C16" s="266" t="s">
        <v>532</v>
      </c>
      <c r="D16" s="196">
        <v>60</v>
      </c>
    </row>
    <row r="17" spans="1:4" ht="15.5">
      <c r="A17" s="269" t="s">
        <v>549</v>
      </c>
      <c r="B17" s="262">
        <v>43252</v>
      </c>
      <c r="C17" s="266" t="s">
        <v>532</v>
      </c>
      <c r="D17" s="196">
        <v>42</v>
      </c>
    </row>
    <row r="18" spans="1:4" ht="31">
      <c r="A18" s="269" t="s">
        <v>552</v>
      </c>
      <c r="B18" s="262">
        <v>43121</v>
      </c>
      <c r="C18" s="266" t="s">
        <v>532</v>
      </c>
      <c r="D18" s="196">
        <v>15</v>
      </c>
    </row>
    <row r="19" spans="1:4" ht="15.5">
      <c r="A19" s="269" t="s">
        <v>553</v>
      </c>
      <c r="B19" s="262">
        <v>43149</v>
      </c>
      <c r="C19" s="266" t="s">
        <v>532</v>
      </c>
      <c r="D19" s="196">
        <v>8</v>
      </c>
    </row>
    <row r="20" spans="1:4" ht="15.5">
      <c r="A20" s="269" t="s">
        <v>554</v>
      </c>
      <c r="B20" s="262">
        <v>43184</v>
      </c>
      <c r="C20" s="266" t="s">
        <v>532</v>
      </c>
      <c r="D20" s="196">
        <v>11</v>
      </c>
    </row>
    <row r="21" spans="1:4" ht="31">
      <c r="A21" s="269" t="s">
        <v>555</v>
      </c>
      <c r="B21" s="262">
        <v>43239</v>
      </c>
      <c r="C21" s="266" t="s">
        <v>556</v>
      </c>
      <c r="D21" s="196">
        <v>40</v>
      </c>
    </row>
    <row r="22" spans="1:4" ht="31">
      <c r="A22" s="269" t="s">
        <v>557</v>
      </c>
      <c r="B22" s="262">
        <v>43124</v>
      </c>
      <c r="C22" s="266" t="s">
        <v>556</v>
      </c>
      <c r="D22" s="196">
        <v>30</v>
      </c>
    </row>
    <row r="23" spans="1:4" ht="31">
      <c r="A23" s="269" t="s">
        <v>558</v>
      </c>
      <c r="B23" s="262">
        <v>43435</v>
      </c>
      <c r="C23" s="266" t="s">
        <v>559</v>
      </c>
      <c r="D23" s="196">
        <v>63</v>
      </c>
    </row>
    <row r="24" spans="1:4" ht="17.5">
      <c r="A24" s="234" t="s">
        <v>284</v>
      </c>
      <c r="B24" s="198"/>
      <c r="C24" s="270"/>
      <c r="D24" s="205">
        <f>SUM(D25:D54)</f>
        <v>1359</v>
      </c>
    </row>
    <row r="25" spans="1:4" ht="18.75" customHeight="1">
      <c r="A25" s="196" t="s">
        <v>531</v>
      </c>
      <c r="B25" s="262">
        <v>43228</v>
      </c>
      <c r="C25" s="266" t="s">
        <v>532</v>
      </c>
      <c r="D25" s="196">
        <v>5</v>
      </c>
    </row>
    <row r="26" spans="1:4" ht="15.5">
      <c r="A26" s="196" t="s">
        <v>533</v>
      </c>
      <c r="B26" s="262">
        <v>43346</v>
      </c>
      <c r="C26" s="266" t="s">
        <v>532</v>
      </c>
      <c r="D26" s="196">
        <v>5</v>
      </c>
    </row>
    <row r="27" spans="1:4" ht="15.5">
      <c r="A27" s="196" t="s">
        <v>534</v>
      </c>
      <c r="B27" s="262">
        <v>43246</v>
      </c>
      <c r="C27" s="266" t="s">
        <v>515</v>
      </c>
      <c r="D27" s="196">
        <v>22</v>
      </c>
    </row>
    <row r="28" spans="1:4" ht="46.5">
      <c r="A28" s="196" t="s">
        <v>535</v>
      </c>
      <c r="B28" s="262">
        <v>43412</v>
      </c>
      <c r="C28" s="266" t="s">
        <v>532</v>
      </c>
      <c r="D28" s="196">
        <v>40</v>
      </c>
    </row>
    <row r="29" spans="1:4" ht="15.5">
      <c r="A29" s="196" t="s">
        <v>536</v>
      </c>
      <c r="B29" s="262">
        <v>43203</v>
      </c>
      <c r="C29" s="266" t="s">
        <v>532</v>
      </c>
      <c r="D29" s="196">
        <v>20</v>
      </c>
    </row>
    <row r="30" spans="1:4" ht="31">
      <c r="A30" s="269" t="s">
        <v>560</v>
      </c>
      <c r="B30" s="262">
        <v>43111</v>
      </c>
      <c r="C30" s="266" t="s">
        <v>556</v>
      </c>
      <c r="D30" s="196">
        <v>54</v>
      </c>
    </row>
    <row r="31" spans="1:4" ht="31">
      <c r="A31" s="269" t="s">
        <v>561</v>
      </c>
      <c r="B31" s="262" t="s">
        <v>584</v>
      </c>
      <c r="C31" s="266" t="s">
        <v>556</v>
      </c>
      <c r="D31" s="196">
        <v>120</v>
      </c>
    </row>
    <row r="32" spans="1:4" ht="31">
      <c r="A32" s="269" t="s">
        <v>562</v>
      </c>
      <c r="B32" s="262" t="s">
        <v>584</v>
      </c>
      <c r="C32" s="266" t="s">
        <v>556</v>
      </c>
      <c r="D32" s="196">
        <v>92</v>
      </c>
    </row>
    <row r="33" spans="1:4" ht="15.5">
      <c r="A33" s="269" t="s">
        <v>563</v>
      </c>
      <c r="B33" s="262">
        <v>43115</v>
      </c>
      <c r="C33" s="266" t="s">
        <v>556</v>
      </c>
      <c r="D33" s="196">
        <v>28</v>
      </c>
    </row>
    <row r="34" spans="1:4" ht="31">
      <c r="A34" s="269" t="s">
        <v>564</v>
      </c>
      <c r="B34" s="262">
        <v>43146</v>
      </c>
      <c r="C34" s="266" t="s">
        <v>556</v>
      </c>
      <c r="D34" s="196">
        <v>46</v>
      </c>
    </row>
    <row r="35" spans="1:4" ht="15.5">
      <c r="A35" s="269" t="s">
        <v>565</v>
      </c>
      <c r="B35" s="262">
        <v>43153</v>
      </c>
      <c r="C35" s="266" t="s">
        <v>556</v>
      </c>
      <c r="D35" s="196">
        <v>28</v>
      </c>
    </row>
    <row r="36" spans="1:4" ht="31">
      <c r="A36" s="269" t="s">
        <v>566</v>
      </c>
      <c r="B36" s="262">
        <v>43164</v>
      </c>
      <c r="C36" s="266" t="s">
        <v>556</v>
      </c>
      <c r="D36" s="196">
        <v>76</v>
      </c>
    </row>
    <row r="37" spans="1:4" ht="31">
      <c r="A37" s="269" t="s">
        <v>567</v>
      </c>
      <c r="B37" s="262">
        <v>43165</v>
      </c>
      <c r="C37" s="266" t="s">
        <v>556</v>
      </c>
      <c r="D37" s="196">
        <v>44</v>
      </c>
    </row>
    <row r="38" spans="1:4" ht="15.5">
      <c r="A38" s="269" t="s">
        <v>533</v>
      </c>
      <c r="B38" s="262">
        <v>43346</v>
      </c>
      <c r="C38" s="266" t="s">
        <v>556</v>
      </c>
      <c r="D38" s="196">
        <v>97</v>
      </c>
    </row>
    <row r="39" spans="1:4" ht="31">
      <c r="A39" s="269" t="s">
        <v>568</v>
      </c>
      <c r="B39" s="267">
        <v>43202</v>
      </c>
      <c r="C39" s="266" t="s">
        <v>556</v>
      </c>
      <c r="D39" s="200">
        <v>39</v>
      </c>
    </row>
    <row r="40" spans="1:4" ht="15.5">
      <c r="A40" s="269" t="s">
        <v>569</v>
      </c>
      <c r="B40" s="267">
        <v>43255</v>
      </c>
      <c r="C40" s="266" t="s">
        <v>556</v>
      </c>
      <c r="D40" s="200">
        <v>65</v>
      </c>
    </row>
    <row r="41" spans="1:4" ht="31">
      <c r="A41" s="269" t="s">
        <v>570</v>
      </c>
      <c r="B41" s="267" t="s">
        <v>585</v>
      </c>
      <c r="C41" s="266" t="s">
        <v>556</v>
      </c>
      <c r="D41" s="200">
        <v>28</v>
      </c>
    </row>
    <row r="42" spans="1:4" ht="31">
      <c r="A42" s="269" t="s">
        <v>571</v>
      </c>
      <c r="B42" s="267">
        <v>43251</v>
      </c>
      <c r="C42" s="266" t="s">
        <v>556</v>
      </c>
      <c r="D42" s="200">
        <v>12</v>
      </c>
    </row>
    <row r="43" spans="1:4" ht="15.5">
      <c r="A43" s="269" t="s">
        <v>572</v>
      </c>
      <c r="B43" s="267">
        <v>43101</v>
      </c>
      <c r="C43" s="266" t="s">
        <v>556</v>
      </c>
      <c r="D43" s="200">
        <v>9</v>
      </c>
    </row>
    <row r="44" spans="1:4" ht="31">
      <c r="A44" s="269" t="s">
        <v>573</v>
      </c>
      <c r="B44" s="267">
        <v>43160</v>
      </c>
      <c r="C44" s="266" t="s">
        <v>556</v>
      </c>
      <c r="D44" s="200">
        <v>10</v>
      </c>
    </row>
    <row r="45" spans="1:4" ht="15.5">
      <c r="A45" s="269" t="s">
        <v>574</v>
      </c>
      <c r="B45" s="267">
        <v>43101</v>
      </c>
      <c r="C45" s="266" t="s">
        <v>556</v>
      </c>
      <c r="D45" s="200">
        <v>5</v>
      </c>
    </row>
    <row r="46" spans="1:4" ht="15.5">
      <c r="A46" s="269" t="s">
        <v>575</v>
      </c>
      <c r="B46" s="267" t="s">
        <v>586</v>
      </c>
      <c r="C46" s="266" t="s">
        <v>556</v>
      </c>
      <c r="D46" s="200">
        <v>60</v>
      </c>
    </row>
    <row r="47" spans="1:4" ht="31">
      <c r="A47" s="269" t="s">
        <v>576</v>
      </c>
      <c r="B47" s="267">
        <v>43228</v>
      </c>
      <c r="C47" s="266" t="s">
        <v>556</v>
      </c>
      <c r="D47" s="200">
        <v>40</v>
      </c>
    </row>
    <row r="48" spans="1:4" ht="46.5">
      <c r="A48" s="269" t="s">
        <v>577</v>
      </c>
      <c r="B48" s="267">
        <v>43168</v>
      </c>
      <c r="C48" s="266" t="s">
        <v>556</v>
      </c>
      <c r="D48" s="200">
        <v>30</v>
      </c>
    </row>
    <row r="49" spans="1:4" ht="31">
      <c r="A49" s="269" t="s">
        <v>578</v>
      </c>
      <c r="B49" s="267">
        <v>43132</v>
      </c>
      <c r="C49" s="266" t="s">
        <v>556</v>
      </c>
      <c r="D49" s="200">
        <v>25</v>
      </c>
    </row>
    <row r="50" spans="1:4" ht="15.5">
      <c r="A50" s="269" t="s">
        <v>579</v>
      </c>
      <c r="B50" s="267">
        <v>43405</v>
      </c>
      <c r="C50" s="266" t="s">
        <v>556</v>
      </c>
      <c r="D50" s="200">
        <v>30</v>
      </c>
    </row>
    <row r="51" spans="1:4" ht="46.5">
      <c r="A51" s="269" t="s">
        <v>580</v>
      </c>
      <c r="B51" s="267">
        <v>43435</v>
      </c>
      <c r="C51" s="266" t="s">
        <v>556</v>
      </c>
      <c r="D51" s="200">
        <v>40</v>
      </c>
    </row>
    <row r="52" spans="1:4" ht="31">
      <c r="A52" s="269" t="s">
        <v>581</v>
      </c>
      <c r="B52" s="267">
        <v>43435</v>
      </c>
      <c r="C52" s="266" t="s">
        <v>556</v>
      </c>
      <c r="D52" s="200">
        <v>150</v>
      </c>
    </row>
    <row r="53" spans="1:4" ht="31">
      <c r="A53" s="269" t="s">
        <v>582</v>
      </c>
      <c r="B53" s="267">
        <v>43426</v>
      </c>
      <c r="C53" s="266" t="s">
        <v>556</v>
      </c>
      <c r="D53" s="200">
        <v>50</v>
      </c>
    </row>
    <row r="54" spans="1:4" ht="15.5">
      <c r="A54" s="269" t="s">
        <v>583</v>
      </c>
      <c r="B54" s="264">
        <v>43249</v>
      </c>
      <c r="C54" s="266" t="s">
        <v>556</v>
      </c>
      <c r="D54" s="200">
        <v>89</v>
      </c>
    </row>
    <row r="55" spans="1:4" ht="17.5">
      <c r="A55" s="208" t="s">
        <v>230</v>
      </c>
      <c r="B55" s="198"/>
      <c r="C55" s="198"/>
      <c r="D55" s="205">
        <f>SUM(D56:D68)</f>
        <v>312</v>
      </c>
    </row>
    <row r="56" spans="1:4" ht="31">
      <c r="A56" s="266" t="s">
        <v>526</v>
      </c>
      <c r="B56" s="262">
        <v>43136</v>
      </c>
      <c r="C56" s="196" t="s">
        <v>527</v>
      </c>
      <c r="D56" s="196">
        <v>5</v>
      </c>
    </row>
    <row r="57" spans="1:4" ht="15.5">
      <c r="A57" s="266" t="s">
        <v>528</v>
      </c>
      <c r="B57" s="262">
        <v>43232</v>
      </c>
      <c r="C57" s="196" t="s">
        <v>527</v>
      </c>
      <c r="D57" s="196">
        <v>5</v>
      </c>
    </row>
    <row r="58" spans="1:4" ht="15.5">
      <c r="A58" s="266" t="s">
        <v>529</v>
      </c>
      <c r="B58" s="262">
        <v>43401</v>
      </c>
      <c r="C58" s="196" t="s">
        <v>530</v>
      </c>
      <c r="D58" s="196">
        <v>10</v>
      </c>
    </row>
    <row r="59" spans="1:4" ht="31">
      <c r="A59" s="273" t="s">
        <v>591</v>
      </c>
      <c r="B59" s="262" t="s">
        <v>584</v>
      </c>
      <c r="C59" s="268" t="s">
        <v>587</v>
      </c>
      <c r="D59" s="271">
        <v>68</v>
      </c>
    </row>
    <row r="60" spans="1:4" ht="31">
      <c r="A60" s="274" t="s">
        <v>592</v>
      </c>
      <c r="B60" s="264">
        <v>43147</v>
      </c>
      <c r="C60" s="263" t="s">
        <v>588</v>
      </c>
      <c r="D60" s="265">
        <v>30</v>
      </c>
    </row>
    <row r="61" spans="1:4" ht="18.75" customHeight="1">
      <c r="A61" s="266" t="s">
        <v>593</v>
      </c>
      <c r="B61" s="264">
        <v>43165</v>
      </c>
      <c r="C61" s="268" t="s">
        <v>587</v>
      </c>
      <c r="D61" s="265">
        <v>40</v>
      </c>
    </row>
    <row r="62" spans="1:4" ht="31">
      <c r="A62" s="274" t="s">
        <v>594</v>
      </c>
      <c r="B62" s="264">
        <v>43228</v>
      </c>
      <c r="C62" s="263" t="s">
        <v>588</v>
      </c>
      <c r="D62" s="265">
        <v>28</v>
      </c>
    </row>
    <row r="63" spans="1:4" ht="31">
      <c r="A63" s="275" t="s">
        <v>595</v>
      </c>
      <c r="B63" s="272" t="s">
        <v>596</v>
      </c>
      <c r="C63" s="263" t="s">
        <v>589</v>
      </c>
      <c r="D63" s="265">
        <v>25</v>
      </c>
    </row>
    <row r="64" spans="1:4" ht="31">
      <c r="A64" s="274" t="s">
        <v>597</v>
      </c>
      <c r="B64" s="264">
        <v>43344</v>
      </c>
      <c r="C64" s="263" t="s">
        <v>589</v>
      </c>
      <c r="D64" s="265">
        <v>1</v>
      </c>
    </row>
    <row r="65" spans="1:4" ht="15.5">
      <c r="A65" s="274" t="s">
        <v>598</v>
      </c>
      <c r="B65" s="264">
        <v>43374</v>
      </c>
      <c r="C65" s="263" t="s">
        <v>590</v>
      </c>
      <c r="D65" s="265">
        <v>30</v>
      </c>
    </row>
    <row r="66" spans="1:4" ht="31">
      <c r="A66" s="274" t="s">
        <v>599</v>
      </c>
      <c r="B66" s="264">
        <v>43405</v>
      </c>
      <c r="C66" s="263" t="s">
        <v>589</v>
      </c>
      <c r="D66" s="265">
        <v>15</v>
      </c>
    </row>
    <row r="67" spans="1:4" ht="31">
      <c r="A67" s="274" t="s">
        <v>600</v>
      </c>
      <c r="B67" s="264">
        <v>43433</v>
      </c>
      <c r="C67" s="196" t="s">
        <v>556</v>
      </c>
      <c r="D67" s="265">
        <v>30</v>
      </c>
    </row>
    <row r="68" spans="1:4" ht="31">
      <c r="A68" s="274" t="s">
        <v>578</v>
      </c>
      <c r="B68" s="264">
        <v>43405</v>
      </c>
      <c r="C68" s="263" t="s">
        <v>590</v>
      </c>
      <c r="D68" s="265">
        <v>25</v>
      </c>
    </row>
    <row r="69" spans="1:4" ht="18">
      <c r="A69" s="209" t="s">
        <v>124</v>
      </c>
      <c r="B69" s="202"/>
      <c r="C69" s="201"/>
      <c r="D69" s="206">
        <f>SUM(D70:D75)</f>
        <v>225</v>
      </c>
    </row>
    <row r="70" spans="1:4" ht="15.5">
      <c r="A70" s="263" t="s">
        <v>475</v>
      </c>
      <c r="B70" s="264">
        <v>43391</v>
      </c>
      <c r="C70" s="263" t="s">
        <v>523</v>
      </c>
      <c r="D70" s="265">
        <v>20</v>
      </c>
    </row>
    <row r="71" spans="1:4" ht="15.5">
      <c r="A71" s="263" t="s">
        <v>524</v>
      </c>
      <c r="B71" s="264">
        <v>43383</v>
      </c>
      <c r="C71" s="263" t="s">
        <v>525</v>
      </c>
      <c r="D71" s="265">
        <v>10</v>
      </c>
    </row>
    <row r="72" spans="1:4" ht="18">
      <c r="A72" s="81" t="s">
        <v>601</v>
      </c>
      <c r="B72" s="277">
        <v>43225</v>
      </c>
      <c r="C72" s="278" t="s">
        <v>604</v>
      </c>
      <c r="D72" s="276">
        <v>132</v>
      </c>
    </row>
    <row r="73" spans="1:4" ht="36">
      <c r="A73" s="81" t="s">
        <v>594</v>
      </c>
      <c r="B73" s="264">
        <v>43229</v>
      </c>
      <c r="C73" s="263" t="s">
        <v>515</v>
      </c>
      <c r="D73" s="128">
        <v>18</v>
      </c>
    </row>
    <row r="74" spans="1:4" ht="36">
      <c r="A74" s="81" t="s">
        <v>602</v>
      </c>
      <c r="B74" s="264">
        <v>43275</v>
      </c>
      <c r="C74" s="263" t="s">
        <v>515</v>
      </c>
      <c r="D74" s="128">
        <v>25</v>
      </c>
    </row>
    <row r="75" spans="1:4" ht="36">
      <c r="A75" s="81" t="s">
        <v>603</v>
      </c>
      <c r="B75" s="264">
        <v>43240</v>
      </c>
      <c r="C75" s="263" t="s">
        <v>515</v>
      </c>
      <c r="D75" s="128">
        <v>20</v>
      </c>
    </row>
    <row r="76" spans="1:4" ht="18">
      <c r="A76" s="210" t="s">
        <v>258</v>
      </c>
      <c r="B76" s="204"/>
      <c r="C76" s="203"/>
      <c r="D76" s="207">
        <f>SUM(D77:D92)</f>
        <v>227</v>
      </c>
    </row>
    <row r="77" spans="1:4" ht="36">
      <c r="A77" s="251" t="s">
        <v>499</v>
      </c>
      <c r="B77" s="281">
        <v>43154</v>
      </c>
      <c r="C77" s="251" t="s">
        <v>500</v>
      </c>
      <c r="D77" s="279">
        <v>14</v>
      </c>
    </row>
    <row r="78" spans="1:4" ht="36">
      <c r="A78" s="251" t="s">
        <v>501</v>
      </c>
      <c r="B78" s="281" t="s">
        <v>502</v>
      </c>
      <c r="C78" s="251" t="s">
        <v>500</v>
      </c>
      <c r="D78" s="279">
        <v>30</v>
      </c>
    </row>
    <row r="79" spans="1:4" ht="36">
      <c r="A79" s="251" t="s">
        <v>503</v>
      </c>
      <c r="B79" s="281">
        <v>43204</v>
      </c>
      <c r="C79" s="251" t="s">
        <v>504</v>
      </c>
      <c r="D79" s="279">
        <v>9</v>
      </c>
    </row>
    <row r="80" spans="1:4" ht="36">
      <c r="A80" s="251" t="s">
        <v>505</v>
      </c>
      <c r="B80" s="281">
        <v>43275</v>
      </c>
      <c r="C80" s="251" t="s">
        <v>506</v>
      </c>
      <c r="D80" s="279">
        <v>5</v>
      </c>
    </row>
    <row r="81" spans="1:4" ht="18">
      <c r="A81" s="251" t="s">
        <v>507</v>
      </c>
      <c r="B81" s="281">
        <v>43253</v>
      </c>
      <c r="C81" s="251" t="s">
        <v>508</v>
      </c>
      <c r="D81" s="279">
        <v>5</v>
      </c>
    </row>
    <row r="82" spans="1:4" ht="18">
      <c r="A82" s="251" t="s">
        <v>341</v>
      </c>
      <c r="B82" s="281" t="s">
        <v>509</v>
      </c>
      <c r="C82" s="251" t="s">
        <v>510</v>
      </c>
      <c r="D82" s="279">
        <v>5</v>
      </c>
    </row>
    <row r="83" spans="1:4" ht="36">
      <c r="A83" s="251" t="s">
        <v>511</v>
      </c>
      <c r="B83" s="281">
        <v>43355</v>
      </c>
      <c r="C83" s="251" t="s">
        <v>512</v>
      </c>
      <c r="D83" s="279">
        <v>10</v>
      </c>
    </row>
    <row r="84" spans="1:4" ht="36">
      <c r="A84" s="251" t="s">
        <v>513</v>
      </c>
      <c r="B84" s="281">
        <v>43218</v>
      </c>
      <c r="C84" s="251" t="s">
        <v>506</v>
      </c>
      <c r="D84" s="279">
        <v>22</v>
      </c>
    </row>
    <row r="85" spans="1:4" ht="18">
      <c r="A85" s="251" t="s">
        <v>514</v>
      </c>
      <c r="B85" s="281">
        <v>43229</v>
      </c>
      <c r="C85" s="251" t="s">
        <v>515</v>
      </c>
      <c r="D85" s="279">
        <v>21</v>
      </c>
    </row>
    <row r="86" spans="1:4" ht="36">
      <c r="A86" s="251" t="s">
        <v>516</v>
      </c>
      <c r="B86" s="281">
        <v>43389</v>
      </c>
      <c r="C86" s="251" t="s">
        <v>517</v>
      </c>
      <c r="D86" s="279">
        <v>15</v>
      </c>
    </row>
    <row r="87" spans="1:4" ht="18">
      <c r="A87" s="251" t="s">
        <v>518</v>
      </c>
      <c r="B87" s="281">
        <v>43350</v>
      </c>
      <c r="C87" s="251" t="s">
        <v>519</v>
      </c>
      <c r="D87" s="279">
        <v>10</v>
      </c>
    </row>
    <row r="88" spans="1:4" ht="18">
      <c r="A88" s="251" t="s">
        <v>520</v>
      </c>
      <c r="B88" s="281">
        <v>43195</v>
      </c>
      <c r="C88" s="251" t="s">
        <v>521</v>
      </c>
      <c r="D88" s="279">
        <v>10</v>
      </c>
    </row>
    <row r="89" spans="1:4" ht="18">
      <c r="A89" s="251" t="s">
        <v>522</v>
      </c>
      <c r="B89" s="281">
        <v>43162</v>
      </c>
      <c r="C89" s="251" t="s">
        <v>523</v>
      </c>
      <c r="D89" s="279">
        <v>25</v>
      </c>
    </row>
    <row r="90" spans="1:4" ht="36">
      <c r="A90" s="280" t="s">
        <v>608</v>
      </c>
      <c r="B90" s="282" t="s">
        <v>611</v>
      </c>
      <c r="C90" s="280" t="s">
        <v>605</v>
      </c>
      <c r="D90" s="279">
        <v>6</v>
      </c>
    </row>
    <row r="91" spans="1:4" ht="18">
      <c r="A91" s="251" t="s">
        <v>609</v>
      </c>
      <c r="B91" s="281">
        <v>43344</v>
      </c>
      <c r="C91" s="251" t="s">
        <v>606</v>
      </c>
      <c r="D91" s="279">
        <v>25</v>
      </c>
    </row>
    <row r="92" spans="1:4" ht="36">
      <c r="A92" s="251" t="s">
        <v>610</v>
      </c>
      <c r="B92" s="281">
        <v>43182</v>
      </c>
      <c r="C92" s="251" t="s">
        <v>607</v>
      </c>
      <c r="D92" s="279">
        <v>15</v>
      </c>
    </row>
    <row r="93" spans="1:4" ht="18">
      <c r="A93" s="210" t="s">
        <v>259</v>
      </c>
      <c r="B93" s="204"/>
      <c r="C93" s="203"/>
      <c r="D93" s="207">
        <f>SUM(D94:D96)</f>
        <v>45</v>
      </c>
    </row>
    <row r="94" spans="1:4" ht="18">
      <c r="A94" s="81" t="s">
        <v>491</v>
      </c>
      <c r="B94" s="62" t="s">
        <v>492</v>
      </c>
      <c r="C94" s="81" t="s">
        <v>493</v>
      </c>
      <c r="D94" s="21">
        <v>20</v>
      </c>
    </row>
    <row r="95" spans="1:4" ht="18">
      <c r="A95" s="81" t="s">
        <v>494</v>
      </c>
      <c r="B95" s="128" t="s">
        <v>333</v>
      </c>
      <c r="C95" s="81" t="s">
        <v>495</v>
      </c>
      <c r="D95" s="21">
        <v>22</v>
      </c>
    </row>
    <row r="96" spans="1:4" ht="18">
      <c r="A96" s="81" t="s">
        <v>496</v>
      </c>
      <c r="B96" s="128" t="s">
        <v>497</v>
      </c>
      <c r="C96" s="81" t="s">
        <v>498</v>
      </c>
      <c r="D96" s="21">
        <v>3</v>
      </c>
    </row>
    <row r="97" spans="1:4" ht="18">
      <c r="A97" s="210" t="s">
        <v>255</v>
      </c>
      <c r="B97" s="204"/>
      <c r="C97" s="203"/>
      <c r="D97" s="207">
        <f>SUM(D98:D98)</f>
        <v>0</v>
      </c>
    </row>
    <row r="98" spans="1:4" ht="18">
      <c r="A98" s="81"/>
      <c r="B98" s="62"/>
      <c r="C98" s="81"/>
      <c r="D98" s="21"/>
    </row>
    <row r="99" spans="1:4" ht="18">
      <c r="A99" s="210" t="s">
        <v>256</v>
      </c>
      <c r="B99" s="204"/>
      <c r="C99" s="203"/>
      <c r="D99" s="207">
        <f>SUM(D100:D103)</f>
        <v>15</v>
      </c>
    </row>
    <row r="100" spans="1:4" ht="18">
      <c r="A100" s="81" t="s">
        <v>482</v>
      </c>
      <c r="B100" s="62" t="s">
        <v>483</v>
      </c>
      <c r="C100" s="81" t="s">
        <v>484</v>
      </c>
      <c r="D100" s="21">
        <v>5</v>
      </c>
    </row>
    <row r="101" spans="1:4" ht="36">
      <c r="A101" s="81" t="s">
        <v>485</v>
      </c>
      <c r="B101" s="128" t="s">
        <v>486</v>
      </c>
      <c r="C101" s="81" t="s">
        <v>487</v>
      </c>
      <c r="D101" s="21">
        <v>2</v>
      </c>
    </row>
    <row r="102" spans="1:4" ht="18">
      <c r="A102" s="81" t="s">
        <v>488</v>
      </c>
      <c r="B102" s="128" t="s">
        <v>489</v>
      </c>
      <c r="C102" s="81" t="s">
        <v>490</v>
      </c>
      <c r="D102" s="21">
        <v>2</v>
      </c>
    </row>
    <row r="103" spans="1:4" ht="36">
      <c r="A103" s="81" t="s">
        <v>612</v>
      </c>
      <c r="B103" s="148">
        <v>43239</v>
      </c>
      <c r="C103" s="81" t="s">
        <v>613</v>
      </c>
      <c r="D103" s="21">
        <v>6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topLeftCell="A112" zoomScale="70" zoomScaleNormal="80" zoomScaleSheetLayoutView="70" workbookViewId="0">
      <selection sqref="A1:J1"/>
    </sheetView>
  </sheetViews>
  <sheetFormatPr defaultRowHeight="18"/>
  <cols>
    <col min="1" max="1" width="5.26953125" style="1" customWidth="1"/>
    <col min="2" max="2" width="27.26953125" style="1" customWidth="1"/>
    <col min="3" max="4" width="9.1796875" style="2"/>
    <col min="5" max="5" width="19.1796875" style="1" customWidth="1"/>
    <col min="6" max="6" width="20.81640625" style="1" customWidth="1"/>
    <col min="7" max="7" width="16" style="2" customWidth="1"/>
    <col min="8" max="8" width="9.54296875" style="2" customWidth="1"/>
    <col min="9" max="9" width="15" style="1" customWidth="1"/>
    <col min="10" max="12" width="15.7265625" style="1" customWidth="1"/>
  </cols>
  <sheetData>
    <row r="1" spans="1:12" s="20" customFormat="1" ht="17.5">
      <c r="A1" s="328" t="s">
        <v>101</v>
      </c>
      <c r="B1" s="328"/>
      <c r="C1" s="328"/>
      <c r="D1" s="328"/>
      <c r="E1" s="328"/>
      <c r="F1" s="328"/>
      <c r="G1" s="328"/>
      <c r="H1" s="328"/>
      <c r="I1" s="328"/>
      <c r="J1" s="328"/>
      <c r="K1" s="171"/>
      <c r="L1" s="171"/>
    </row>
    <row r="2" spans="1:12" s="5" customFormat="1" ht="37.5" customHeight="1">
      <c r="A2" s="333" t="s">
        <v>62</v>
      </c>
      <c r="B2" s="309" t="s">
        <v>55</v>
      </c>
      <c r="C2" s="309" t="s">
        <v>56</v>
      </c>
      <c r="D2" s="309"/>
      <c r="E2" s="309" t="s">
        <v>57</v>
      </c>
      <c r="F2" s="309" t="s">
        <v>58</v>
      </c>
      <c r="G2" s="329" t="s">
        <v>63</v>
      </c>
      <c r="H2" s="330"/>
      <c r="I2" s="331"/>
      <c r="J2" s="309" t="s">
        <v>64</v>
      </c>
      <c r="K2" s="329" t="s">
        <v>250</v>
      </c>
      <c r="L2" s="329" t="s">
        <v>223</v>
      </c>
    </row>
    <row r="3" spans="1:12" s="5" customFormat="1" ht="57.75" customHeight="1">
      <c r="A3" s="333"/>
      <c r="B3" s="309"/>
      <c r="C3" s="27" t="s">
        <v>59</v>
      </c>
      <c r="D3" s="27" t="s">
        <v>90</v>
      </c>
      <c r="E3" s="309"/>
      <c r="F3" s="309"/>
      <c r="G3" s="170" t="s">
        <v>65</v>
      </c>
      <c r="H3" s="170" t="s">
        <v>249</v>
      </c>
      <c r="I3" s="170" t="s">
        <v>66</v>
      </c>
      <c r="J3" s="309"/>
      <c r="K3" s="329"/>
      <c r="L3" s="329"/>
    </row>
    <row r="4" spans="1:12" s="5" customFormat="1" ht="75" customHeight="1">
      <c r="A4" s="70" t="s">
        <v>67</v>
      </c>
      <c r="B4" s="29" t="s">
        <v>60</v>
      </c>
      <c r="C4" s="29">
        <f>SUM(C5,C12,C21)</f>
        <v>8</v>
      </c>
      <c r="D4" s="29">
        <f>SUM(D5,D12,D21)</f>
        <v>8</v>
      </c>
      <c r="E4" s="130"/>
      <c r="F4" s="29"/>
      <c r="G4" s="29">
        <f t="shared" ref="G4:L4" si="0">SUM(G5,G12,G21)</f>
        <v>180</v>
      </c>
      <c r="H4" s="130">
        <f t="shared" si="0"/>
        <v>0</v>
      </c>
      <c r="I4" s="130">
        <f t="shared" si="0"/>
        <v>2340</v>
      </c>
      <c r="J4" s="129">
        <f t="shared" si="0"/>
        <v>0</v>
      </c>
      <c r="K4" s="129">
        <f t="shared" si="0"/>
        <v>0</v>
      </c>
      <c r="L4" s="129">
        <f t="shared" si="0"/>
        <v>0</v>
      </c>
    </row>
    <row r="5" spans="1:12" s="5" customFormat="1" ht="21.65" customHeight="1">
      <c r="A5" s="67"/>
      <c r="B5" s="179" t="s">
        <v>251</v>
      </c>
      <c r="C5" s="180">
        <f>SUM(C6:C11)</f>
        <v>0</v>
      </c>
      <c r="D5" s="180">
        <f>SUM(D6:D11)</f>
        <v>0</v>
      </c>
      <c r="E5" s="181"/>
      <c r="F5" s="182"/>
      <c r="G5" s="180">
        <f t="shared" ref="G5:L5" si="1">SUM(G6:G11)</f>
        <v>0</v>
      </c>
      <c r="H5" s="180">
        <f t="shared" si="1"/>
        <v>0</v>
      </c>
      <c r="I5" s="180">
        <f t="shared" si="1"/>
        <v>0</v>
      </c>
      <c r="J5" s="182">
        <f t="shared" si="1"/>
        <v>0</v>
      </c>
      <c r="K5" s="182">
        <f t="shared" si="1"/>
        <v>0</v>
      </c>
      <c r="L5" s="183">
        <f t="shared" si="1"/>
        <v>0</v>
      </c>
    </row>
    <row r="6" spans="1:12" s="5" customFormat="1">
      <c r="A6" s="67"/>
      <c r="B6" s="81"/>
      <c r="C6" s="66"/>
      <c r="D6" s="66"/>
      <c r="E6" s="127"/>
      <c r="F6" s="62"/>
      <c r="G6" s="21"/>
      <c r="H6" s="21"/>
      <c r="I6" s="21"/>
      <c r="J6" s="176"/>
      <c r="K6" s="176"/>
      <c r="L6" s="176"/>
    </row>
    <row r="7" spans="1:12" s="5" customFormat="1">
      <c r="A7" s="67"/>
      <c r="B7" s="81"/>
      <c r="C7" s="66"/>
      <c r="D7" s="66"/>
      <c r="E7" s="127"/>
      <c r="F7" s="128"/>
      <c r="G7" s="21"/>
      <c r="H7" s="21"/>
      <c r="I7" s="21"/>
      <c r="J7" s="176"/>
      <c r="K7" s="176"/>
      <c r="L7" s="176"/>
    </row>
    <row r="8" spans="1:12" s="5" customFormat="1">
      <c r="A8" s="67"/>
      <c r="B8" s="81"/>
      <c r="C8" s="66"/>
      <c r="D8" s="66"/>
      <c r="E8" s="127"/>
      <c r="F8" s="128"/>
      <c r="G8" s="21"/>
      <c r="H8" s="21"/>
      <c r="I8" s="21"/>
      <c r="J8" s="176"/>
      <c r="K8" s="176"/>
      <c r="L8" s="176"/>
    </row>
    <row r="9" spans="1:12" s="5" customFormat="1">
      <c r="A9" s="67"/>
      <c r="B9" s="81"/>
      <c r="C9" s="66"/>
      <c r="D9" s="66"/>
      <c r="E9" s="127"/>
      <c r="F9" s="128"/>
      <c r="G9" s="21"/>
      <c r="H9" s="21"/>
      <c r="I9" s="21"/>
      <c r="J9" s="176"/>
      <c r="K9" s="176"/>
      <c r="L9" s="176"/>
    </row>
    <row r="10" spans="1:12" s="5" customFormat="1">
      <c r="A10" s="67"/>
      <c r="B10" s="81"/>
      <c r="C10" s="66"/>
      <c r="D10" s="66"/>
      <c r="E10" s="127"/>
      <c r="F10" s="128"/>
      <c r="G10" s="21"/>
      <c r="H10" s="21"/>
      <c r="I10" s="21"/>
      <c r="J10" s="176"/>
      <c r="K10" s="176"/>
      <c r="L10" s="176"/>
    </row>
    <row r="11" spans="1:12" s="5" customFormat="1">
      <c r="A11" s="67"/>
      <c r="B11" s="81"/>
      <c r="C11" s="66"/>
      <c r="D11" s="66"/>
      <c r="E11" s="127"/>
      <c r="F11" s="128"/>
      <c r="G11" s="21"/>
      <c r="H11" s="21"/>
      <c r="I11" s="21"/>
      <c r="J11" s="176"/>
      <c r="K11" s="176"/>
      <c r="L11" s="176"/>
    </row>
    <row r="12" spans="1:12" s="5" customFormat="1">
      <c r="A12" s="67"/>
      <c r="B12" s="179" t="s">
        <v>252</v>
      </c>
      <c r="C12" s="180">
        <f>SUM(C13:C20)</f>
        <v>7</v>
      </c>
      <c r="D12" s="180">
        <f>SUM(D13:D20)</f>
        <v>7</v>
      </c>
      <c r="E12" s="181"/>
      <c r="F12" s="182"/>
      <c r="G12" s="180">
        <f t="shared" ref="G12:L12" si="2">SUM(G13:G20)</f>
        <v>150</v>
      </c>
      <c r="H12" s="180">
        <f t="shared" si="2"/>
        <v>0</v>
      </c>
      <c r="I12" s="180">
        <f t="shared" si="2"/>
        <v>2130</v>
      </c>
      <c r="J12" s="182">
        <f t="shared" si="2"/>
        <v>0</v>
      </c>
      <c r="K12" s="182">
        <f t="shared" si="2"/>
        <v>0</v>
      </c>
      <c r="L12" s="183">
        <f t="shared" si="2"/>
        <v>0</v>
      </c>
    </row>
    <row r="13" spans="1:12" s="5" customFormat="1" ht="36">
      <c r="A13" s="67"/>
      <c r="B13" s="81" t="s">
        <v>615</v>
      </c>
      <c r="C13" s="66">
        <v>1</v>
      </c>
      <c r="D13" s="66">
        <v>1</v>
      </c>
      <c r="E13" s="127" t="s">
        <v>616</v>
      </c>
      <c r="F13" s="128" t="s">
        <v>617</v>
      </c>
      <c r="G13" s="21">
        <v>10</v>
      </c>
      <c r="H13" s="21"/>
      <c r="I13" s="21">
        <v>350</v>
      </c>
      <c r="J13" s="176"/>
      <c r="K13" s="176"/>
      <c r="L13" s="176"/>
    </row>
    <row r="14" spans="1:12" s="5" customFormat="1" ht="36">
      <c r="A14" s="67"/>
      <c r="B14" s="81" t="s">
        <v>618</v>
      </c>
      <c r="C14" s="66">
        <v>1</v>
      </c>
      <c r="D14" s="66">
        <v>1</v>
      </c>
      <c r="E14" s="127" t="s">
        <v>616</v>
      </c>
      <c r="F14" s="128" t="s">
        <v>619</v>
      </c>
      <c r="G14" s="21">
        <v>5</v>
      </c>
      <c r="H14" s="21"/>
      <c r="I14" s="21">
        <v>355</v>
      </c>
      <c r="J14" s="176"/>
      <c r="K14" s="176"/>
      <c r="L14" s="176"/>
    </row>
    <row r="15" spans="1:12" s="5" customFormat="1" ht="36">
      <c r="A15" s="67"/>
      <c r="B15" s="81" t="s">
        <v>620</v>
      </c>
      <c r="C15" s="66">
        <v>1</v>
      </c>
      <c r="D15" s="66">
        <v>1</v>
      </c>
      <c r="E15" s="127" t="s">
        <v>616</v>
      </c>
      <c r="F15" s="128" t="s">
        <v>621</v>
      </c>
      <c r="G15" s="21">
        <v>10</v>
      </c>
      <c r="H15" s="21"/>
      <c r="I15" s="21">
        <v>230</v>
      </c>
      <c r="J15" s="176"/>
      <c r="K15" s="176"/>
      <c r="L15" s="176"/>
    </row>
    <row r="16" spans="1:12" s="5" customFormat="1" ht="36">
      <c r="A16" s="67"/>
      <c r="B16" s="81" t="s">
        <v>622</v>
      </c>
      <c r="C16" s="66">
        <v>1</v>
      </c>
      <c r="D16" s="66">
        <v>1</v>
      </c>
      <c r="E16" s="127" t="s">
        <v>616</v>
      </c>
      <c r="F16" s="128" t="s">
        <v>623</v>
      </c>
      <c r="G16" s="21">
        <v>35</v>
      </c>
      <c r="H16" s="21"/>
      <c r="I16" s="21">
        <v>445</v>
      </c>
      <c r="J16" s="176"/>
      <c r="K16" s="176"/>
      <c r="L16" s="176"/>
    </row>
    <row r="17" spans="1:12" s="5" customFormat="1" ht="36">
      <c r="A17" s="67"/>
      <c r="B17" s="81" t="s">
        <v>624</v>
      </c>
      <c r="C17" s="66">
        <v>1</v>
      </c>
      <c r="D17" s="66">
        <v>1</v>
      </c>
      <c r="E17" s="127" t="s">
        <v>616</v>
      </c>
      <c r="F17" s="128" t="s">
        <v>617</v>
      </c>
      <c r="G17" s="21">
        <v>10</v>
      </c>
      <c r="H17" s="21"/>
      <c r="I17" s="21">
        <v>470</v>
      </c>
      <c r="J17" s="176"/>
      <c r="K17" s="176"/>
      <c r="L17" s="176"/>
    </row>
    <row r="18" spans="1:12" s="5" customFormat="1" ht="54">
      <c r="A18" s="67"/>
      <c r="B18" s="81" t="s">
        <v>625</v>
      </c>
      <c r="C18" s="66">
        <v>1</v>
      </c>
      <c r="D18" s="66">
        <v>1</v>
      </c>
      <c r="E18" s="127" t="s">
        <v>616</v>
      </c>
      <c r="F18" s="128" t="s">
        <v>626</v>
      </c>
      <c r="G18" s="21">
        <v>10</v>
      </c>
      <c r="H18" s="21"/>
      <c r="I18" s="21">
        <v>110</v>
      </c>
      <c r="J18" s="176"/>
      <c r="K18" s="176"/>
      <c r="L18" s="176"/>
    </row>
    <row r="19" spans="1:12" s="5" customFormat="1" ht="36">
      <c r="A19" s="67"/>
      <c r="B19" s="81" t="s">
        <v>627</v>
      </c>
      <c r="C19" s="66">
        <v>1</v>
      </c>
      <c r="D19" s="66">
        <v>1</v>
      </c>
      <c r="E19" s="127" t="s">
        <v>628</v>
      </c>
      <c r="F19" s="128" t="s">
        <v>619</v>
      </c>
      <c r="G19" s="21">
        <v>70</v>
      </c>
      <c r="H19" s="21"/>
      <c r="I19" s="21">
        <v>170</v>
      </c>
      <c r="J19" s="176"/>
      <c r="K19" s="176"/>
      <c r="L19" s="176"/>
    </row>
    <row r="20" spans="1:12" s="5" customFormat="1">
      <c r="A20" s="67"/>
      <c r="B20" s="81"/>
      <c r="C20" s="66"/>
      <c r="D20" s="66"/>
      <c r="E20" s="127"/>
      <c r="F20" s="128"/>
      <c r="G20" s="21"/>
      <c r="H20" s="21"/>
      <c r="I20" s="21"/>
      <c r="J20" s="176"/>
      <c r="K20" s="176"/>
      <c r="L20" s="176"/>
    </row>
    <row r="21" spans="1:12" s="5" customFormat="1">
      <c r="A21" s="67"/>
      <c r="B21" s="179" t="s">
        <v>253</v>
      </c>
      <c r="C21" s="180">
        <f>SUM(C22:C28)</f>
        <v>1</v>
      </c>
      <c r="D21" s="180">
        <f>SUM(D22:D28)</f>
        <v>1</v>
      </c>
      <c r="E21" s="181"/>
      <c r="F21" s="182"/>
      <c r="G21" s="180">
        <f t="shared" ref="G21:L21" si="3">SUM(G22:G28)</f>
        <v>30</v>
      </c>
      <c r="H21" s="180">
        <f t="shared" si="3"/>
        <v>0</v>
      </c>
      <c r="I21" s="180">
        <f t="shared" si="3"/>
        <v>210</v>
      </c>
      <c r="J21" s="182">
        <f t="shared" si="3"/>
        <v>0</v>
      </c>
      <c r="K21" s="182">
        <f t="shared" si="3"/>
        <v>0</v>
      </c>
      <c r="L21" s="183">
        <f t="shared" si="3"/>
        <v>0</v>
      </c>
    </row>
    <row r="22" spans="1:12" s="5" customFormat="1" ht="36">
      <c r="A22" s="67"/>
      <c r="B22" s="184" t="s">
        <v>629</v>
      </c>
      <c r="C22" s="185">
        <v>1</v>
      </c>
      <c r="D22" s="185">
        <v>1</v>
      </c>
      <c r="E22" s="186" t="s">
        <v>630</v>
      </c>
      <c r="F22" s="187" t="s">
        <v>619</v>
      </c>
      <c r="G22" s="185">
        <v>30</v>
      </c>
      <c r="H22" s="185"/>
      <c r="I22" s="185">
        <v>210</v>
      </c>
      <c r="J22" s="188"/>
      <c r="K22" s="188"/>
      <c r="L22" s="189"/>
    </row>
    <row r="23" spans="1:12" s="5" customFormat="1">
      <c r="A23" s="67"/>
      <c r="B23" s="184"/>
      <c r="C23" s="185"/>
      <c r="D23" s="185"/>
      <c r="E23" s="186"/>
      <c r="F23" s="187"/>
      <c r="G23" s="185"/>
      <c r="H23" s="185"/>
      <c r="I23" s="185"/>
      <c r="J23" s="188"/>
      <c r="K23" s="188"/>
      <c r="L23" s="189"/>
    </row>
    <row r="24" spans="1:12" s="5" customFormat="1">
      <c r="A24" s="67"/>
      <c r="B24" s="184"/>
      <c r="C24" s="185"/>
      <c r="D24" s="185"/>
      <c r="E24" s="186"/>
      <c r="F24" s="187"/>
      <c r="G24" s="185"/>
      <c r="H24" s="185"/>
      <c r="I24" s="185"/>
      <c r="J24" s="188"/>
      <c r="K24" s="188"/>
      <c r="L24" s="189"/>
    </row>
    <row r="25" spans="1:12" s="5" customFormat="1">
      <c r="A25" s="67"/>
      <c r="B25" s="184"/>
      <c r="C25" s="185"/>
      <c r="D25" s="185"/>
      <c r="E25" s="186"/>
      <c r="F25" s="187"/>
      <c r="G25" s="185"/>
      <c r="H25" s="185"/>
      <c r="I25" s="185"/>
      <c r="J25" s="188"/>
      <c r="K25" s="188"/>
      <c r="L25" s="189"/>
    </row>
    <row r="26" spans="1:12" s="5" customFormat="1">
      <c r="A26" s="67"/>
      <c r="B26" s="81"/>
      <c r="C26" s="66"/>
      <c r="D26" s="66"/>
      <c r="E26" s="127"/>
      <c r="F26" s="62"/>
      <c r="G26" s="21"/>
      <c r="H26" s="21"/>
      <c r="I26" s="21"/>
      <c r="J26" s="176"/>
      <c r="K26" s="176"/>
      <c r="L26" s="176"/>
    </row>
    <row r="27" spans="1:12" s="5" customFormat="1">
      <c r="A27" s="67"/>
      <c r="B27" s="81"/>
      <c r="C27" s="66"/>
      <c r="D27" s="66"/>
      <c r="E27" s="127"/>
      <c r="F27" s="62"/>
      <c r="G27" s="21"/>
      <c r="H27" s="21"/>
      <c r="I27" s="21"/>
      <c r="J27" s="176"/>
      <c r="K27" s="176"/>
      <c r="L27" s="176"/>
    </row>
    <row r="28" spans="1:12">
      <c r="A28" s="67"/>
      <c r="B28" s="81"/>
      <c r="C28" s="66"/>
      <c r="D28" s="66"/>
      <c r="E28" s="128"/>
      <c r="F28" s="62"/>
      <c r="G28" s="21"/>
      <c r="H28" s="21"/>
      <c r="I28" s="21"/>
      <c r="J28" s="176"/>
      <c r="K28" s="176"/>
      <c r="L28" s="176"/>
    </row>
    <row r="29" spans="1:12" s="5" customFormat="1" ht="75" customHeight="1">
      <c r="A29" s="70" t="s">
        <v>68</v>
      </c>
      <c r="B29" s="29" t="s">
        <v>61</v>
      </c>
      <c r="C29" s="29">
        <f>SUM(C30,C35,C41)</f>
        <v>2</v>
      </c>
      <c r="D29" s="29">
        <f>SUM(D30,D35,D41)</f>
        <v>2</v>
      </c>
      <c r="E29" s="130"/>
      <c r="F29" s="68"/>
      <c r="G29" s="130">
        <f>SUM(G30,G35,G41)</f>
        <v>45</v>
      </c>
      <c r="H29" s="130">
        <f>SUM(H30,H35,H41)</f>
        <v>0</v>
      </c>
      <c r="I29" s="130">
        <f>SUM(I30,I35,I41)</f>
        <v>315</v>
      </c>
      <c r="J29" s="129">
        <f>SUM(J30,J35,J41)</f>
        <v>0</v>
      </c>
      <c r="K29" s="129">
        <f>SUM(K30,K35,K41)</f>
        <v>0</v>
      </c>
      <c r="L29" s="129">
        <f>SUM(K30,K35,K41)</f>
        <v>0</v>
      </c>
    </row>
    <row r="30" spans="1:12" s="5" customFormat="1">
      <c r="A30" s="67"/>
      <c r="B30" s="179" t="s">
        <v>251</v>
      </c>
      <c r="C30" s="180">
        <f>SUM(C31:C34)</f>
        <v>0</v>
      </c>
      <c r="D30" s="180">
        <f>SUM(D31:D34)</f>
        <v>0</v>
      </c>
      <c r="E30" s="181"/>
      <c r="F30" s="182"/>
      <c r="G30" s="180">
        <f t="shared" ref="G30:L30" si="4">SUM(G31:G34)</f>
        <v>0</v>
      </c>
      <c r="H30" s="180">
        <f t="shared" si="4"/>
        <v>0</v>
      </c>
      <c r="I30" s="180">
        <f t="shared" si="4"/>
        <v>0</v>
      </c>
      <c r="J30" s="182">
        <f t="shared" si="4"/>
        <v>0</v>
      </c>
      <c r="K30" s="182">
        <f t="shared" si="4"/>
        <v>0</v>
      </c>
      <c r="L30" s="183">
        <f t="shared" si="4"/>
        <v>0</v>
      </c>
    </row>
    <row r="31" spans="1:12" s="5" customFormat="1">
      <c r="A31" s="67"/>
      <c r="B31" s="81"/>
      <c r="C31" s="66"/>
      <c r="D31" s="66"/>
      <c r="E31" s="127"/>
      <c r="F31" s="62"/>
      <c r="G31" s="21"/>
      <c r="H31" s="21"/>
      <c r="I31" s="21"/>
      <c r="J31" s="127"/>
      <c r="K31" s="127"/>
      <c r="L31" s="127"/>
    </row>
    <row r="32" spans="1:12" s="5" customFormat="1">
      <c r="A32" s="67"/>
      <c r="B32" s="81"/>
      <c r="C32" s="66"/>
      <c r="D32" s="66"/>
      <c r="E32" s="127"/>
      <c r="F32" s="62"/>
      <c r="G32" s="21"/>
      <c r="H32" s="21"/>
      <c r="I32" s="21"/>
      <c r="J32" s="127"/>
      <c r="K32" s="127"/>
      <c r="L32" s="127"/>
    </row>
    <row r="33" spans="1:12" s="5" customFormat="1">
      <c r="A33" s="67"/>
      <c r="B33" s="81"/>
      <c r="C33" s="66"/>
      <c r="D33" s="66"/>
      <c r="E33" s="127"/>
      <c r="F33" s="128"/>
      <c r="G33" s="21"/>
      <c r="H33" s="21"/>
      <c r="I33" s="21"/>
      <c r="J33" s="127"/>
      <c r="K33" s="127"/>
      <c r="L33" s="127"/>
    </row>
    <row r="34" spans="1:12" s="5" customFormat="1">
      <c r="A34" s="67"/>
      <c r="B34" s="81"/>
      <c r="C34" s="66"/>
      <c r="D34" s="66"/>
      <c r="E34" s="127"/>
      <c r="F34" s="128"/>
      <c r="G34" s="21"/>
      <c r="H34" s="21"/>
      <c r="I34" s="21"/>
      <c r="J34" s="127"/>
      <c r="K34" s="127"/>
      <c r="L34" s="127"/>
    </row>
    <row r="35" spans="1:12" s="5" customFormat="1">
      <c r="A35" s="67"/>
      <c r="B35" s="179" t="s">
        <v>252</v>
      </c>
      <c r="C35" s="180">
        <f>SUM(C36:C40)</f>
        <v>2</v>
      </c>
      <c r="D35" s="180">
        <f>SUM(D36:D40)</f>
        <v>2</v>
      </c>
      <c r="E35" s="181"/>
      <c r="F35" s="182"/>
      <c r="G35" s="180">
        <f t="shared" ref="G35:L35" si="5">SUM(G36:G40)</f>
        <v>45</v>
      </c>
      <c r="H35" s="180">
        <f t="shared" si="5"/>
        <v>0</v>
      </c>
      <c r="I35" s="180">
        <f t="shared" si="5"/>
        <v>315</v>
      </c>
      <c r="J35" s="182">
        <f t="shared" si="5"/>
        <v>0</v>
      </c>
      <c r="K35" s="182">
        <f t="shared" si="5"/>
        <v>0</v>
      </c>
      <c r="L35" s="183">
        <f t="shared" si="5"/>
        <v>0</v>
      </c>
    </row>
    <row r="36" spans="1:12" s="5" customFormat="1" ht="36">
      <c r="A36" s="67"/>
      <c r="B36" s="81" t="s">
        <v>631</v>
      </c>
      <c r="C36" s="66">
        <v>1</v>
      </c>
      <c r="D36" s="66">
        <v>1</v>
      </c>
      <c r="E36" s="127" t="s">
        <v>616</v>
      </c>
      <c r="F36" s="128" t="s">
        <v>632</v>
      </c>
      <c r="G36" s="21">
        <v>10</v>
      </c>
      <c r="H36" s="21"/>
      <c r="I36" s="21">
        <v>230</v>
      </c>
      <c r="J36" s="127"/>
      <c r="K36" s="127"/>
      <c r="L36" s="127"/>
    </row>
    <row r="37" spans="1:12" s="5" customFormat="1" ht="36">
      <c r="A37" s="67"/>
      <c r="B37" s="81" t="s">
        <v>633</v>
      </c>
      <c r="C37" s="66">
        <v>1</v>
      </c>
      <c r="D37" s="66">
        <v>1</v>
      </c>
      <c r="E37" s="127" t="s">
        <v>616</v>
      </c>
      <c r="F37" s="128" t="s">
        <v>299</v>
      </c>
      <c r="G37" s="21">
        <v>35</v>
      </c>
      <c r="H37" s="21"/>
      <c r="I37" s="21">
        <v>85</v>
      </c>
      <c r="J37" s="127"/>
      <c r="K37" s="127"/>
      <c r="L37" s="127"/>
    </row>
    <row r="38" spans="1:12" s="5" customFormat="1">
      <c r="A38" s="67"/>
      <c r="B38" s="81"/>
      <c r="C38" s="66"/>
      <c r="D38" s="66"/>
      <c r="E38" s="127"/>
      <c r="F38" s="128"/>
      <c r="G38" s="21"/>
      <c r="H38" s="21"/>
      <c r="I38" s="21"/>
      <c r="J38" s="127"/>
      <c r="K38" s="127"/>
      <c r="L38" s="127"/>
    </row>
    <row r="39" spans="1:12" s="5" customFormat="1">
      <c r="A39" s="67"/>
      <c r="B39" s="81"/>
      <c r="C39" s="66"/>
      <c r="D39" s="66"/>
      <c r="E39" s="127"/>
      <c r="F39" s="128"/>
      <c r="G39" s="21"/>
      <c r="H39" s="21"/>
      <c r="I39" s="21"/>
      <c r="J39" s="127"/>
      <c r="K39" s="127"/>
      <c r="L39" s="127"/>
    </row>
    <row r="40" spans="1:12" s="5" customFormat="1">
      <c r="A40" s="67"/>
      <c r="B40" s="81"/>
      <c r="C40" s="66"/>
      <c r="D40" s="66"/>
      <c r="E40" s="127"/>
      <c r="F40" s="62"/>
      <c r="G40" s="21"/>
      <c r="H40" s="21"/>
      <c r="I40" s="21"/>
      <c r="J40" s="127"/>
      <c r="K40" s="127"/>
      <c r="L40" s="127"/>
    </row>
    <row r="41" spans="1:12" s="5" customFormat="1">
      <c r="A41" s="67"/>
      <c r="B41" s="179" t="s">
        <v>253</v>
      </c>
      <c r="C41" s="180">
        <f>SUM(C42:C46)</f>
        <v>0</v>
      </c>
      <c r="D41" s="180">
        <f>SUM(D42:D46)</f>
        <v>0</v>
      </c>
      <c r="E41" s="181"/>
      <c r="F41" s="182"/>
      <c r="G41" s="180">
        <f t="shared" ref="G41:L41" si="6">SUM(G42:G46)</f>
        <v>0</v>
      </c>
      <c r="H41" s="180">
        <f t="shared" si="6"/>
        <v>0</v>
      </c>
      <c r="I41" s="180">
        <f t="shared" si="6"/>
        <v>0</v>
      </c>
      <c r="J41" s="182">
        <f t="shared" si="6"/>
        <v>0</v>
      </c>
      <c r="K41" s="182">
        <f t="shared" si="6"/>
        <v>0</v>
      </c>
      <c r="L41" s="183">
        <f t="shared" si="6"/>
        <v>0</v>
      </c>
    </row>
    <row r="42" spans="1:12" s="5" customFormat="1">
      <c r="A42" s="67"/>
      <c r="B42" s="81"/>
      <c r="C42" s="66"/>
      <c r="D42" s="66"/>
      <c r="E42" s="127"/>
      <c r="F42" s="62"/>
      <c r="G42" s="21"/>
      <c r="H42" s="21"/>
      <c r="I42" s="21"/>
      <c r="J42" s="127"/>
      <c r="K42" s="127"/>
      <c r="L42" s="127"/>
    </row>
    <row r="43" spans="1:12" s="5" customFormat="1">
      <c r="A43" s="67"/>
      <c r="B43" s="81"/>
      <c r="C43" s="66"/>
      <c r="D43" s="66"/>
      <c r="E43" s="127"/>
      <c r="F43" s="128"/>
      <c r="G43" s="21"/>
      <c r="H43" s="21"/>
      <c r="I43" s="21"/>
      <c r="J43" s="127"/>
      <c r="K43" s="127"/>
      <c r="L43" s="127"/>
    </row>
    <row r="44" spans="1:12" s="5" customFormat="1">
      <c r="A44" s="67"/>
      <c r="B44" s="81"/>
      <c r="C44" s="66"/>
      <c r="D44" s="66"/>
      <c r="E44" s="127"/>
      <c r="F44" s="128"/>
      <c r="G44" s="21"/>
      <c r="H44" s="21"/>
      <c r="I44" s="21"/>
      <c r="J44" s="127"/>
      <c r="K44" s="127"/>
      <c r="L44" s="127"/>
    </row>
    <row r="45" spans="1:12" s="5" customFormat="1">
      <c r="A45" s="67"/>
      <c r="B45" s="81"/>
      <c r="C45" s="66"/>
      <c r="D45" s="66"/>
      <c r="E45" s="127"/>
      <c r="F45" s="62"/>
      <c r="G45" s="21"/>
      <c r="H45" s="21"/>
      <c r="I45" s="21"/>
      <c r="J45" s="127"/>
      <c r="K45" s="127"/>
      <c r="L45" s="127"/>
    </row>
    <row r="46" spans="1:12">
      <c r="A46" s="67"/>
      <c r="B46" s="81"/>
      <c r="C46" s="66"/>
      <c r="D46" s="66"/>
      <c r="E46" s="128"/>
      <c r="F46" s="62"/>
      <c r="G46" s="21"/>
      <c r="H46" s="21"/>
      <c r="I46" s="21"/>
      <c r="J46" s="127"/>
      <c r="K46" s="127"/>
      <c r="L46" s="127"/>
    </row>
    <row r="47" spans="1:12" s="5" customFormat="1" ht="37.5" customHeight="1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29"/>
      <c r="F47" s="69"/>
      <c r="G47" s="130">
        <f t="shared" ref="G47:L47" si="7">SUM(G48,G52,G57)</f>
        <v>0</v>
      </c>
      <c r="H47" s="130">
        <f t="shared" si="7"/>
        <v>0</v>
      </c>
      <c r="I47" s="130">
        <f t="shared" si="7"/>
        <v>0</v>
      </c>
      <c r="J47" s="129">
        <f t="shared" si="7"/>
        <v>0</v>
      </c>
      <c r="K47" s="129">
        <f t="shared" si="7"/>
        <v>0</v>
      </c>
      <c r="L47" s="129">
        <f t="shared" si="7"/>
        <v>0</v>
      </c>
    </row>
    <row r="48" spans="1:12" s="5" customFormat="1">
      <c r="A48" s="67"/>
      <c r="B48" s="179" t="s">
        <v>251</v>
      </c>
      <c r="C48" s="180">
        <f>SUM(C49:C51)</f>
        <v>0</v>
      </c>
      <c r="D48" s="180">
        <f>SUM(D49:D51)</f>
        <v>0</v>
      </c>
      <c r="E48" s="181"/>
      <c r="F48" s="182"/>
      <c r="G48" s="180">
        <f t="shared" ref="G48:L48" si="8">SUM(G49:G51)</f>
        <v>0</v>
      </c>
      <c r="H48" s="180">
        <f t="shared" si="8"/>
        <v>0</v>
      </c>
      <c r="I48" s="180">
        <f t="shared" si="8"/>
        <v>0</v>
      </c>
      <c r="J48" s="182">
        <f t="shared" si="8"/>
        <v>0</v>
      </c>
      <c r="K48" s="182">
        <f t="shared" si="8"/>
        <v>0</v>
      </c>
      <c r="L48" s="183">
        <f t="shared" si="8"/>
        <v>0</v>
      </c>
    </row>
    <row r="49" spans="1:12" s="5" customFormat="1">
      <c r="A49" s="67"/>
      <c r="B49" s="81"/>
      <c r="C49" s="66"/>
      <c r="D49" s="66"/>
      <c r="E49" s="127"/>
      <c r="F49" s="62"/>
      <c r="G49" s="21"/>
      <c r="H49" s="21"/>
      <c r="I49" s="21"/>
      <c r="J49" s="127"/>
      <c r="K49" s="127"/>
      <c r="L49" s="127"/>
    </row>
    <row r="50" spans="1:12" s="5" customFormat="1">
      <c r="A50" s="67"/>
      <c r="B50" s="81"/>
      <c r="C50" s="66"/>
      <c r="D50" s="66"/>
      <c r="E50" s="127"/>
      <c r="F50" s="62"/>
      <c r="G50" s="21"/>
      <c r="H50" s="21"/>
      <c r="I50" s="21"/>
      <c r="J50" s="127"/>
      <c r="K50" s="127"/>
      <c r="L50" s="127"/>
    </row>
    <row r="51" spans="1:12" s="5" customFormat="1">
      <c r="A51" s="67"/>
      <c r="B51" s="81"/>
      <c r="C51" s="66"/>
      <c r="D51" s="66"/>
      <c r="E51" s="127"/>
      <c r="F51" s="62"/>
      <c r="G51" s="21"/>
      <c r="H51" s="21"/>
      <c r="I51" s="21"/>
      <c r="J51" s="127"/>
      <c r="K51" s="127"/>
      <c r="L51" s="127"/>
    </row>
    <row r="52" spans="1:12" s="5" customFormat="1">
      <c r="A52" s="67"/>
      <c r="B52" s="179" t="s">
        <v>252</v>
      </c>
      <c r="C52" s="180">
        <f>SUM(C53:C56)</f>
        <v>0</v>
      </c>
      <c r="D52" s="180">
        <f>SUM(D53:D56)</f>
        <v>0</v>
      </c>
      <c r="E52" s="181"/>
      <c r="F52" s="182"/>
      <c r="G52" s="180">
        <f t="shared" ref="G52:L52" si="9">SUM(G53:G56)</f>
        <v>0</v>
      </c>
      <c r="H52" s="180">
        <f t="shared" si="9"/>
        <v>0</v>
      </c>
      <c r="I52" s="180">
        <f t="shared" si="9"/>
        <v>0</v>
      </c>
      <c r="J52" s="182">
        <f t="shared" si="9"/>
        <v>0</v>
      </c>
      <c r="K52" s="182">
        <f t="shared" si="9"/>
        <v>0</v>
      </c>
      <c r="L52" s="183">
        <f t="shared" si="9"/>
        <v>0</v>
      </c>
    </row>
    <row r="53" spans="1:12" s="5" customFormat="1">
      <c r="A53" s="67"/>
      <c r="B53" s="81"/>
      <c r="C53" s="66"/>
      <c r="D53" s="66"/>
      <c r="E53" s="127"/>
      <c r="F53" s="62"/>
      <c r="G53" s="21"/>
      <c r="H53" s="21"/>
      <c r="I53" s="21"/>
      <c r="J53" s="127"/>
      <c r="K53" s="127"/>
      <c r="L53" s="127"/>
    </row>
    <row r="54" spans="1:12" s="5" customFormat="1">
      <c r="A54" s="67"/>
      <c r="B54" s="81"/>
      <c r="C54" s="66"/>
      <c r="D54" s="66"/>
      <c r="E54" s="127"/>
      <c r="F54" s="62"/>
      <c r="G54" s="21"/>
      <c r="H54" s="21"/>
      <c r="I54" s="21"/>
      <c r="J54" s="127"/>
      <c r="K54" s="127"/>
      <c r="L54" s="127"/>
    </row>
    <row r="55" spans="1:12" s="5" customFormat="1">
      <c r="A55" s="67"/>
      <c r="B55" s="81"/>
      <c r="C55" s="66"/>
      <c r="D55" s="66"/>
      <c r="E55" s="127"/>
      <c r="F55" s="128"/>
      <c r="G55" s="21"/>
      <c r="H55" s="21"/>
      <c r="I55" s="21"/>
      <c r="J55" s="127"/>
      <c r="K55" s="127"/>
      <c r="L55" s="127"/>
    </row>
    <row r="56" spans="1:12" s="5" customFormat="1">
      <c r="A56" s="67"/>
      <c r="B56" s="81"/>
      <c r="C56" s="66"/>
      <c r="D56" s="66"/>
      <c r="E56" s="127"/>
      <c r="F56" s="62"/>
      <c r="G56" s="21"/>
      <c r="H56" s="21"/>
      <c r="I56" s="21"/>
      <c r="J56" s="127"/>
      <c r="K56" s="127"/>
      <c r="L56" s="127"/>
    </row>
    <row r="57" spans="1:12" s="5" customFormat="1">
      <c r="A57" s="67"/>
      <c r="B57" s="179" t="s">
        <v>253</v>
      </c>
      <c r="C57" s="180">
        <f>SUM(C58:C60)</f>
        <v>0</v>
      </c>
      <c r="D57" s="180">
        <f>SUM(D58:D60)</f>
        <v>0</v>
      </c>
      <c r="E57" s="181"/>
      <c r="F57" s="182"/>
      <c r="G57" s="180">
        <f t="shared" ref="G57:L57" si="10">SUM(G58:G60)</f>
        <v>0</v>
      </c>
      <c r="H57" s="180">
        <f t="shared" si="10"/>
        <v>0</v>
      </c>
      <c r="I57" s="180">
        <f t="shared" si="10"/>
        <v>0</v>
      </c>
      <c r="J57" s="182">
        <f t="shared" si="10"/>
        <v>0</v>
      </c>
      <c r="K57" s="182">
        <f t="shared" si="10"/>
        <v>0</v>
      </c>
      <c r="L57" s="183">
        <f t="shared" si="10"/>
        <v>0</v>
      </c>
    </row>
    <row r="58" spans="1:12" s="5" customFormat="1">
      <c r="A58" s="67"/>
      <c r="B58" s="81"/>
      <c r="C58" s="66"/>
      <c r="D58" s="66"/>
      <c r="E58" s="127"/>
      <c r="F58" s="62"/>
      <c r="G58" s="21"/>
      <c r="H58" s="21"/>
      <c r="I58" s="21"/>
      <c r="J58" s="127"/>
      <c r="K58" s="127"/>
      <c r="L58" s="127"/>
    </row>
    <row r="59" spans="1:12" s="5" customFormat="1">
      <c r="A59" s="67"/>
      <c r="B59" s="81"/>
      <c r="C59" s="66"/>
      <c r="D59" s="66"/>
      <c r="E59" s="127"/>
      <c r="F59" s="128"/>
      <c r="G59" s="21"/>
      <c r="H59" s="21"/>
      <c r="I59" s="21"/>
      <c r="J59" s="127"/>
      <c r="K59" s="127"/>
      <c r="L59" s="127"/>
    </row>
    <row r="60" spans="1:12">
      <c r="A60" s="67"/>
      <c r="B60" s="81"/>
      <c r="C60" s="66"/>
      <c r="D60" s="66"/>
      <c r="E60" s="128"/>
      <c r="F60" s="62"/>
      <c r="G60" s="21"/>
      <c r="H60" s="21"/>
      <c r="I60" s="21"/>
      <c r="J60" s="127"/>
      <c r="K60" s="127"/>
      <c r="L60" s="127"/>
    </row>
    <row r="61" spans="1:12" s="5" customFormat="1" ht="75" customHeight="1">
      <c r="A61" s="29" t="s">
        <v>98</v>
      </c>
      <c r="B61" s="29" t="s">
        <v>70</v>
      </c>
      <c r="C61" s="29">
        <f>SUM(C62,C66,C70)</f>
        <v>0</v>
      </c>
      <c r="D61" s="29">
        <f>SUM(D62,D66,D70)</f>
        <v>0</v>
      </c>
      <c r="E61" s="129"/>
      <c r="F61" s="29"/>
      <c r="G61" s="130">
        <f t="shared" ref="G61:L61" si="11">SUM(G62,G66,G70)</f>
        <v>0</v>
      </c>
      <c r="H61" s="130">
        <f t="shared" si="11"/>
        <v>0</v>
      </c>
      <c r="I61" s="130">
        <f t="shared" si="11"/>
        <v>0</v>
      </c>
      <c r="J61" s="129">
        <f t="shared" si="11"/>
        <v>0</v>
      </c>
      <c r="K61" s="129">
        <f t="shared" si="11"/>
        <v>0</v>
      </c>
      <c r="L61" s="129">
        <f t="shared" si="11"/>
        <v>0</v>
      </c>
    </row>
    <row r="62" spans="1:12" s="5" customFormat="1">
      <c r="A62" s="67"/>
      <c r="B62" s="179" t="s">
        <v>251</v>
      </c>
      <c r="C62" s="180">
        <f>SUM(C63:C65)</f>
        <v>0</v>
      </c>
      <c r="D62" s="180">
        <f>SUM(D63:D65)</f>
        <v>0</v>
      </c>
      <c r="E62" s="181"/>
      <c r="F62" s="182"/>
      <c r="G62" s="180">
        <f t="shared" ref="G62:L62" si="12">SUM(G63:G65)</f>
        <v>0</v>
      </c>
      <c r="H62" s="180">
        <f t="shared" si="12"/>
        <v>0</v>
      </c>
      <c r="I62" s="180">
        <f t="shared" si="12"/>
        <v>0</v>
      </c>
      <c r="J62" s="182">
        <f t="shared" si="12"/>
        <v>0</v>
      </c>
      <c r="K62" s="182">
        <f t="shared" si="12"/>
        <v>0</v>
      </c>
      <c r="L62" s="183">
        <f t="shared" si="12"/>
        <v>0</v>
      </c>
    </row>
    <row r="63" spans="1:12" s="5" customFormat="1">
      <c r="A63" s="67"/>
      <c r="B63" s="81"/>
      <c r="C63" s="66"/>
      <c r="D63" s="66"/>
      <c r="E63" s="127"/>
      <c r="F63" s="62"/>
      <c r="G63" s="21"/>
      <c r="H63" s="21"/>
      <c r="I63" s="21"/>
      <c r="J63" s="127"/>
      <c r="K63" s="127"/>
      <c r="L63" s="127"/>
    </row>
    <row r="64" spans="1:12" s="5" customFormat="1">
      <c r="A64" s="67"/>
      <c r="B64" s="81"/>
      <c r="C64" s="66"/>
      <c r="D64" s="66"/>
      <c r="E64" s="127"/>
      <c r="F64" s="62"/>
      <c r="G64" s="21"/>
      <c r="H64" s="21"/>
      <c r="I64" s="21"/>
      <c r="J64" s="127"/>
      <c r="K64" s="127"/>
      <c r="L64" s="127"/>
    </row>
    <row r="65" spans="1:12" s="5" customFormat="1">
      <c r="A65" s="67"/>
      <c r="B65" s="81"/>
      <c r="C65" s="66"/>
      <c r="D65" s="66"/>
      <c r="E65" s="127"/>
      <c r="F65" s="128"/>
      <c r="G65" s="21"/>
      <c r="H65" s="21"/>
      <c r="I65" s="21"/>
      <c r="J65" s="127"/>
      <c r="K65" s="127"/>
      <c r="L65" s="127"/>
    </row>
    <row r="66" spans="1:12" s="5" customFormat="1">
      <c r="A66" s="67"/>
      <c r="B66" s="179" t="s">
        <v>252</v>
      </c>
      <c r="C66" s="180">
        <f>SUM(C67:C69)</f>
        <v>0</v>
      </c>
      <c r="D66" s="180">
        <f>SUM(D67:D69)</f>
        <v>0</v>
      </c>
      <c r="E66" s="181"/>
      <c r="F66" s="182"/>
      <c r="G66" s="180">
        <f t="shared" ref="G66:L66" si="13">SUM(G67:G69)</f>
        <v>0</v>
      </c>
      <c r="H66" s="180">
        <f t="shared" si="13"/>
        <v>0</v>
      </c>
      <c r="I66" s="180">
        <f t="shared" si="13"/>
        <v>0</v>
      </c>
      <c r="J66" s="182">
        <f t="shared" si="13"/>
        <v>0</v>
      </c>
      <c r="K66" s="182">
        <f t="shared" si="13"/>
        <v>0</v>
      </c>
      <c r="L66" s="183">
        <f t="shared" si="13"/>
        <v>0</v>
      </c>
    </row>
    <row r="67" spans="1:12" s="5" customFormat="1">
      <c r="A67" s="67"/>
      <c r="B67" s="81"/>
      <c r="C67" s="66"/>
      <c r="D67" s="66"/>
      <c r="E67" s="127"/>
      <c r="F67" s="62"/>
      <c r="G67" s="21"/>
      <c r="H67" s="21"/>
      <c r="I67" s="21"/>
      <c r="J67" s="127"/>
      <c r="K67" s="127"/>
      <c r="L67" s="127"/>
    </row>
    <row r="68" spans="1:12" s="5" customFormat="1">
      <c r="A68" s="67"/>
      <c r="B68" s="81"/>
      <c r="C68" s="66"/>
      <c r="D68" s="66"/>
      <c r="E68" s="127"/>
      <c r="F68" s="62"/>
      <c r="G68" s="21"/>
      <c r="H68" s="21"/>
      <c r="I68" s="21"/>
      <c r="J68" s="127"/>
      <c r="K68" s="127"/>
      <c r="L68" s="127"/>
    </row>
    <row r="69" spans="1:12" s="5" customFormat="1">
      <c r="A69" s="67"/>
      <c r="B69" s="81"/>
      <c r="C69" s="66"/>
      <c r="D69" s="66"/>
      <c r="E69" s="127"/>
      <c r="F69" s="128"/>
      <c r="G69" s="21"/>
      <c r="H69" s="21"/>
      <c r="I69" s="21"/>
      <c r="J69" s="127"/>
      <c r="K69" s="127"/>
      <c r="L69" s="127"/>
    </row>
    <row r="70" spans="1:12" s="5" customFormat="1">
      <c r="A70" s="67"/>
      <c r="B70" s="179" t="s">
        <v>253</v>
      </c>
      <c r="C70" s="180">
        <f>SUM(C71:C74)</f>
        <v>0</v>
      </c>
      <c r="D70" s="180">
        <f>SUM(D71:D74)</f>
        <v>0</v>
      </c>
      <c r="E70" s="181"/>
      <c r="F70" s="182"/>
      <c r="G70" s="180">
        <f t="shared" ref="G70:L70" si="14">SUM(G71:G74)</f>
        <v>0</v>
      </c>
      <c r="H70" s="180">
        <f t="shared" si="14"/>
        <v>0</v>
      </c>
      <c r="I70" s="180">
        <f t="shared" si="14"/>
        <v>0</v>
      </c>
      <c r="J70" s="182">
        <f t="shared" si="14"/>
        <v>0</v>
      </c>
      <c r="K70" s="182">
        <f t="shared" si="14"/>
        <v>0</v>
      </c>
      <c r="L70" s="183">
        <f t="shared" si="14"/>
        <v>0</v>
      </c>
    </row>
    <row r="71" spans="1:12" s="5" customFormat="1">
      <c r="A71" s="67"/>
      <c r="B71" s="81"/>
      <c r="C71" s="66"/>
      <c r="D71" s="66"/>
      <c r="E71" s="127"/>
      <c r="F71" s="62"/>
      <c r="G71" s="21"/>
      <c r="H71" s="21"/>
      <c r="I71" s="21"/>
      <c r="J71" s="127"/>
      <c r="K71" s="127"/>
      <c r="L71" s="127"/>
    </row>
    <row r="72" spans="1:12" s="5" customFormat="1">
      <c r="A72" s="67"/>
      <c r="B72" s="81"/>
      <c r="C72" s="66"/>
      <c r="D72" s="66"/>
      <c r="E72" s="127"/>
      <c r="F72" s="128"/>
      <c r="G72" s="21"/>
      <c r="H72" s="21"/>
      <c r="I72" s="21"/>
      <c r="J72" s="127"/>
      <c r="K72" s="127"/>
      <c r="L72" s="127"/>
    </row>
    <row r="73" spans="1:12" s="5" customFormat="1">
      <c r="A73" s="67"/>
      <c r="B73" s="81"/>
      <c r="C73" s="66"/>
      <c r="D73" s="66"/>
      <c r="E73" s="127"/>
      <c r="F73" s="62"/>
      <c r="G73" s="21"/>
      <c r="H73" s="21"/>
      <c r="I73" s="21"/>
      <c r="J73" s="127"/>
      <c r="K73" s="127"/>
      <c r="L73" s="127"/>
    </row>
    <row r="74" spans="1:12">
      <c r="A74" s="67"/>
      <c r="B74" s="81"/>
      <c r="C74" s="66"/>
      <c r="D74" s="66"/>
      <c r="E74" s="128"/>
      <c r="F74" s="62"/>
      <c r="G74" s="21"/>
      <c r="H74" s="21"/>
      <c r="I74" s="21"/>
      <c r="J74" s="127"/>
      <c r="K74" s="127"/>
      <c r="L74" s="127"/>
    </row>
    <row r="75" spans="1:12" s="5" customFormat="1" ht="93.75" customHeight="1">
      <c r="A75" s="29" t="s">
        <v>99</v>
      </c>
      <c r="B75" s="29" t="s">
        <v>71</v>
      </c>
      <c r="C75" s="29">
        <f>SUM(C76,C80,C86)</f>
        <v>0</v>
      </c>
      <c r="D75" s="29">
        <f>SUM(D76,D80,D86)</f>
        <v>0</v>
      </c>
      <c r="E75" s="129"/>
      <c r="F75" s="29"/>
      <c r="G75" s="130">
        <f t="shared" ref="G75:L75" si="15">SUM(G76,G80,G86)</f>
        <v>0</v>
      </c>
      <c r="H75" s="130">
        <f t="shared" si="15"/>
        <v>0</v>
      </c>
      <c r="I75" s="130">
        <f t="shared" si="15"/>
        <v>0</v>
      </c>
      <c r="J75" s="129">
        <f t="shared" si="15"/>
        <v>0</v>
      </c>
      <c r="K75" s="129">
        <f t="shared" si="15"/>
        <v>0</v>
      </c>
      <c r="L75" s="129">
        <f t="shared" si="15"/>
        <v>0</v>
      </c>
    </row>
    <row r="76" spans="1:12" s="5" customFormat="1">
      <c r="A76" s="67"/>
      <c r="B76" s="179" t="s">
        <v>251</v>
      </c>
      <c r="C76" s="180">
        <f>SUM(C77:C79)</f>
        <v>0</v>
      </c>
      <c r="D76" s="180">
        <f>SUM(D77:D79)</f>
        <v>0</v>
      </c>
      <c r="E76" s="181"/>
      <c r="F76" s="182"/>
      <c r="G76" s="180">
        <f t="shared" ref="G76:L76" si="16">SUM(G77:G79)</f>
        <v>0</v>
      </c>
      <c r="H76" s="180">
        <f t="shared" si="16"/>
        <v>0</v>
      </c>
      <c r="I76" s="180">
        <f t="shared" si="16"/>
        <v>0</v>
      </c>
      <c r="J76" s="182">
        <f t="shared" si="16"/>
        <v>0</v>
      </c>
      <c r="K76" s="182">
        <f t="shared" si="16"/>
        <v>0</v>
      </c>
      <c r="L76" s="183">
        <f t="shared" si="16"/>
        <v>0</v>
      </c>
    </row>
    <row r="77" spans="1:12" s="5" customFormat="1">
      <c r="A77" s="67"/>
      <c r="B77" s="81"/>
      <c r="C77" s="66"/>
      <c r="D77" s="66"/>
      <c r="E77" s="127"/>
      <c r="F77" s="62"/>
      <c r="G77" s="21"/>
      <c r="H77" s="21"/>
      <c r="I77" s="21"/>
      <c r="J77" s="127"/>
      <c r="K77" s="127"/>
      <c r="L77" s="127"/>
    </row>
    <row r="78" spans="1:12" s="5" customFormat="1">
      <c r="A78" s="67"/>
      <c r="B78" s="81"/>
      <c r="C78" s="66"/>
      <c r="D78" s="66"/>
      <c r="E78" s="127"/>
      <c r="F78" s="128"/>
      <c r="G78" s="21"/>
      <c r="H78" s="21"/>
      <c r="I78" s="21"/>
      <c r="J78" s="127"/>
      <c r="K78" s="127"/>
      <c r="L78" s="127"/>
    </row>
    <row r="79" spans="1:12" s="5" customFormat="1">
      <c r="A79" s="67"/>
      <c r="B79" s="81"/>
      <c r="C79" s="66"/>
      <c r="D79" s="66"/>
      <c r="E79" s="127"/>
      <c r="F79" s="62"/>
      <c r="G79" s="21"/>
      <c r="H79" s="21"/>
      <c r="I79" s="21"/>
      <c r="J79" s="127"/>
      <c r="K79" s="127"/>
      <c r="L79" s="127"/>
    </row>
    <row r="80" spans="1:12" s="5" customFormat="1">
      <c r="A80" s="67"/>
      <c r="B80" s="179" t="s">
        <v>252</v>
      </c>
      <c r="C80" s="180">
        <f>SUM(C81:C85)</f>
        <v>0</v>
      </c>
      <c r="D80" s="180">
        <f>SUM(D81:D85)</f>
        <v>0</v>
      </c>
      <c r="E80" s="181"/>
      <c r="F80" s="182"/>
      <c r="G80" s="180">
        <f t="shared" ref="G80:L80" si="17">SUM(G81:G85)</f>
        <v>0</v>
      </c>
      <c r="H80" s="180">
        <f t="shared" si="17"/>
        <v>0</v>
      </c>
      <c r="I80" s="180">
        <f t="shared" si="17"/>
        <v>0</v>
      </c>
      <c r="J80" s="182">
        <f t="shared" si="17"/>
        <v>0</v>
      </c>
      <c r="K80" s="182">
        <f t="shared" si="17"/>
        <v>0</v>
      </c>
      <c r="L80" s="183">
        <f t="shared" si="17"/>
        <v>0</v>
      </c>
    </row>
    <row r="81" spans="1:12" s="5" customFormat="1">
      <c r="A81" s="67"/>
      <c r="B81" s="81"/>
      <c r="C81" s="66"/>
      <c r="D81" s="66"/>
      <c r="E81" s="127"/>
      <c r="F81" s="128"/>
      <c r="G81" s="21"/>
      <c r="H81" s="21"/>
      <c r="I81" s="21"/>
      <c r="J81" s="127"/>
      <c r="K81" s="127"/>
      <c r="L81" s="127"/>
    </row>
    <row r="82" spans="1:12" s="5" customFormat="1">
      <c r="A82" s="67"/>
      <c r="B82" s="81"/>
      <c r="C82" s="66"/>
      <c r="D82" s="66"/>
      <c r="E82" s="127"/>
      <c r="F82" s="128"/>
      <c r="G82" s="21"/>
      <c r="H82" s="21"/>
      <c r="I82" s="21"/>
      <c r="J82" s="127"/>
      <c r="K82" s="127"/>
      <c r="L82" s="127"/>
    </row>
    <row r="83" spans="1:12" s="5" customFormat="1">
      <c r="A83" s="67"/>
      <c r="B83" s="81"/>
      <c r="C83" s="66"/>
      <c r="D83" s="66"/>
      <c r="E83" s="127"/>
      <c r="F83" s="62"/>
      <c r="G83" s="21"/>
      <c r="H83" s="21"/>
      <c r="I83" s="21"/>
      <c r="J83" s="127"/>
      <c r="K83" s="127"/>
      <c r="L83" s="127"/>
    </row>
    <row r="84" spans="1:12" s="5" customFormat="1">
      <c r="A84" s="67"/>
      <c r="B84" s="81"/>
      <c r="C84" s="66"/>
      <c r="D84" s="66"/>
      <c r="E84" s="127"/>
      <c r="F84" s="62"/>
      <c r="G84" s="21"/>
      <c r="H84" s="21"/>
      <c r="I84" s="21"/>
      <c r="J84" s="127"/>
      <c r="K84" s="127"/>
      <c r="L84" s="127"/>
    </row>
    <row r="85" spans="1:12" s="5" customFormat="1">
      <c r="A85" s="67"/>
      <c r="B85" s="81"/>
      <c r="C85" s="66"/>
      <c r="D85" s="66"/>
      <c r="E85" s="127"/>
      <c r="F85" s="128"/>
      <c r="G85" s="21"/>
      <c r="H85" s="21"/>
      <c r="I85" s="21"/>
      <c r="J85" s="127"/>
      <c r="K85" s="127"/>
      <c r="L85" s="127"/>
    </row>
    <row r="86" spans="1:12" s="5" customFormat="1">
      <c r="A86" s="67"/>
      <c r="B86" s="179" t="s">
        <v>253</v>
      </c>
      <c r="C86" s="180">
        <f>SUM(C87:C90)</f>
        <v>0</v>
      </c>
      <c r="D86" s="180">
        <f>SUM(D87:D90)</f>
        <v>0</v>
      </c>
      <c r="E86" s="181"/>
      <c r="F86" s="182"/>
      <c r="G86" s="180">
        <f t="shared" ref="G86:L86" si="18">SUM(G87:G90)</f>
        <v>0</v>
      </c>
      <c r="H86" s="180">
        <f t="shared" si="18"/>
        <v>0</v>
      </c>
      <c r="I86" s="180">
        <f t="shared" si="18"/>
        <v>0</v>
      </c>
      <c r="J86" s="182">
        <f t="shared" si="18"/>
        <v>0</v>
      </c>
      <c r="K86" s="182">
        <f t="shared" si="18"/>
        <v>0</v>
      </c>
      <c r="L86" s="183">
        <f t="shared" si="18"/>
        <v>0</v>
      </c>
    </row>
    <row r="87" spans="1:12" s="5" customFormat="1">
      <c r="A87" s="67"/>
      <c r="B87" s="81"/>
      <c r="C87" s="66"/>
      <c r="D87" s="66"/>
      <c r="E87" s="127"/>
      <c r="F87" s="62"/>
      <c r="G87" s="21"/>
      <c r="H87" s="21"/>
      <c r="I87" s="21"/>
      <c r="J87" s="127"/>
      <c r="K87" s="127"/>
      <c r="L87" s="127"/>
    </row>
    <row r="88" spans="1:12" s="5" customFormat="1">
      <c r="A88" s="67"/>
      <c r="B88" s="81"/>
      <c r="C88" s="66"/>
      <c r="D88" s="66"/>
      <c r="E88" s="127"/>
      <c r="F88" s="62"/>
      <c r="G88" s="21"/>
      <c r="H88" s="21"/>
      <c r="I88" s="21"/>
      <c r="J88" s="127"/>
      <c r="K88" s="127"/>
      <c r="L88" s="127"/>
    </row>
    <row r="89" spans="1:12" s="5" customFormat="1">
      <c r="A89" s="67"/>
      <c r="B89" s="81"/>
      <c r="C89" s="66"/>
      <c r="D89" s="66"/>
      <c r="E89" s="127"/>
      <c r="F89" s="62"/>
      <c r="G89" s="21"/>
      <c r="H89" s="21"/>
      <c r="I89" s="21"/>
      <c r="J89" s="127"/>
      <c r="K89" s="127"/>
      <c r="L89" s="127"/>
    </row>
    <row r="90" spans="1:12">
      <c r="A90" s="67"/>
      <c r="B90" s="81"/>
      <c r="C90" s="66"/>
      <c r="D90" s="66"/>
      <c r="E90" s="128"/>
      <c r="F90" s="62"/>
      <c r="G90" s="21"/>
      <c r="H90" s="21"/>
      <c r="I90" s="21"/>
      <c r="J90" s="127"/>
      <c r="K90" s="127"/>
      <c r="L90" s="127"/>
    </row>
    <row r="91" spans="1:12" s="5" customFormat="1" ht="75" customHeight="1">
      <c r="A91" s="29" t="s">
        <v>100</v>
      </c>
      <c r="B91" s="29" t="s">
        <v>72</v>
      </c>
      <c r="C91" s="29">
        <f>SUM(C92,C96,C102)</f>
        <v>1</v>
      </c>
      <c r="D91" s="29">
        <f>SUM(D92,D96,D102)</f>
        <v>1</v>
      </c>
      <c r="E91" s="129"/>
      <c r="F91" s="29"/>
      <c r="G91" s="130">
        <f>SUM(G92,G96,G102)</f>
        <v>5</v>
      </c>
      <c r="H91" s="130">
        <f>SUM(H92,H96,H102)</f>
        <v>0</v>
      </c>
      <c r="I91" s="130">
        <f>SUM(CI92,I96,I102)</f>
        <v>235</v>
      </c>
      <c r="J91" s="129">
        <f>SUM(J92,J96,J102)</f>
        <v>0</v>
      </c>
      <c r="K91" s="129">
        <f>SUM(K92,K96,K102)</f>
        <v>0</v>
      </c>
      <c r="L91" s="129">
        <f>SUM(L92,L96,L102)</f>
        <v>0</v>
      </c>
    </row>
    <row r="92" spans="1:12" s="5" customFormat="1">
      <c r="A92" s="67"/>
      <c r="B92" s="179" t="s">
        <v>251</v>
      </c>
      <c r="C92" s="180">
        <f>SUM(C93:C95)</f>
        <v>0</v>
      </c>
      <c r="D92" s="180">
        <f>SUM(D93:D95)</f>
        <v>0</v>
      </c>
      <c r="E92" s="181"/>
      <c r="F92" s="182"/>
      <c r="G92" s="180">
        <f t="shared" ref="G92:L92" si="19">SUM(G93:G95)</f>
        <v>0</v>
      </c>
      <c r="H92" s="180">
        <f t="shared" si="19"/>
        <v>0</v>
      </c>
      <c r="I92" s="180">
        <f t="shared" si="19"/>
        <v>0</v>
      </c>
      <c r="J92" s="182">
        <f t="shared" si="19"/>
        <v>0</v>
      </c>
      <c r="K92" s="182">
        <f t="shared" si="19"/>
        <v>0</v>
      </c>
      <c r="L92" s="183">
        <f t="shared" si="19"/>
        <v>0</v>
      </c>
    </row>
    <row r="93" spans="1:12" s="5" customFormat="1">
      <c r="A93" s="67"/>
      <c r="B93" s="81"/>
      <c r="C93" s="66"/>
      <c r="D93" s="66"/>
      <c r="E93" s="127"/>
      <c r="F93" s="62"/>
      <c r="G93" s="21"/>
      <c r="H93" s="21"/>
      <c r="I93" s="21"/>
      <c r="J93" s="127"/>
      <c r="K93" s="127"/>
      <c r="L93" s="127"/>
    </row>
    <row r="94" spans="1:12" s="5" customFormat="1">
      <c r="A94" s="67"/>
      <c r="B94" s="81"/>
      <c r="C94" s="66"/>
      <c r="D94" s="66"/>
      <c r="E94" s="127"/>
      <c r="F94" s="128"/>
      <c r="G94" s="21"/>
      <c r="H94" s="21"/>
      <c r="I94" s="21"/>
      <c r="J94" s="127"/>
      <c r="K94" s="127"/>
      <c r="L94" s="127"/>
    </row>
    <row r="95" spans="1:12" s="5" customFormat="1">
      <c r="A95" s="67"/>
      <c r="B95" s="81"/>
      <c r="C95" s="66"/>
      <c r="D95" s="66"/>
      <c r="E95" s="127"/>
      <c r="F95" s="62"/>
      <c r="G95" s="21"/>
      <c r="H95" s="21"/>
      <c r="I95" s="21"/>
      <c r="J95" s="127"/>
      <c r="K95" s="127"/>
      <c r="L95" s="127"/>
    </row>
    <row r="96" spans="1:12" s="5" customFormat="1">
      <c r="A96" s="67"/>
      <c r="B96" s="179" t="s">
        <v>252</v>
      </c>
      <c r="C96" s="180">
        <f>SUM(C97:C101)</f>
        <v>1</v>
      </c>
      <c r="D96" s="180">
        <f>SUM(D97:D101)</f>
        <v>1</v>
      </c>
      <c r="E96" s="181"/>
      <c r="F96" s="182"/>
      <c r="G96" s="180">
        <f t="shared" ref="G96:L96" si="20">SUM(G97:G101)</f>
        <v>5</v>
      </c>
      <c r="H96" s="180">
        <f t="shared" si="20"/>
        <v>0</v>
      </c>
      <c r="I96" s="180">
        <f t="shared" si="20"/>
        <v>235</v>
      </c>
      <c r="J96" s="182">
        <f t="shared" si="20"/>
        <v>0</v>
      </c>
      <c r="K96" s="182">
        <f t="shared" si="20"/>
        <v>0</v>
      </c>
      <c r="L96" s="183">
        <f t="shared" si="20"/>
        <v>0</v>
      </c>
    </row>
    <row r="97" spans="1:12" s="5" customFormat="1" ht="36">
      <c r="A97" s="67"/>
      <c r="B97" s="81" t="s">
        <v>634</v>
      </c>
      <c r="C97" s="66">
        <v>1</v>
      </c>
      <c r="D97" s="66">
        <v>1</v>
      </c>
      <c r="E97" s="127" t="s">
        <v>616</v>
      </c>
      <c r="F97" s="128" t="s">
        <v>632</v>
      </c>
      <c r="G97" s="21">
        <v>5</v>
      </c>
      <c r="H97" s="21"/>
      <c r="I97" s="21">
        <v>235</v>
      </c>
      <c r="J97" s="127"/>
      <c r="K97" s="127"/>
      <c r="L97" s="127"/>
    </row>
    <row r="98" spans="1:12" s="5" customFormat="1">
      <c r="A98" s="67"/>
      <c r="B98" s="81"/>
      <c r="C98" s="66"/>
      <c r="D98" s="66"/>
      <c r="E98" s="127"/>
      <c r="F98" s="62"/>
      <c r="G98" s="21"/>
      <c r="H98" s="21"/>
      <c r="I98" s="21"/>
      <c r="J98" s="127"/>
      <c r="K98" s="127"/>
      <c r="L98" s="127"/>
    </row>
    <row r="99" spans="1:12" s="5" customFormat="1">
      <c r="A99" s="67"/>
      <c r="B99" s="81"/>
      <c r="C99" s="66"/>
      <c r="D99" s="66"/>
      <c r="E99" s="127"/>
      <c r="F99" s="128"/>
      <c r="G99" s="21"/>
      <c r="H99" s="21"/>
      <c r="I99" s="21"/>
      <c r="J99" s="127"/>
      <c r="K99" s="127"/>
      <c r="L99" s="127"/>
    </row>
    <row r="100" spans="1:12" s="5" customFormat="1">
      <c r="A100" s="67"/>
      <c r="B100" s="81"/>
      <c r="C100" s="66"/>
      <c r="D100" s="66"/>
      <c r="E100" s="127"/>
      <c r="F100" s="128"/>
      <c r="G100" s="21"/>
      <c r="H100" s="21"/>
      <c r="I100" s="21"/>
      <c r="J100" s="127"/>
      <c r="K100" s="127"/>
      <c r="L100" s="127"/>
    </row>
    <row r="101" spans="1:12" s="5" customFormat="1">
      <c r="A101" s="67"/>
      <c r="B101" s="81"/>
      <c r="C101" s="66"/>
      <c r="D101" s="66"/>
      <c r="E101" s="127"/>
      <c r="F101" s="62"/>
      <c r="G101" s="21"/>
      <c r="H101" s="21"/>
      <c r="I101" s="21"/>
      <c r="J101" s="127"/>
      <c r="K101" s="127"/>
      <c r="L101" s="127"/>
    </row>
    <row r="102" spans="1:12" s="5" customFormat="1">
      <c r="A102" s="67"/>
      <c r="B102" s="179" t="s">
        <v>253</v>
      </c>
      <c r="C102" s="180">
        <f>SUM(C103:C106)</f>
        <v>0</v>
      </c>
      <c r="D102" s="180">
        <f>SUM(D103:D106)</f>
        <v>0</v>
      </c>
      <c r="E102" s="181"/>
      <c r="F102" s="182"/>
      <c r="G102" s="180">
        <f t="shared" ref="G102:L102" si="21">SUM(G103:G106)</f>
        <v>0</v>
      </c>
      <c r="H102" s="180">
        <f t="shared" si="21"/>
        <v>0</v>
      </c>
      <c r="I102" s="180">
        <f t="shared" si="21"/>
        <v>0</v>
      </c>
      <c r="J102" s="182">
        <f t="shared" si="21"/>
        <v>0</v>
      </c>
      <c r="K102" s="182">
        <f t="shared" si="21"/>
        <v>0</v>
      </c>
      <c r="L102" s="183">
        <f t="shared" si="21"/>
        <v>0</v>
      </c>
    </row>
    <row r="103" spans="1:12" s="5" customFormat="1">
      <c r="A103" s="67"/>
      <c r="B103" s="81"/>
      <c r="C103" s="66"/>
      <c r="D103" s="66"/>
      <c r="E103" s="127"/>
      <c r="F103" s="62"/>
      <c r="G103" s="21"/>
      <c r="H103" s="21"/>
      <c r="I103" s="21"/>
      <c r="J103" s="127"/>
      <c r="K103" s="127"/>
      <c r="L103" s="127"/>
    </row>
    <row r="104" spans="1:12" s="5" customFormat="1">
      <c r="A104" s="67"/>
      <c r="B104" s="81"/>
      <c r="C104" s="66"/>
      <c r="D104" s="66"/>
      <c r="E104" s="127"/>
      <c r="F104" s="62"/>
      <c r="G104" s="21"/>
      <c r="H104" s="21"/>
      <c r="I104" s="21"/>
      <c r="J104" s="127"/>
      <c r="K104" s="127"/>
      <c r="L104" s="127"/>
    </row>
    <row r="105" spans="1:12" s="5" customFormat="1">
      <c r="A105" s="67"/>
      <c r="B105" s="81"/>
      <c r="C105" s="66"/>
      <c r="D105" s="66"/>
      <c r="E105" s="127"/>
      <c r="F105" s="62"/>
      <c r="G105" s="21"/>
      <c r="H105" s="21"/>
      <c r="I105" s="21"/>
      <c r="J105" s="127"/>
      <c r="K105" s="127"/>
      <c r="L105" s="127"/>
    </row>
    <row r="106" spans="1:12">
      <c r="A106" s="67"/>
      <c r="B106" s="81"/>
      <c r="C106" s="66"/>
      <c r="D106" s="66"/>
      <c r="E106" s="128"/>
      <c r="F106" s="62"/>
      <c r="G106" s="21"/>
      <c r="H106" s="21"/>
      <c r="I106" s="21"/>
      <c r="J106" s="127"/>
      <c r="K106" s="127"/>
      <c r="L106" s="127"/>
    </row>
    <row r="107" spans="1:12" ht="187.5" customHeight="1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29"/>
      <c r="F107" s="29"/>
      <c r="G107" s="130">
        <f t="shared" ref="G107:L107" si="22">SUM(G108,G112,G115)</f>
        <v>0</v>
      </c>
      <c r="H107" s="130">
        <f t="shared" si="22"/>
        <v>0</v>
      </c>
      <c r="I107" s="130">
        <f t="shared" si="22"/>
        <v>0</v>
      </c>
      <c r="J107" s="129">
        <f t="shared" si="22"/>
        <v>0</v>
      </c>
      <c r="K107" s="129">
        <f t="shared" si="22"/>
        <v>0</v>
      </c>
      <c r="L107" s="129">
        <f t="shared" si="22"/>
        <v>0</v>
      </c>
    </row>
    <row r="108" spans="1:12">
      <c r="A108" s="67"/>
      <c r="B108" s="179" t="s">
        <v>251</v>
      </c>
      <c r="C108" s="180">
        <f>SUM(C109:C111)</f>
        <v>0</v>
      </c>
      <c r="D108" s="180">
        <f>SUM(D109:D111)</f>
        <v>0</v>
      </c>
      <c r="E108" s="181"/>
      <c r="F108" s="182"/>
      <c r="G108" s="180">
        <f t="shared" ref="G108:L108" si="23">SUM(G109:G111)</f>
        <v>0</v>
      </c>
      <c r="H108" s="180">
        <f t="shared" si="23"/>
        <v>0</v>
      </c>
      <c r="I108" s="180">
        <f t="shared" si="23"/>
        <v>0</v>
      </c>
      <c r="J108" s="182">
        <f t="shared" si="23"/>
        <v>0</v>
      </c>
      <c r="K108" s="182">
        <f t="shared" si="23"/>
        <v>0</v>
      </c>
      <c r="L108" s="183">
        <f t="shared" si="23"/>
        <v>0</v>
      </c>
    </row>
    <row r="109" spans="1:12">
      <c r="A109" s="67"/>
      <c r="B109" s="81"/>
      <c r="C109" s="66"/>
      <c r="D109" s="66"/>
      <c r="E109" s="127"/>
      <c r="F109" s="62"/>
      <c r="G109" s="21"/>
      <c r="H109" s="21"/>
      <c r="I109" s="21"/>
      <c r="J109" s="127"/>
      <c r="K109" s="127"/>
      <c r="L109" s="127"/>
    </row>
    <row r="110" spans="1:12">
      <c r="A110" s="67"/>
      <c r="B110" s="81"/>
      <c r="C110" s="66"/>
      <c r="D110" s="66"/>
      <c r="E110" s="127"/>
      <c r="F110" s="62"/>
      <c r="G110" s="21"/>
      <c r="H110" s="21"/>
      <c r="I110" s="21"/>
      <c r="J110" s="127"/>
      <c r="K110" s="127"/>
      <c r="L110" s="127"/>
    </row>
    <row r="111" spans="1:12">
      <c r="A111" s="67"/>
      <c r="B111" s="81"/>
      <c r="C111" s="66"/>
      <c r="D111" s="66"/>
      <c r="E111" s="127"/>
      <c r="F111" s="62"/>
      <c r="G111" s="21"/>
      <c r="H111" s="21"/>
      <c r="I111" s="21"/>
      <c r="J111" s="127"/>
      <c r="K111" s="127"/>
      <c r="L111" s="127"/>
    </row>
    <row r="112" spans="1:12">
      <c r="A112" s="67"/>
      <c r="B112" s="179" t="s">
        <v>252</v>
      </c>
      <c r="C112" s="180">
        <f>SUM(C113:C114)</f>
        <v>0</v>
      </c>
      <c r="D112" s="180">
        <f>SUM(D113:D114)</f>
        <v>0</v>
      </c>
      <c r="E112" s="181"/>
      <c r="F112" s="182"/>
      <c r="G112" s="180">
        <f t="shared" ref="G112:L112" si="24">SUM(G113:G114)</f>
        <v>0</v>
      </c>
      <c r="H112" s="180">
        <f t="shared" si="24"/>
        <v>0</v>
      </c>
      <c r="I112" s="180">
        <f t="shared" si="24"/>
        <v>0</v>
      </c>
      <c r="J112" s="182">
        <f t="shared" si="24"/>
        <v>0</v>
      </c>
      <c r="K112" s="182">
        <f t="shared" si="24"/>
        <v>0</v>
      </c>
      <c r="L112" s="183">
        <f t="shared" si="24"/>
        <v>0</v>
      </c>
    </row>
    <row r="113" spans="1:12">
      <c r="A113" s="67"/>
      <c r="B113" s="81"/>
      <c r="C113" s="66"/>
      <c r="D113" s="66"/>
      <c r="E113" s="127"/>
      <c r="F113" s="128"/>
      <c r="G113" s="21"/>
      <c r="H113" s="21"/>
      <c r="I113" s="21"/>
      <c r="J113" s="127"/>
      <c r="K113" s="127"/>
      <c r="L113" s="127"/>
    </row>
    <row r="114" spans="1:12">
      <c r="A114" s="67"/>
      <c r="B114" s="81"/>
      <c r="C114" s="66"/>
      <c r="D114" s="66"/>
      <c r="E114" s="127"/>
      <c r="F114" s="62"/>
      <c r="G114" s="21"/>
      <c r="H114" s="21"/>
      <c r="I114" s="21"/>
      <c r="J114" s="127"/>
      <c r="K114" s="127"/>
      <c r="L114" s="127"/>
    </row>
    <row r="115" spans="1:12">
      <c r="A115" s="67"/>
      <c r="B115" s="179" t="s">
        <v>253</v>
      </c>
      <c r="C115" s="180">
        <f>SUM(C116:C118)</f>
        <v>0</v>
      </c>
      <c r="D115" s="180">
        <f>SUM(D116:D118)</f>
        <v>0</v>
      </c>
      <c r="E115" s="181"/>
      <c r="F115" s="182"/>
      <c r="G115" s="180">
        <f t="shared" ref="G115:L115" si="25">SUM(G116:G118)</f>
        <v>0</v>
      </c>
      <c r="H115" s="180">
        <f t="shared" si="25"/>
        <v>0</v>
      </c>
      <c r="I115" s="180">
        <f t="shared" si="25"/>
        <v>0</v>
      </c>
      <c r="J115" s="182">
        <f t="shared" si="25"/>
        <v>0</v>
      </c>
      <c r="K115" s="182">
        <f t="shared" si="25"/>
        <v>0</v>
      </c>
      <c r="L115" s="183">
        <f t="shared" si="25"/>
        <v>0</v>
      </c>
    </row>
    <row r="116" spans="1:12">
      <c r="A116" s="67"/>
      <c r="B116" s="81"/>
      <c r="C116" s="66"/>
      <c r="D116" s="66"/>
      <c r="E116" s="127"/>
      <c r="F116" s="62"/>
      <c r="G116" s="21"/>
      <c r="H116" s="21"/>
      <c r="I116" s="21"/>
      <c r="J116" s="127"/>
      <c r="K116" s="127"/>
      <c r="L116" s="127"/>
    </row>
    <row r="117" spans="1:12">
      <c r="A117" s="67"/>
      <c r="B117" s="81"/>
      <c r="C117" s="66"/>
      <c r="D117" s="66"/>
      <c r="E117" s="127"/>
      <c r="F117" s="62"/>
      <c r="G117" s="21"/>
      <c r="H117" s="21"/>
      <c r="I117" s="21"/>
      <c r="J117" s="127"/>
      <c r="K117" s="127"/>
      <c r="L117" s="127"/>
    </row>
    <row r="118" spans="1:12">
      <c r="A118" s="67"/>
      <c r="B118" s="81"/>
      <c r="C118" s="66"/>
      <c r="D118" s="66"/>
      <c r="E118" s="128"/>
      <c r="F118" s="62"/>
      <c r="G118" s="21"/>
      <c r="H118" s="21"/>
      <c r="I118" s="21"/>
      <c r="J118" s="127"/>
      <c r="K118" s="127"/>
      <c r="L118" s="127"/>
    </row>
    <row r="119" spans="1:12" ht="17.5">
      <c r="A119" s="332" t="s">
        <v>199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130"/>
      <c r="L119" s="173"/>
    </row>
    <row r="120" spans="1:12">
      <c r="K120" s="143"/>
      <c r="L120" s="174"/>
    </row>
    <row r="121" spans="1:12">
      <c r="K121" s="143"/>
      <c r="L121" s="174"/>
    </row>
    <row r="122" spans="1:12">
      <c r="K122" s="143"/>
      <c r="L122" s="174"/>
    </row>
    <row r="123" spans="1:12">
      <c r="K123" s="143"/>
      <c r="L123" s="174"/>
    </row>
    <row r="124" spans="1:12">
      <c r="K124" s="143"/>
      <c r="L124" s="174"/>
    </row>
    <row r="125" spans="1:12">
      <c r="K125" s="143"/>
      <c r="L125" s="174"/>
    </row>
    <row r="126" spans="1:12">
      <c r="K126" s="143"/>
      <c r="L126" s="174"/>
    </row>
    <row r="127" spans="1:12">
      <c r="K127" s="143"/>
      <c r="L127" s="174"/>
    </row>
    <row r="128" spans="1:12">
      <c r="K128" s="143"/>
      <c r="L128" s="174"/>
    </row>
    <row r="129" spans="11:12" customFormat="1">
      <c r="K129" s="143"/>
      <c r="L129" s="174"/>
    </row>
    <row r="130" spans="11:12" customFormat="1" ht="17.5">
      <c r="K130" s="130"/>
      <c r="L130" s="173"/>
    </row>
    <row r="131" spans="11:12" customFormat="1">
      <c r="K131" s="128"/>
      <c r="L131" s="175"/>
    </row>
    <row r="132" spans="11:12" customFormat="1">
      <c r="K132" s="128"/>
      <c r="L132" s="175"/>
    </row>
    <row r="133" spans="11:12" customFormat="1">
      <c r="K133" s="128"/>
      <c r="L133" s="175"/>
    </row>
    <row r="134" spans="11:12" customFormat="1">
      <c r="K134" s="128"/>
      <c r="L134" s="175"/>
    </row>
    <row r="135" spans="11:12" customFormat="1">
      <c r="K135" s="128"/>
      <c r="L135" s="175"/>
    </row>
    <row r="136" spans="11:12" customFormat="1">
      <c r="K136" s="128"/>
      <c r="L136" s="175"/>
    </row>
    <row r="137" spans="11:12" customFormat="1">
      <c r="K137" s="128"/>
      <c r="L137" s="175"/>
    </row>
    <row r="138" spans="11:12" customFormat="1">
      <c r="K138" s="128"/>
      <c r="L138" s="175"/>
    </row>
    <row r="139" spans="11:12" customFormat="1">
      <c r="K139" s="128"/>
      <c r="L139" s="175"/>
    </row>
    <row r="140" spans="11:12" customFormat="1">
      <c r="K140" s="128"/>
      <c r="L140" s="175"/>
    </row>
    <row r="141" spans="11:12" customFormat="1" ht="17.5">
      <c r="K141" s="130"/>
      <c r="L141" s="173"/>
    </row>
    <row r="142" spans="11:12" customFormat="1">
      <c r="K142" s="128"/>
      <c r="L142" s="175"/>
    </row>
    <row r="143" spans="11:12" customFormat="1">
      <c r="K143" s="128"/>
      <c r="L143" s="175"/>
    </row>
    <row r="144" spans="11:12" customFormat="1">
      <c r="K144" s="128"/>
      <c r="L144" s="175"/>
    </row>
    <row r="145" spans="11:12" customFormat="1">
      <c r="K145" s="128"/>
      <c r="L145" s="175"/>
    </row>
    <row r="146" spans="11:12" customFormat="1">
      <c r="K146" s="128"/>
      <c r="L146" s="175"/>
    </row>
    <row r="147" spans="11:12" customFormat="1">
      <c r="K147" s="128"/>
      <c r="L147" s="175"/>
    </row>
    <row r="148" spans="11:12" customFormat="1">
      <c r="K148" s="128"/>
      <c r="L148" s="175"/>
    </row>
    <row r="149" spans="11:12" customFormat="1">
      <c r="K149" s="128"/>
      <c r="L149" s="175"/>
    </row>
    <row r="150" spans="11:12" customFormat="1">
      <c r="K150" s="128"/>
      <c r="L150" s="175"/>
    </row>
    <row r="151" spans="11:12" customFormat="1">
      <c r="K151" s="128"/>
      <c r="L151" s="175"/>
    </row>
    <row r="152" spans="11:12" customFormat="1" ht="17.5">
      <c r="K152" s="130"/>
      <c r="L152" s="173"/>
    </row>
    <row r="153" spans="11:12" customFormat="1">
      <c r="K153" s="128"/>
      <c r="L153" s="175"/>
    </row>
    <row r="154" spans="11:12" customFormat="1">
      <c r="K154" s="128"/>
      <c r="L154" s="175"/>
    </row>
    <row r="155" spans="11:12" customFormat="1">
      <c r="K155" s="128"/>
      <c r="L155" s="175"/>
    </row>
    <row r="156" spans="11:12" customFormat="1">
      <c r="K156" s="128"/>
      <c r="L156" s="175"/>
    </row>
    <row r="157" spans="11:12" customFormat="1">
      <c r="K157" s="128"/>
      <c r="L157" s="175"/>
    </row>
    <row r="158" spans="11:12" customFormat="1">
      <c r="K158" s="128"/>
      <c r="L158" s="175"/>
    </row>
    <row r="159" spans="11:12" customFormat="1">
      <c r="K159" s="128"/>
      <c r="L159" s="175"/>
    </row>
    <row r="160" spans="11:12" customFormat="1">
      <c r="K160" s="128"/>
      <c r="L160" s="175"/>
    </row>
    <row r="161" spans="11:12" customFormat="1">
      <c r="K161" s="128"/>
      <c r="L161" s="175"/>
    </row>
    <row r="162" spans="11:12" customFormat="1">
      <c r="K162" s="128"/>
      <c r="L162" s="175"/>
    </row>
    <row r="163" spans="11:12" customFormat="1" ht="17.5">
      <c r="K163" s="130"/>
      <c r="L163" s="173"/>
    </row>
    <row r="164" spans="11:12" customFormat="1">
      <c r="K164" s="128"/>
      <c r="L164" s="175"/>
    </row>
    <row r="165" spans="11:12" customFormat="1">
      <c r="K165" s="128"/>
      <c r="L165" s="175"/>
    </row>
    <row r="166" spans="11:12" customFormat="1">
      <c r="K166" s="128"/>
      <c r="L166" s="175"/>
    </row>
    <row r="167" spans="11:12" customFormat="1">
      <c r="K167" s="128"/>
      <c r="L167" s="175"/>
    </row>
    <row r="168" spans="11:12" customFormat="1">
      <c r="K168" s="128"/>
      <c r="L168" s="175"/>
    </row>
    <row r="169" spans="11:12" customFormat="1">
      <c r="K169" s="128"/>
      <c r="L169" s="175"/>
    </row>
    <row r="170" spans="11:12" customFormat="1">
      <c r="K170" s="128"/>
      <c r="L170" s="175"/>
    </row>
    <row r="171" spans="11:12" customFormat="1">
      <c r="K171" s="128"/>
      <c r="L171" s="175"/>
    </row>
    <row r="172" spans="11:12" customFormat="1">
      <c r="K172" s="128"/>
      <c r="L172" s="175"/>
    </row>
    <row r="173" spans="11:12" customFormat="1">
      <c r="K173" s="128"/>
      <c r="L173" s="175"/>
    </row>
    <row r="174" spans="11:12" customFormat="1" ht="17.5">
      <c r="K174" s="130"/>
      <c r="L174" s="173"/>
    </row>
    <row r="175" spans="11:12" customFormat="1">
      <c r="K175" s="128"/>
      <c r="L175" s="175"/>
    </row>
    <row r="176" spans="11:12" customFormat="1">
      <c r="K176" s="128"/>
      <c r="L176" s="175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Normal="100" zoomScaleSheetLayoutView="100" workbookViewId="0">
      <selection activeCell="F5" sqref="F5"/>
    </sheetView>
  </sheetViews>
  <sheetFormatPr defaultRowHeight="14.5"/>
  <cols>
    <col min="1" max="1" width="23" customWidth="1"/>
    <col min="2" max="2" width="12.26953125" customWidth="1"/>
    <col min="3" max="3" width="10.7265625" customWidth="1"/>
    <col min="4" max="4" width="21.54296875" customWidth="1"/>
    <col min="5" max="5" width="18" customWidth="1"/>
    <col min="6" max="6" width="21.54296875" customWidth="1"/>
    <col min="7" max="7" width="24.1796875" customWidth="1"/>
  </cols>
  <sheetData>
    <row r="1" spans="1:7" ht="17.5">
      <c r="A1" s="292" t="s">
        <v>106</v>
      </c>
      <c r="B1" s="292"/>
      <c r="C1" s="292"/>
      <c r="D1" s="292"/>
      <c r="E1" s="292"/>
      <c r="F1" s="292"/>
      <c r="G1" s="292"/>
    </row>
    <row r="2" spans="1:7" ht="54.75" customHeight="1">
      <c r="A2" s="299" t="s">
        <v>107</v>
      </c>
      <c r="B2" s="329" t="s">
        <v>108</v>
      </c>
      <c r="C2" s="331"/>
      <c r="D2" s="299" t="s">
        <v>111</v>
      </c>
      <c r="E2" s="299" t="s">
        <v>112</v>
      </c>
      <c r="F2" s="299" t="s">
        <v>113</v>
      </c>
      <c r="G2" s="309" t="s">
        <v>114</v>
      </c>
    </row>
    <row r="3" spans="1:7" ht="21" customHeight="1">
      <c r="A3" s="301"/>
      <c r="B3" s="56" t="s">
        <v>59</v>
      </c>
      <c r="C3" s="56" t="s">
        <v>90</v>
      </c>
      <c r="D3" s="301"/>
      <c r="E3" s="301"/>
      <c r="F3" s="301"/>
      <c r="G3" s="309"/>
    </row>
    <row r="4" spans="1:7" ht="41.25" customHeight="1">
      <c r="A4" s="57" t="s">
        <v>109</v>
      </c>
      <c r="B4" s="60">
        <v>25</v>
      </c>
      <c r="C4" s="60">
        <v>25</v>
      </c>
      <c r="D4" s="88" t="s">
        <v>480</v>
      </c>
      <c r="E4" s="127" t="s">
        <v>481</v>
      </c>
      <c r="F4" s="127" t="s">
        <v>640</v>
      </c>
      <c r="G4" s="81" t="s">
        <v>639</v>
      </c>
    </row>
    <row r="5" spans="1:7" ht="62.25" customHeight="1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19" zoomScaleNormal="100" zoomScaleSheetLayoutView="100" workbookViewId="0">
      <selection activeCell="B4" sqref="B4"/>
    </sheetView>
  </sheetViews>
  <sheetFormatPr defaultRowHeight="14.5"/>
  <cols>
    <col min="1" max="1" width="5.26953125" customWidth="1"/>
    <col min="2" max="2" width="27.26953125" customWidth="1"/>
    <col min="3" max="3" width="7.54296875" customWidth="1"/>
    <col min="4" max="4" width="7.81640625" customWidth="1"/>
    <col min="5" max="5" width="15.453125" customWidth="1"/>
    <col min="6" max="6" width="26.453125" customWidth="1"/>
    <col min="7" max="7" width="20.1796875" customWidth="1"/>
    <col min="8" max="8" width="19.81640625" customWidth="1"/>
    <col min="9" max="9" width="15.54296875" customWidth="1"/>
  </cols>
  <sheetData>
    <row r="1" spans="1:9" ht="17.5">
      <c r="A1" s="338" t="s">
        <v>115</v>
      </c>
      <c r="B1" s="338"/>
      <c r="C1" s="338"/>
      <c r="D1" s="338"/>
      <c r="E1" s="338"/>
      <c r="F1" s="338"/>
      <c r="G1" s="338"/>
      <c r="H1" s="338"/>
      <c r="I1" s="338"/>
    </row>
    <row r="2" spans="1:9" s="5" customFormat="1" ht="38.25" customHeight="1">
      <c r="A2" s="336" t="s">
        <v>62</v>
      </c>
      <c r="B2" s="336" t="s">
        <v>116</v>
      </c>
      <c r="C2" s="337" t="s">
        <v>117</v>
      </c>
      <c r="D2" s="337"/>
      <c r="E2" s="336" t="s">
        <v>118</v>
      </c>
      <c r="F2" s="336" t="s">
        <v>95</v>
      </c>
      <c r="G2" s="336" t="s">
        <v>120</v>
      </c>
      <c r="H2" s="336"/>
      <c r="I2" s="336" t="s">
        <v>122</v>
      </c>
    </row>
    <row r="3" spans="1:9" s="5" customFormat="1" ht="55.5" customHeight="1">
      <c r="A3" s="336"/>
      <c r="B3" s="336"/>
      <c r="C3" s="19" t="s">
        <v>59</v>
      </c>
      <c r="D3" s="19" t="s">
        <v>90</v>
      </c>
      <c r="E3" s="336"/>
      <c r="F3" s="336"/>
      <c r="G3" s="7" t="s">
        <v>119</v>
      </c>
      <c r="H3" s="7" t="s">
        <v>121</v>
      </c>
      <c r="I3" s="336"/>
    </row>
    <row r="4" spans="1:9" ht="72">
      <c r="A4" s="62">
        <v>1</v>
      </c>
      <c r="B4" s="81" t="s">
        <v>641</v>
      </c>
      <c r="C4" s="66">
        <v>1</v>
      </c>
      <c r="D4" s="66">
        <v>1</v>
      </c>
      <c r="E4" s="128" t="s">
        <v>297</v>
      </c>
      <c r="F4" s="81" t="s">
        <v>298</v>
      </c>
      <c r="G4" s="21">
        <v>30</v>
      </c>
      <c r="H4" s="21"/>
      <c r="I4" s="128" t="s">
        <v>299</v>
      </c>
    </row>
    <row r="5" spans="1:9" ht="18">
      <c r="A5" s="62">
        <v>2</v>
      </c>
      <c r="B5" s="81"/>
      <c r="C5" s="66"/>
      <c r="D5" s="66"/>
      <c r="E5" s="62"/>
      <c r="F5" s="81"/>
      <c r="G5" s="21"/>
      <c r="H5" s="21"/>
      <c r="I5" s="62"/>
    </row>
    <row r="6" spans="1:9" ht="18">
      <c r="A6" s="62">
        <v>3</v>
      </c>
      <c r="B6" s="81"/>
      <c r="C6" s="66"/>
      <c r="D6" s="66"/>
      <c r="E6" s="62"/>
      <c r="F6" s="81"/>
      <c r="G6" s="21"/>
      <c r="H6" s="21"/>
      <c r="I6" s="62"/>
    </row>
    <row r="7" spans="1:9" ht="18">
      <c r="A7" s="62">
        <v>4</v>
      </c>
      <c r="B7" s="81"/>
      <c r="C7" s="66"/>
      <c r="D7" s="66"/>
      <c r="E7" s="62"/>
      <c r="F7" s="81"/>
      <c r="G7" s="21"/>
      <c r="H7" s="21"/>
      <c r="I7" s="62"/>
    </row>
    <row r="8" spans="1:9" ht="18">
      <c r="A8" s="62">
        <v>5</v>
      </c>
      <c r="B8" s="81"/>
      <c r="C8" s="66"/>
      <c r="D8" s="66"/>
      <c r="E8" s="62"/>
      <c r="F8" s="81"/>
      <c r="G8" s="21"/>
      <c r="H8" s="21"/>
      <c r="I8" s="62"/>
    </row>
    <row r="9" spans="1:9" ht="18">
      <c r="A9" s="62">
        <v>6</v>
      </c>
      <c r="B9" s="81"/>
      <c r="C9" s="66"/>
      <c r="D9" s="66"/>
      <c r="E9" s="62"/>
      <c r="F9" s="81"/>
      <c r="G9" s="21"/>
      <c r="H9" s="21"/>
      <c r="I9" s="62"/>
    </row>
    <row r="10" spans="1:9" ht="18">
      <c r="A10" s="62">
        <v>7</v>
      </c>
      <c r="B10" s="81"/>
      <c r="C10" s="66"/>
      <c r="D10" s="66"/>
      <c r="E10" s="62"/>
      <c r="F10" s="81"/>
      <c r="G10" s="21"/>
      <c r="H10" s="21"/>
      <c r="I10" s="62"/>
    </row>
    <row r="11" spans="1:9" ht="18">
      <c r="A11" s="128">
        <v>8</v>
      </c>
      <c r="B11" s="81"/>
      <c r="C11" s="66"/>
      <c r="D11" s="66"/>
      <c r="E11" s="62"/>
      <c r="F11" s="81"/>
      <c r="G11" s="21"/>
      <c r="H11" s="21"/>
      <c r="I11" s="62"/>
    </row>
    <row r="12" spans="1:9" ht="18">
      <c r="A12" s="128">
        <v>9</v>
      </c>
      <c r="B12" s="81"/>
      <c r="C12" s="66"/>
      <c r="D12" s="66"/>
      <c r="E12" s="62"/>
      <c r="F12" s="81"/>
      <c r="G12" s="21"/>
      <c r="H12" s="21"/>
      <c r="I12" s="62"/>
    </row>
    <row r="13" spans="1:9" ht="18">
      <c r="A13" s="128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">
      <c r="A14" s="128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">
      <c r="A15" s="128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">
      <c r="A16" s="128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">
      <c r="A17" s="128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">
      <c r="A18" s="128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">
      <c r="A19" s="128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">
      <c r="A20" s="128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">
      <c r="A21" s="128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">
      <c r="A22" s="128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">
      <c r="A23" s="128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">
      <c r="A24" s="128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">
      <c r="A25" s="128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">
      <c r="A26" s="128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">
      <c r="A27" s="128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">
      <c r="A28" s="128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">
      <c r="A29" s="128">
        <v>26</v>
      </c>
      <c r="B29" s="102"/>
      <c r="C29" s="23"/>
      <c r="D29" s="23"/>
      <c r="E29" s="54"/>
      <c r="F29" s="102"/>
      <c r="G29" s="54"/>
      <c r="H29" s="54"/>
      <c r="I29" s="54"/>
    </row>
    <row r="30" spans="1:9" ht="18">
      <c r="A30" s="128">
        <v>27</v>
      </c>
      <c r="B30" s="102"/>
      <c r="C30" s="23"/>
      <c r="D30" s="23"/>
      <c r="E30" s="54"/>
      <c r="F30" s="102"/>
      <c r="G30" s="54"/>
      <c r="H30" s="54"/>
      <c r="I30" s="54"/>
    </row>
    <row r="31" spans="1:9" ht="18">
      <c r="A31" s="128">
        <v>28</v>
      </c>
      <c r="B31" s="102"/>
      <c r="C31" s="23"/>
      <c r="D31" s="23"/>
      <c r="E31" s="54"/>
      <c r="F31" s="102"/>
      <c r="G31" s="54"/>
      <c r="H31" s="54"/>
      <c r="I31" s="54"/>
    </row>
    <row r="32" spans="1:9" ht="18">
      <c r="A32" s="128">
        <v>29</v>
      </c>
      <c r="B32" s="102"/>
      <c r="C32" s="23"/>
      <c r="D32" s="23"/>
      <c r="E32" s="54"/>
      <c r="F32" s="102"/>
      <c r="G32" s="54"/>
      <c r="H32" s="54"/>
      <c r="I32" s="54"/>
    </row>
    <row r="33" spans="1:9" ht="18">
      <c r="A33" s="128">
        <v>30</v>
      </c>
      <c r="B33" s="102"/>
      <c r="C33" s="23"/>
      <c r="D33" s="23"/>
      <c r="E33" s="54"/>
      <c r="F33" s="102"/>
      <c r="G33" s="54"/>
      <c r="H33" s="54"/>
      <c r="I33" s="54"/>
    </row>
    <row r="34" spans="1:9" ht="18">
      <c r="A34" s="334" t="s">
        <v>91</v>
      </c>
      <c r="B34" s="335"/>
      <c r="C34" s="38">
        <f>SUM(C4:C33)</f>
        <v>1</v>
      </c>
      <c r="D34" s="38">
        <f>SUM(D4:D33)</f>
        <v>1</v>
      </c>
      <c r="E34" s="58"/>
      <c r="F34" s="58"/>
      <c r="G34" s="38">
        <f>SUM(G4:G33)</f>
        <v>30</v>
      </c>
      <c r="H34" s="38">
        <f>SUM(H4:H33)</f>
        <v>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3"/>
  <sheetViews>
    <sheetView view="pageBreakPreview" topLeftCell="A7" zoomScale="40" zoomScaleNormal="100" zoomScaleSheetLayoutView="40" workbookViewId="0">
      <selection activeCell="M11" sqref="M11"/>
    </sheetView>
  </sheetViews>
  <sheetFormatPr defaultRowHeight="14.5"/>
  <cols>
    <col min="1" max="1" width="21.1796875" customWidth="1"/>
    <col min="2" max="2" width="8.1796875" style="5" customWidth="1"/>
    <col min="3" max="3" width="7.7265625" style="5" customWidth="1"/>
    <col min="4" max="4" width="30.1796875" customWidth="1"/>
    <col min="5" max="5" width="29.1796875" customWidth="1"/>
    <col min="6" max="6" width="17.7265625" customWidth="1"/>
    <col min="7" max="7" width="21.26953125" customWidth="1"/>
    <col min="8" max="8" width="17.26953125" customWidth="1"/>
    <col min="9" max="9" width="7.54296875" style="5" customWidth="1"/>
    <col min="10" max="10" width="7.81640625" style="5" customWidth="1"/>
    <col min="11" max="11" width="30" customWidth="1"/>
    <col min="12" max="12" width="29.26953125" customWidth="1"/>
    <col min="13" max="13" width="17.26953125" customWidth="1"/>
    <col min="14" max="14" width="20.81640625" customWidth="1"/>
  </cols>
  <sheetData>
    <row r="1" spans="1:14" s="5" customFormat="1" ht="17.5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7.5">
      <c r="A2" s="2"/>
      <c r="B2" s="292"/>
      <c r="C2" s="292"/>
      <c r="D2" s="292"/>
      <c r="E2" s="292"/>
      <c r="F2" s="292"/>
      <c r="G2" s="292"/>
      <c r="H2" s="41"/>
      <c r="I2" s="72"/>
      <c r="J2" s="72"/>
      <c r="K2" s="41"/>
      <c r="L2" s="41"/>
      <c r="M2" s="41"/>
      <c r="N2" s="41"/>
    </row>
    <row r="3" spans="1:14" s="5" customFormat="1" ht="18.75" customHeight="1">
      <c r="A3" s="309" t="s">
        <v>123</v>
      </c>
      <c r="B3" s="339" t="s">
        <v>117</v>
      </c>
      <c r="C3" s="339"/>
      <c r="D3" s="309" t="s">
        <v>125</v>
      </c>
      <c r="E3" s="340" t="s">
        <v>126</v>
      </c>
      <c r="F3" s="309" t="s">
        <v>127</v>
      </c>
      <c r="G3" s="309" t="s">
        <v>128</v>
      </c>
      <c r="H3" s="309" t="s">
        <v>123</v>
      </c>
      <c r="I3" s="339" t="s">
        <v>117</v>
      </c>
      <c r="J3" s="339"/>
      <c r="K3" s="309" t="s">
        <v>125</v>
      </c>
      <c r="L3" s="340" t="s">
        <v>126</v>
      </c>
      <c r="M3" s="309" t="s">
        <v>127</v>
      </c>
      <c r="N3" s="309" t="s">
        <v>128</v>
      </c>
    </row>
    <row r="4" spans="1:14" s="5" customFormat="1" ht="76.5" customHeight="1">
      <c r="A4" s="309"/>
      <c r="B4" s="56" t="s">
        <v>59</v>
      </c>
      <c r="C4" s="56" t="s">
        <v>90</v>
      </c>
      <c r="D4" s="309"/>
      <c r="E4" s="340"/>
      <c r="F4" s="309"/>
      <c r="G4" s="309"/>
      <c r="H4" s="309"/>
      <c r="I4" s="56" t="s">
        <v>59</v>
      </c>
      <c r="J4" s="56" t="s">
        <v>90</v>
      </c>
      <c r="K4" s="309"/>
      <c r="L4" s="340"/>
      <c r="M4" s="309"/>
      <c r="N4" s="309"/>
    </row>
    <row r="5" spans="1:14" ht="18">
      <c r="A5" s="73" t="s">
        <v>258</v>
      </c>
      <c r="B5" s="38">
        <f>SUM(B6:B153)</f>
        <v>4</v>
      </c>
      <c r="C5" s="38">
        <f>SUM(C6:C153)</f>
        <v>4</v>
      </c>
      <c r="D5" s="74"/>
      <c r="E5" s="74"/>
      <c r="F5" s="38">
        <f>SUM(F6:F153)</f>
        <v>2320</v>
      </c>
      <c r="G5" s="74"/>
      <c r="H5" s="73" t="s">
        <v>124</v>
      </c>
      <c r="I5" s="38">
        <f>SUM(I6:I153)</f>
        <v>6</v>
      </c>
      <c r="J5" s="38">
        <f>SUM(J6:J153)</f>
        <v>6</v>
      </c>
      <c r="K5" s="74"/>
      <c r="L5" s="74"/>
      <c r="M5" s="38">
        <f>SUM(M6:M153)</f>
        <v>1080</v>
      </c>
      <c r="N5" s="74"/>
    </row>
    <row r="6" spans="1:14" ht="90">
      <c r="A6" s="75"/>
      <c r="B6" s="66">
        <v>1</v>
      </c>
      <c r="C6" s="66">
        <v>1</v>
      </c>
      <c r="D6" s="103" t="s">
        <v>461</v>
      </c>
      <c r="E6" s="65" t="s">
        <v>465</v>
      </c>
      <c r="F6" s="66">
        <v>960</v>
      </c>
      <c r="G6" s="65" t="s">
        <v>467</v>
      </c>
      <c r="H6" s="75"/>
      <c r="I6" s="66">
        <v>1</v>
      </c>
      <c r="J6" s="66">
        <v>1</v>
      </c>
      <c r="K6" s="103" t="s">
        <v>470</v>
      </c>
      <c r="L6" s="65" t="s">
        <v>263</v>
      </c>
      <c r="M6" s="66">
        <v>120</v>
      </c>
      <c r="N6" s="65" t="s">
        <v>469</v>
      </c>
    </row>
    <row r="7" spans="1:14" ht="90">
      <c r="A7" s="77"/>
      <c r="B7" s="66">
        <v>1</v>
      </c>
      <c r="C7" s="66">
        <v>1</v>
      </c>
      <c r="D7" s="103" t="s">
        <v>462</v>
      </c>
      <c r="E7" s="65" t="s">
        <v>465</v>
      </c>
      <c r="F7" s="66">
        <v>960</v>
      </c>
      <c r="G7" s="65" t="s">
        <v>467</v>
      </c>
      <c r="H7" s="77"/>
      <c r="I7" s="66">
        <v>1</v>
      </c>
      <c r="J7" s="66">
        <v>1</v>
      </c>
      <c r="K7" s="103" t="s">
        <v>471</v>
      </c>
      <c r="L7" s="65" t="s">
        <v>476</v>
      </c>
      <c r="M7" s="66">
        <v>120</v>
      </c>
      <c r="N7" s="65" t="s">
        <v>469</v>
      </c>
    </row>
    <row r="8" spans="1:14" ht="54">
      <c r="A8" s="75"/>
      <c r="B8" s="66">
        <v>1</v>
      </c>
      <c r="C8" s="66">
        <v>1</v>
      </c>
      <c r="D8" s="103" t="s">
        <v>463</v>
      </c>
      <c r="E8" s="65" t="s">
        <v>69</v>
      </c>
      <c r="F8" s="66">
        <v>360</v>
      </c>
      <c r="G8" s="65" t="s">
        <v>468</v>
      </c>
      <c r="H8" s="75"/>
      <c r="I8" s="66">
        <v>1</v>
      </c>
      <c r="J8" s="66">
        <v>1</v>
      </c>
      <c r="K8" s="103" t="s">
        <v>472</v>
      </c>
      <c r="L8" s="65" t="s">
        <v>263</v>
      </c>
      <c r="M8" s="66">
        <v>120</v>
      </c>
      <c r="N8" s="65" t="s">
        <v>477</v>
      </c>
    </row>
    <row r="9" spans="1:14" ht="72">
      <c r="A9" s="76"/>
      <c r="B9" s="21">
        <v>1</v>
      </c>
      <c r="C9" s="21">
        <v>1</v>
      </c>
      <c r="D9" s="81" t="s">
        <v>464</v>
      </c>
      <c r="E9" s="128" t="s">
        <v>466</v>
      </c>
      <c r="F9" s="21">
        <v>40</v>
      </c>
      <c r="G9" s="128" t="s">
        <v>469</v>
      </c>
      <c r="H9" s="76"/>
      <c r="I9" s="21">
        <v>1</v>
      </c>
      <c r="J9" s="21">
        <v>1</v>
      </c>
      <c r="K9" s="81" t="s">
        <v>473</v>
      </c>
      <c r="L9" s="128" t="s">
        <v>263</v>
      </c>
      <c r="M9" s="21">
        <v>120</v>
      </c>
      <c r="N9" s="128" t="s">
        <v>469</v>
      </c>
    </row>
    <row r="10" spans="1:14" ht="126">
      <c r="A10" s="76"/>
      <c r="B10" s="21"/>
      <c r="C10" s="21"/>
      <c r="D10" s="81"/>
      <c r="E10" s="62"/>
      <c r="F10" s="21"/>
      <c r="G10" s="62"/>
      <c r="H10" s="76"/>
      <c r="I10" s="21">
        <v>1</v>
      </c>
      <c r="J10" s="21">
        <v>1</v>
      </c>
      <c r="K10" s="81" t="s">
        <v>474</v>
      </c>
      <c r="L10" s="128" t="s">
        <v>476</v>
      </c>
      <c r="M10" s="21">
        <v>480</v>
      </c>
      <c r="N10" s="128" t="s">
        <v>469</v>
      </c>
    </row>
    <row r="11" spans="1:14" ht="54">
      <c r="A11" s="76"/>
      <c r="B11" s="21"/>
      <c r="C11" s="21"/>
      <c r="D11" s="81"/>
      <c r="E11" s="62"/>
      <c r="F11" s="21"/>
      <c r="G11" s="62"/>
      <c r="H11" s="76"/>
      <c r="I11" s="21">
        <v>1</v>
      </c>
      <c r="J11" s="21">
        <v>1</v>
      </c>
      <c r="K11" s="81" t="s">
        <v>475</v>
      </c>
      <c r="L11" s="128" t="s">
        <v>263</v>
      </c>
      <c r="M11" s="21">
        <v>120</v>
      </c>
      <c r="N11" s="128" t="s">
        <v>469</v>
      </c>
    </row>
    <row r="12" spans="1:14" ht="18">
      <c r="A12" s="76"/>
      <c r="B12" s="21"/>
      <c r="C12" s="21"/>
      <c r="D12" s="81"/>
      <c r="E12" s="62"/>
      <c r="F12" s="21"/>
      <c r="G12" s="62"/>
      <c r="H12" s="76"/>
      <c r="I12" s="21"/>
      <c r="J12" s="21"/>
      <c r="K12" s="81"/>
      <c r="L12" s="128"/>
      <c r="M12" s="21"/>
      <c r="N12" s="62"/>
    </row>
    <row r="13" spans="1:14" ht="18">
      <c r="A13" s="76"/>
      <c r="B13" s="21"/>
      <c r="C13" s="21"/>
      <c r="D13" s="81"/>
      <c r="E13" s="62"/>
      <c r="F13" s="21"/>
      <c r="G13" s="62"/>
      <c r="H13" s="76"/>
      <c r="I13" s="21"/>
      <c r="J13" s="21"/>
      <c r="K13" s="81"/>
      <c r="L13" s="62"/>
      <c r="M13" s="21"/>
      <c r="N13" s="62"/>
    </row>
    <row r="14" spans="1:14" ht="18">
      <c r="A14" s="76"/>
      <c r="B14" s="21"/>
      <c r="C14" s="21"/>
      <c r="D14" s="81"/>
      <c r="E14" s="62"/>
      <c r="F14" s="21"/>
      <c r="G14" s="62"/>
      <c r="H14" s="76"/>
      <c r="I14" s="21"/>
      <c r="J14" s="21"/>
      <c r="K14" s="81"/>
      <c r="L14" s="62"/>
      <c r="M14" s="21"/>
      <c r="N14" s="62"/>
    </row>
    <row r="15" spans="1:14" ht="18">
      <c r="A15" s="76"/>
      <c r="B15" s="21"/>
      <c r="C15" s="21"/>
      <c r="D15" s="81"/>
      <c r="E15" s="62"/>
      <c r="F15" s="21"/>
      <c r="G15" s="62"/>
      <c r="H15" s="76"/>
      <c r="I15" s="21"/>
      <c r="J15" s="21"/>
      <c r="K15" s="81"/>
      <c r="L15" s="128"/>
      <c r="M15" s="21"/>
      <c r="N15" s="62"/>
    </row>
    <row r="16" spans="1:14" ht="18">
      <c r="A16" s="76"/>
      <c r="B16" s="21"/>
      <c r="C16" s="21"/>
      <c r="D16" s="81"/>
      <c r="E16" s="62"/>
      <c r="F16" s="21"/>
      <c r="G16" s="62"/>
      <c r="H16" s="76"/>
      <c r="I16" s="21"/>
      <c r="J16" s="21"/>
      <c r="K16" s="81"/>
      <c r="L16" s="62"/>
      <c r="M16" s="21"/>
      <c r="N16" s="62"/>
    </row>
    <row r="17" spans="1:14" ht="18">
      <c r="A17" s="76"/>
      <c r="B17" s="21"/>
      <c r="C17" s="21"/>
      <c r="D17" s="81"/>
      <c r="E17" s="62"/>
      <c r="F17" s="21"/>
      <c r="G17" s="62"/>
      <c r="H17" s="76"/>
      <c r="I17" s="21"/>
      <c r="J17" s="21"/>
      <c r="K17" s="81"/>
      <c r="L17" s="62"/>
      <c r="M17" s="21"/>
      <c r="N17" s="62"/>
    </row>
    <row r="18" spans="1:14" ht="18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">
      <c r="B154" s="2"/>
      <c r="C154" s="2"/>
      <c r="D154" s="1"/>
      <c r="E154" s="1"/>
      <c r="F154" s="1"/>
      <c r="G154" s="1"/>
    </row>
    <row r="155" spans="1:14" ht="18">
      <c r="B155" s="2"/>
      <c r="C155" s="2"/>
      <c r="D155" s="1"/>
      <c r="E155" s="1"/>
      <c r="F155" s="1"/>
      <c r="G155" s="1"/>
    </row>
    <row r="156" spans="1:14" ht="18">
      <c r="B156" s="2"/>
      <c r="C156" s="2"/>
      <c r="D156" s="1"/>
      <c r="E156" s="1"/>
      <c r="F156" s="1"/>
      <c r="G156" s="1"/>
    </row>
    <row r="157" spans="1:14" ht="18">
      <c r="B157" s="2"/>
      <c r="C157" s="2"/>
      <c r="D157" s="1"/>
      <c r="E157" s="1"/>
      <c r="F157" s="1"/>
      <c r="G157" s="1"/>
    </row>
    <row r="158" spans="1:14" ht="18">
      <c r="B158" s="2"/>
      <c r="C158" s="2"/>
      <c r="D158" s="1"/>
      <c r="E158" s="1"/>
      <c r="F158" s="1"/>
      <c r="G158" s="1"/>
    </row>
    <row r="159" spans="1:14" ht="18">
      <c r="B159" s="2"/>
      <c r="C159" s="2"/>
      <c r="D159" s="1"/>
      <c r="E159" s="1"/>
      <c r="F159" s="1"/>
      <c r="G159" s="1"/>
    </row>
    <row r="160" spans="1:14" ht="18">
      <c r="B160" s="2"/>
      <c r="C160" s="2"/>
      <c r="D160" s="1"/>
      <c r="E160" s="1"/>
      <c r="F160" s="1"/>
      <c r="G160" s="1"/>
    </row>
    <row r="161" spans="2:7" ht="18">
      <c r="B161" s="2"/>
      <c r="C161" s="2"/>
      <c r="D161" s="1"/>
      <c r="E161" s="1"/>
      <c r="F161" s="1"/>
      <c r="G161" s="1"/>
    </row>
    <row r="162" spans="2:7" ht="18">
      <c r="B162" s="2"/>
      <c r="C162" s="2"/>
      <c r="D162" s="1"/>
      <c r="E162" s="1"/>
      <c r="F162" s="1"/>
      <c r="G162" s="1"/>
    </row>
    <row r="163" spans="2:7" ht="18">
      <c r="B163" s="2"/>
      <c r="C163" s="2"/>
      <c r="D163" s="1"/>
      <c r="E163" s="1"/>
      <c r="F163" s="1"/>
      <c r="G163" s="1"/>
    </row>
    <row r="164" spans="2:7" ht="18">
      <c r="B164" s="2"/>
      <c r="C164" s="2"/>
      <c r="D164" s="1"/>
      <c r="E164" s="1"/>
      <c r="F164" s="1"/>
      <c r="G164" s="1"/>
    </row>
    <row r="165" spans="2:7" ht="18">
      <c r="B165" s="2"/>
      <c r="C165" s="2"/>
      <c r="D165" s="1"/>
      <c r="E165" s="1"/>
      <c r="F165" s="1"/>
      <c r="G165" s="1"/>
    </row>
    <row r="166" spans="2:7" ht="18">
      <c r="B166" s="2"/>
      <c r="C166" s="2"/>
      <c r="D166" s="1"/>
      <c r="E166" s="1"/>
      <c r="F166" s="1"/>
      <c r="G166" s="1"/>
    </row>
    <row r="167" spans="2:7" ht="18">
      <c r="B167" s="2"/>
      <c r="C167" s="2"/>
      <c r="D167" s="1"/>
      <c r="E167" s="1"/>
      <c r="F167" s="1"/>
      <c r="G167" s="1"/>
    </row>
    <row r="168" spans="2:7" ht="18">
      <c r="B168" s="2"/>
      <c r="C168" s="2"/>
      <c r="D168" s="1"/>
      <c r="E168" s="1"/>
      <c r="F168" s="1"/>
      <c r="G168" s="1"/>
    </row>
    <row r="169" spans="2:7" ht="18">
      <c r="B169" s="2"/>
      <c r="C169" s="2"/>
      <c r="D169" s="1"/>
      <c r="E169" s="1"/>
      <c r="F169" s="1"/>
      <c r="G169" s="1"/>
    </row>
    <row r="170" spans="2:7" ht="18">
      <c r="B170" s="2"/>
      <c r="C170" s="2"/>
      <c r="D170" s="1"/>
      <c r="E170" s="1"/>
      <c r="F170" s="1"/>
      <c r="G170" s="1"/>
    </row>
    <row r="171" spans="2:7" ht="18">
      <c r="B171" s="2"/>
      <c r="C171" s="2"/>
      <c r="D171" s="1"/>
      <c r="E171" s="1"/>
      <c r="F171" s="1"/>
      <c r="G171" s="1"/>
    </row>
    <row r="172" spans="2:7" ht="18">
      <c r="B172" s="2"/>
      <c r="C172" s="2"/>
      <c r="D172" s="1"/>
      <c r="E172" s="1"/>
      <c r="F172" s="1"/>
      <c r="G172" s="1"/>
    </row>
    <row r="173" spans="2:7" ht="18">
      <c r="B173" s="2"/>
      <c r="C173" s="2"/>
      <c r="D173" s="1"/>
      <c r="E173" s="1"/>
      <c r="F173" s="1"/>
      <c r="G173" s="1"/>
    </row>
    <row r="174" spans="2:7" ht="18">
      <c r="B174" s="2"/>
      <c r="C174" s="2"/>
      <c r="D174" s="1"/>
      <c r="E174" s="1"/>
      <c r="F174" s="1"/>
      <c r="G174" s="1"/>
    </row>
    <row r="175" spans="2:7" ht="18">
      <c r="B175" s="2"/>
      <c r="C175" s="2"/>
      <c r="D175" s="1"/>
      <c r="E175" s="1"/>
      <c r="F175" s="1"/>
      <c r="G175" s="1"/>
    </row>
    <row r="176" spans="2:7" ht="18">
      <c r="B176" s="2"/>
      <c r="C176" s="2"/>
      <c r="D176" s="1"/>
      <c r="E176" s="1"/>
      <c r="F176" s="1"/>
      <c r="G176" s="1"/>
    </row>
    <row r="177" spans="2:7" ht="18">
      <c r="B177" s="2"/>
      <c r="C177" s="2"/>
      <c r="D177" s="1"/>
      <c r="E177" s="1"/>
      <c r="F177" s="1"/>
      <c r="G177" s="1"/>
    </row>
    <row r="178" spans="2:7" ht="18">
      <c r="B178" s="2"/>
      <c r="C178" s="2"/>
      <c r="D178" s="1"/>
      <c r="E178" s="1"/>
      <c r="F178" s="1"/>
      <c r="G178" s="1"/>
    </row>
    <row r="179" spans="2:7" ht="18">
      <c r="B179" s="2"/>
      <c r="C179" s="2"/>
      <c r="D179" s="1"/>
      <c r="E179" s="1"/>
      <c r="F179" s="1"/>
      <c r="G179" s="1"/>
    </row>
    <row r="180" spans="2:7" ht="18">
      <c r="B180" s="2"/>
      <c r="C180" s="2"/>
      <c r="D180" s="1"/>
      <c r="E180" s="1"/>
      <c r="F180" s="1"/>
      <c r="G180" s="1"/>
    </row>
    <row r="181" spans="2:7" ht="18">
      <c r="B181" s="2"/>
      <c r="C181" s="2"/>
      <c r="D181" s="1"/>
      <c r="E181" s="1"/>
      <c r="F181" s="1"/>
      <c r="G181" s="1"/>
    </row>
    <row r="182" spans="2:7" ht="18">
      <c r="B182" s="2"/>
      <c r="C182" s="2"/>
      <c r="D182" s="1"/>
      <c r="E182" s="1"/>
      <c r="F182" s="1"/>
      <c r="G182" s="1"/>
    </row>
    <row r="183" spans="2:7" ht="18">
      <c r="B183" s="2"/>
      <c r="C183" s="2"/>
      <c r="D183" s="1"/>
      <c r="E183" s="1"/>
      <c r="F183" s="1"/>
      <c r="G183" s="1"/>
    </row>
    <row r="184" spans="2:7" ht="18">
      <c r="B184" s="2"/>
      <c r="C184" s="2"/>
      <c r="D184" s="1"/>
      <c r="E184" s="1"/>
      <c r="F184" s="1"/>
      <c r="G184" s="1"/>
    </row>
    <row r="185" spans="2:7" ht="18">
      <c r="B185" s="2"/>
      <c r="C185" s="2"/>
      <c r="D185" s="1"/>
      <c r="E185" s="1"/>
      <c r="F185" s="1"/>
      <c r="G185" s="1"/>
    </row>
    <row r="186" spans="2:7" ht="18">
      <c r="B186" s="2"/>
      <c r="C186" s="2"/>
      <c r="D186" s="1"/>
      <c r="E186" s="1"/>
      <c r="F186" s="1"/>
      <c r="G186" s="1"/>
    </row>
    <row r="187" spans="2:7" ht="18">
      <c r="B187" s="2"/>
      <c r="C187" s="2"/>
      <c r="D187" s="1"/>
      <c r="E187" s="1"/>
      <c r="F187" s="1"/>
      <c r="G187" s="1"/>
    </row>
    <row r="188" spans="2:7" ht="18">
      <c r="B188" s="2"/>
      <c r="C188" s="2"/>
      <c r="D188" s="1"/>
      <c r="E188" s="1"/>
      <c r="F188" s="1"/>
      <c r="G188" s="1"/>
    </row>
    <row r="189" spans="2:7" ht="18">
      <c r="B189" s="2"/>
      <c r="C189" s="2"/>
      <c r="D189" s="1"/>
      <c r="E189" s="1"/>
      <c r="F189" s="1"/>
      <c r="G189" s="1"/>
    </row>
    <row r="190" spans="2:7" ht="18">
      <c r="B190" s="2"/>
      <c r="C190" s="2"/>
      <c r="D190" s="1"/>
      <c r="E190" s="1"/>
      <c r="F190" s="1"/>
      <c r="G190" s="1"/>
    </row>
    <row r="191" spans="2:7" ht="18">
      <c r="B191" s="2"/>
      <c r="C191" s="2"/>
      <c r="D191" s="1"/>
      <c r="E191" s="1"/>
      <c r="F191" s="1"/>
      <c r="G191" s="1"/>
    </row>
    <row r="192" spans="2:7" ht="18">
      <c r="B192" s="2"/>
      <c r="C192" s="2"/>
      <c r="D192" s="1"/>
      <c r="E192" s="1"/>
      <c r="F192" s="1"/>
      <c r="G192" s="1"/>
    </row>
    <row r="193" spans="2:7" ht="18">
      <c r="B193" s="2"/>
      <c r="C193" s="2"/>
      <c r="D193" s="1"/>
      <c r="E193" s="1"/>
      <c r="F193" s="1"/>
      <c r="G193" s="1"/>
    </row>
    <row r="194" spans="2:7" ht="18">
      <c r="B194" s="2"/>
      <c r="C194" s="2"/>
      <c r="D194" s="1"/>
      <c r="E194" s="1"/>
      <c r="F194" s="1"/>
      <c r="G194" s="1"/>
    </row>
    <row r="195" spans="2:7" ht="18">
      <c r="B195" s="2"/>
      <c r="C195" s="2"/>
      <c r="D195" s="1"/>
      <c r="E195" s="1"/>
      <c r="F195" s="1"/>
      <c r="G195" s="1"/>
    </row>
    <row r="196" spans="2:7" ht="18">
      <c r="B196" s="2"/>
      <c r="C196" s="2"/>
      <c r="D196" s="1"/>
      <c r="E196" s="1"/>
      <c r="F196" s="1"/>
      <c r="G196" s="1"/>
    </row>
    <row r="197" spans="2:7" ht="18">
      <c r="B197" s="2"/>
      <c r="C197" s="2"/>
      <c r="D197" s="1"/>
      <c r="E197" s="1"/>
      <c r="F197" s="1"/>
      <c r="G197" s="1"/>
    </row>
    <row r="198" spans="2:7" ht="18">
      <c r="B198" s="2"/>
      <c r="C198" s="2"/>
      <c r="D198" s="1"/>
      <c r="E198" s="1"/>
      <c r="F198" s="1"/>
      <c r="G198" s="1"/>
    </row>
    <row r="199" spans="2:7" ht="18">
      <c r="B199" s="2"/>
      <c r="C199" s="2"/>
      <c r="D199" s="1"/>
      <c r="E199" s="1"/>
      <c r="F199" s="1"/>
      <c r="G199" s="1"/>
    </row>
    <row r="200" spans="2:7" ht="18">
      <c r="B200" s="2"/>
      <c r="C200" s="2"/>
      <c r="D200" s="1"/>
      <c r="E200" s="1"/>
      <c r="F200" s="1"/>
      <c r="G200" s="1"/>
    </row>
    <row r="201" spans="2:7" ht="18">
      <c r="B201" s="2"/>
      <c r="C201" s="2"/>
      <c r="D201" s="1"/>
      <c r="E201" s="1"/>
      <c r="F201" s="1"/>
      <c r="G201" s="1"/>
    </row>
    <row r="202" spans="2:7" ht="18">
      <c r="B202" s="2"/>
      <c r="C202" s="2"/>
      <c r="D202" s="1"/>
      <c r="E202" s="1"/>
      <c r="F202" s="1"/>
      <c r="G202" s="1"/>
    </row>
    <row r="203" spans="2:7" ht="18">
      <c r="B203" s="2"/>
      <c r="C203" s="2"/>
      <c r="D203" s="1"/>
      <c r="E203" s="1"/>
      <c r="F203" s="1"/>
      <c r="G203" s="1"/>
    </row>
    <row r="204" spans="2:7" ht="18">
      <c r="B204" s="2"/>
      <c r="C204" s="2"/>
      <c r="D204" s="1"/>
      <c r="E204" s="1"/>
      <c r="F204" s="1"/>
      <c r="G204" s="1"/>
    </row>
    <row r="205" spans="2:7" ht="18">
      <c r="B205" s="2"/>
      <c r="C205" s="2"/>
      <c r="D205" s="1"/>
      <c r="E205" s="1"/>
      <c r="F205" s="1"/>
      <c r="G205" s="1"/>
    </row>
    <row r="206" spans="2:7" ht="18">
      <c r="B206" s="2"/>
      <c r="C206" s="2"/>
      <c r="D206" s="1"/>
      <c r="E206" s="1"/>
      <c r="F206" s="1"/>
      <c r="G206" s="1"/>
    </row>
    <row r="207" spans="2:7" ht="18">
      <c r="B207" s="2"/>
      <c r="C207" s="2"/>
      <c r="D207" s="1"/>
      <c r="E207" s="1"/>
      <c r="F207" s="1"/>
      <c r="G207" s="1"/>
    </row>
    <row r="208" spans="2:7" ht="18">
      <c r="B208" s="2"/>
      <c r="C208" s="2"/>
      <c r="D208" s="1"/>
      <c r="E208" s="1"/>
      <c r="F208" s="1"/>
      <c r="G208" s="1"/>
    </row>
    <row r="209" spans="2:7" ht="18">
      <c r="B209" s="2"/>
      <c r="C209" s="2"/>
      <c r="D209" s="1"/>
      <c r="E209" s="1"/>
      <c r="F209" s="1"/>
      <c r="G209" s="1"/>
    </row>
    <row r="210" spans="2:7" ht="18">
      <c r="B210" s="2"/>
      <c r="C210" s="2"/>
      <c r="D210" s="1"/>
      <c r="E210" s="1"/>
      <c r="F210" s="1"/>
      <c r="G210" s="1"/>
    </row>
    <row r="211" spans="2:7" ht="18">
      <c r="B211" s="2"/>
      <c r="C211" s="2"/>
      <c r="D211" s="1"/>
      <c r="E211" s="1"/>
      <c r="F211" s="1"/>
      <c r="G211" s="1"/>
    </row>
    <row r="212" spans="2:7" ht="18">
      <c r="B212" s="2"/>
      <c r="C212" s="2"/>
      <c r="D212" s="1"/>
      <c r="E212" s="1"/>
      <c r="F212" s="1"/>
      <c r="G212" s="1"/>
    </row>
    <row r="213" spans="2:7" ht="18">
      <c r="B213" s="2"/>
      <c r="C213" s="2"/>
      <c r="D213" s="1"/>
      <c r="E213" s="1"/>
      <c r="F213" s="1"/>
      <c r="G213" s="1"/>
    </row>
    <row r="214" spans="2:7" ht="18">
      <c r="B214" s="2"/>
      <c r="C214" s="2"/>
      <c r="D214" s="1"/>
      <c r="E214" s="1"/>
      <c r="F214" s="1"/>
      <c r="G214" s="1"/>
    </row>
    <row r="215" spans="2:7" ht="18">
      <c r="B215" s="2"/>
      <c r="C215" s="2"/>
      <c r="D215" s="1"/>
      <c r="E215" s="1"/>
      <c r="F215" s="1"/>
      <c r="G215" s="1"/>
    </row>
    <row r="216" spans="2:7" ht="18">
      <c r="B216" s="2"/>
      <c r="C216" s="2"/>
      <c r="D216" s="1"/>
      <c r="E216" s="1"/>
      <c r="F216" s="1"/>
      <c r="G216" s="1"/>
    </row>
    <row r="217" spans="2:7" ht="18">
      <c r="B217" s="2"/>
      <c r="C217" s="2"/>
      <c r="D217" s="1"/>
      <c r="E217" s="1"/>
      <c r="F217" s="1"/>
      <c r="G217" s="1"/>
    </row>
    <row r="218" spans="2:7" ht="18">
      <c r="B218" s="2"/>
      <c r="C218" s="2"/>
      <c r="D218" s="1"/>
      <c r="E218" s="1"/>
      <c r="F218" s="1"/>
      <c r="G218" s="1"/>
    </row>
    <row r="219" spans="2:7" ht="18">
      <c r="B219" s="2"/>
      <c r="C219" s="2"/>
      <c r="D219" s="1"/>
      <c r="E219" s="1"/>
      <c r="F219" s="1"/>
      <c r="G219" s="1"/>
    </row>
    <row r="220" spans="2:7" ht="18">
      <c r="B220" s="2"/>
      <c r="C220" s="2"/>
      <c r="D220" s="1"/>
      <c r="E220" s="1"/>
      <c r="F220" s="1"/>
      <c r="G220" s="1"/>
    </row>
    <row r="221" spans="2:7" ht="18">
      <c r="B221" s="2"/>
      <c r="C221" s="2"/>
      <c r="D221" s="1"/>
      <c r="E221" s="1"/>
      <c r="F221" s="1"/>
      <c r="G221" s="1"/>
    </row>
    <row r="222" spans="2:7" ht="18">
      <c r="B222" s="2"/>
      <c r="C222" s="2"/>
      <c r="D222" s="1"/>
      <c r="E222" s="1"/>
      <c r="F222" s="1"/>
      <c r="G222" s="1"/>
    </row>
    <row r="223" spans="2:7" ht="18">
      <c r="B223" s="2"/>
      <c r="C223" s="2"/>
      <c r="D223" s="1"/>
      <c r="E223" s="1"/>
      <c r="F223" s="1"/>
      <c r="G223" s="1"/>
    </row>
    <row r="224" spans="2:7" ht="18">
      <c r="B224" s="2"/>
      <c r="C224" s="2"/>
      <c r="D224" s="1"/>
      <c r="E224" s="1"/>
      <c r="F224" s="1"/>
      <c r="G224" s="1"/>
    </row>
    <row r="225" spans="2:7" ht="18">
      <c r="B225" s="2"/>
      <c r="C225" s="2"/>
      <c r="D225" s="1"/>
      <c r="E225" s="1"/>
      <c r="F225" s="1"/>
      <c r="G225" s="1"/>
    </row>
    <row r="226" spans="2:7" ht="18">
      <c r="B226" s="2"/>
      <c r="C226" s="2"/>
      <c r="D226" s="1"/>
      <c r="E226" s="1"/>
      <c r="F226" s="1"/>
      <c r="G226" s="1"/>
    </row>
    <row r="227" spans="2:7" ht="18">
      <c r="B227" s="2"/>
      <c r="C227" s="2"/>
      <c r="D227" s="1"/>
      <c r="E227" s="1"/>
      <c r="F227" s="1"/>
      <c r="G227" s="1"/>
    </row>
    <row r="228" spans="2:7" ht="18">
      <c r="B228" s="2"/>
      <c r="C228" s="2"/>
      <c r="D228" s="1"/>
      <c r="E228" s="1"/>
      <c r="F228" s="1"/>
      <c r="G228" s="1"/>
    </row>
    <row r="229" spans="2:7" ht="18">
      <c r="B229" s="2"/>
      <c r="C229" s="2"/>
      <c r="D229" s="1"/>
      <c r="E229" s="1"/>
      <c r="F229" s="1"/>
      <c r="G229" s="1"/>
    </row>
    <row r="230" spans="2:7" ht="18">
      <c r="B230" s="2"/>
      <c r="C230" s="2"/>
      <c r="D230" s="1"/>
      <c r="E230" s="1"/>
      <c r="F230" s="1"/>
      <c r="G230" s="1"/>
    </row>
    <row r="231" spans="2:7" ht="18">
      <c r="B231" s="2"/>
      <c r="C231" s="2"/>
      <c r="D231" s="1"/>
      <c r="E231" s="1"/>
      <c r="F231" s="1"/>
      <c r="G231" s="1"/>
    </row>
    <row r="232" spans="2:7" ht="18">
      <c r="B232" s="2"/>
      <c r="C232" s="2"/>
      <c r="D232" s="1"/>
      <c r="E232" s="1"/>
      <c r="F232" s="1"/>
      <c r="G232" s="1"/>
    </row>
    <row r="233" spans="2:7" ht="18">
      <c r="B233" s="2"/>
      <c r="C233" s="2"/>
      <c r="D233" s="1"/>
      <c r="E233" s="1"/>
      <c r="F233" s="1"/>
      <c r="G233" s="1"/>
    </row>
    <row r="234" spans="2:7" ht="18">
      <c r="B234" s="2"/>
      <c r="C234" s="2"/>
      <c r="D234" s="1"/>
      <c r="E234" s="1"/>
      <c r="F234" s="1"/>
      <c r="G234" s="1"/>
    </row>
    <row r="235" spans="2:7" ht="18">
      <c r="B235" s="2"/>
      <c r="C235" s="2"/>
      <c r="D235" s="1"/>
      <c r="E235" s="1"/>
      <c r="F235" s="1"/>
      <c r="G235" s="1"/>
    </row>
    <row r="236" spans="2:7" ht="18">
      <c r="B236" s="2"/>
      <c r="C236" s="2"/>
      <c r="D236" s="1"/>
      <c r="E236" s="1"/>
      <c r="F236" s="1"/>
      <c r="G236" s="1"/>
    </row>
    <row r="237" spans="2:7" ht="18">
      <c r="B237" s="2"/>
      <c r="C237" s="2"/>
      <c r="D237" s="1"/>
      <c r="E237" s="1"/>
      <c r="F237" s="1"/>
      <c r="G237" s="1"/>
    </row>
    <row r="238" spans="2:7" ht="18">
      <c r="B238" s="2"/>
      <c r="C238" s="2"/>
      <c r="D238" s="1"/>
      <c r="E238" s="1"/>
      <c r="F238" s="1"/>
      <c r="G238" s="1"/>
    </row>
    <row r="239" spans="2:7" ht="18">
      <c r="B239" s="2"/>
      <c r="C239" s="2"/>
      <c r="D239" s="1"/>
      <c r="E239" s="1"/>
      <c r="F239" s="1"/>
      <c r="G239" s="1"/>
    </row>
    <row r="240" spans="2:7" ht="18">
      <c r="B240" s="2"/>
      <c r="C240" s="2"/>
      <c r="D240" s="1"/>
      <c r="E240" s="1"/>
      <c r="F240" s="1"/>
      <c r="G240" s="1"/>
    </row>
    <row r="241" spans="2:7" ht="18">
      <c r="B241" s="2"/>
      <c r="C241" s="2"/>
      <c r="D241" s="1"/>
      <c r="E241" s="1"/>
      <c r="F241" s="1"/>
      <c r="G241" s="1"/>
    </row>
    <row r="242" spans="2:7" ht="18">
      <c r="B242" s="2"/>
      <c r="C242" s="2"/>
      <c r="D242" s="1"/>
      <c r="E242" s="1"/>
      <c r="F242" s="1"/>
      <c r="G242" s="1"/>
    </row>
    <row r="243" spans="2:7" ht="18">
      <c r="B243" s="2"/>
      <c r="C243" s="2"/>
      <c r="D243" s="1"/>
      <c r="E243" s="1"/>
      <c r="F243" s="1"/>
      <c r="G243" s="1"/>
    </row>
    <row r="244" spans="2:7" ht="18">
      <c r="B244" s="2"/>
      <c r="C244" s="2"/>
      <c r="D244" s="1"/>
      <c r="E244" s="1"/>
      <c r="F244" s="1"/>
      <c r="G244" s="1"/>
    </row>
    <row r="245" spans="2:7" ht="18">
      <c r="B245" s="2"/>
      <c r="C245" s="2"/>
      <c r="D245" s="1"/>
      <c r="E245" s="1"/>
      <c r="F245" s="1"/>
      <c r="G245" s="1"/>
    </row>
    <row r="246" spans="2:7" ht="18">
      <c r="B246" s="2"/>
      <c r="C246" s="2"/>
      <c r="D246" s="1"/>
      <c r="E246" s="1"/>
      <c r="F246" s="1"/>
      <c r="G246" s="1"/>
    </row>
    <row r="247" spans="2:7" ht="18">
      <c r="B247" s="2"/>
      <c r="C247" s="2"/>
      <c r="D247" s="1"/>
      <c r="E247" s="1"/>
      <c r="F247" s="1"/>
      <c r="G247" s="1"/>
    </row>
    <row r="248" spans="2:7" ht="18">
      <c r="B248" s="2"/>
      <c r="C248" s="2"/>
      <c r="D248" s="1"/>
      <c r="E248" s="1"/>
      <c r="F248" s="1"/>
      <c r="G248" s="1"/>
    </row>
    <row r="249" spans="2:7" ht="18">
      <c r="B249" s="2"/>
      <c r="C249" s="2"/>
      <c r="D249" s="1"/>
      <c r="E249" s="1"/>
      <c r="F249" s="1"/>
      <c r="G249" s="1"/>
    </row>
    <row r="250" spans="2:7" ht="18">
      <c r="B250" s="2"/>
      <c r="C250" s="2"/>
      <c r="D250" s="1"/>
      <c r="E250" s="1"/>
      <c r="F250" s="1"/>
      <c r="G250" s="1"/>
    </row>
    <row r="251" spans="2:7" ht="18">
      <c r="B251" s="2"/>
      <c r="C251" s="2"/>
      <c r="D251" s="1"/>
      <c r="E251" s="1"/>
      <c r="F251" s="1"/>
      <c r="G251" s="1"/>
    </row>
    <row r="252" spans="2:7" ht="18">
      <c r="B252" s="2"/>
      <c r="C252" s="2"/>
      <c r="D252" s="1"/>
      <c r="E252" s="1"/>
      <c r="F252" s="1"/>
      <c r="G252" s="1"/>
    </row>
    <row r="253" spans="2:7" ht="18">
      <c r="B253" s="2"/>
      <c r="C253" s="2"/>
      <c r="D253" s="1"/>
      <c r="E253" s="1"/>
      <c r="F253" s="1"/>
      <c r="G253" s="1"/>
    </row>
    <row r="254" spans="2:7" ht="18">
      <c r="B254" s="2"/>
      <c r="C254" s="2"/>
      <c r="D254" s="1"/>
      <c r="E254" s="1"/>
      <c r="F254" s="1"/>
      <c r="G254" s="1"/>
    </row>
    <row r="255" spans="2:7" ht="18">
      <c r="B255" s="2"/>
      <c r="C255" s="2"/>
      <c r="D255" s="1"/>
      <c r="E255" s="1"/>
      <c r="F255" s="1"/>
      <c r="G255" s="1"/>
    </row>
    <row r="256" spans="2:7" ht="18">
      <c r="B256" s="2"/>
      <c r="C256" s="2"/>
      <c r="D256" s="1"/>
      <c r="E256" s="1"/>
      <c r="F256" s="1"/>
      <c r="G256" s="1"/>
    </row>
    <row r="257" spans="2:7" ht="18">
      <c r="B257" s="2"/>
      <c r="C257" s="2"/>
      <c r="D257" s="1"/>
      <c r="E257" s="1"/>
      <c r="F257" s="1"/>
      <c r="G257" s="1"/>
    </row>
    <row r="258" spans="2:7" ht="18">
      <c r="B258" s="2"/>
      <c r="C258" s="2"/>
      <c r="D258" s="1"/>
      <c r="E258" s="1"/>
      <c r="F258" s="1"/>
      <c r="G258" s="1"/>
    </row>
    <row r="259" spans="2:7" ht="18">
      <c r="B259" s="2"/>
      <c r="C259" s="2"/>
      <c r="D259" s="1"/>
      <c r="E259" s="1"/>
      <c r="F259" s="1"/>
      <c r="G259" s="1"/>
    </row>
    <row r="260" spans="2:7" ht="18">
      <c r="B260" s="2"/>
      <c r="C260" s="2"/>
      <c r="D260" s="1"/>
      <c r="E260" s="1"/>
      <c r="F260" s="1"/>
      <c r="G260" s="1"/>
    </row>
    <row r="261" spans="2:7" ht="18">
      <c r="B261" s="2"/>
      <c r="C261" s="2"/>
      <c r="D261" s="1"/>
      <c r="E261" s="1"/>
      <c r="F261" s="1"/>
      <c r="G261" s="1"/>
    </row>
    <row r="262" spans="2:7" ht="18">
      <c r="B262" s="2"/>
      <c r="C262" s="2"/>
      <c r="D262" s="1"/>
      <c r="E262" s="1"/>
      <c r="F262" s="1"/>
      <c r="G262" s="1"/>
    </row>
    <row r="263" spans="2:7" ht="18">
      <c r="B263" s="2"/>
      <c r="C263" s="2"/>
      <c r="D263" s="1"/>
      <c r="E263" s="1"/>
      <c r="F263" s="1"/>
      <c r="G263" s="1"/>
    </row>
    <row r="264" spans="2:7" ht="18">
      <c r="B264" s="2"/>
      <c r="C264" s="2"/>
      <c r="D264" s="1"/>
      <c r="E264" s="1"/>
      <c r="F264" s="1"/>
      <c r="G264" s="1"/>
    </row>
    <row r="265" spans="2:7" ht="18">
      <c r="B265" s="2"/>
      <c r="C265" s="2"/>
      <c r="D265" s="1"/>
      <c r="E265" s="1"/>
      <c r="F265" s="1"/>
      <c r="G265" s="1"/>
    </row>
    <row r="266" spans="2:7" ht="18">
      <c r="B266" s="2"/>
      <c r="C266" s="2"/>
      <c r="D266" s="1"/>
      <c r="E266" s="1"/>
      <c r="F266" s="1"/>
      <c r="G266" s="1"/>
    </row>
    <row r="267" spans="2:7" ht="18">
      <c r="B267" s="2"/>
      <c r="C267" s="2"/>
      <c r="D267" s="1"/>
      <c r="E267" s="1"/>
      <c r="F267" s="1"/>
      <c r="G267" s="1"/>
    </row>
    <row r="268" spans="2:7" ht="18">
      <c r="B268" s="2"/>
      <c r="C268" s="2"/>
      <c r="D268" s="1"/>
      <c r="E268" s="1"/>
      <c r="F268" s="1"/>
      <c r="G268" s="1"/>
    </row>
    <row r="269" spans="2:7" ht="18">
      <c r="B269" s="2"/>
      <c r="C269" s="2"/>
      <c r="D269" s="1"/>
      <c r="E269" s="1"/>
      <c r="F269" s="1"/>
      <c r="G269" s="1"/>
    </row>
    <row r="270" spans="2:7" ht="18">
      <c r="B270" s="2"/>
      <c r="C270" s="2"/>
      <c r="D270" s="1"/>
      <c r="E270" s="1"/>
      <c r="F270" s="1"/>
      <c r="G270" s="1"/>
    </row>
    <row r="271" spans="2:7" ht="18">
      <c r="B271" s="2"/>
      <c r="C271" s="2"/>
      <c r="D271" s="1"/>
      <c r="E271" s="1"/>
      <c r="F271" s="1"/>
      <c r="G271" s="1"/>
    </row>
    <row r="272" spans="2:7" ht="18">
      <c r="B272" s="2"/>
      <c r="C272" s="2"/>
      <c r="D272" s="1"/>
      <c r="E272" s="1"/>
      <c r="F272" s="1"/>
      <c r="G272" s="1"/>
    </row>
    <row r="273" spans="2:7" ht="18">
      <c r="B273" s="2"/>
      <c r="C273" s="2"/>
      <c r="D273" s="1"/>
      <c r="E273" s="1"/>
      <c r="F273" s="1"/>
      <c r="G273" s="1"/>
    </row>
    <row r="274" spans="2:7" ht="18">
      <c r="B274" s="2"/>
      <c r="C274" s="2"/>
      <c r="D274" s="1"/>
      <c r="E274" s="1"/>
      <c r="F274" s="1"/>
      <c r="G274" s="1"/>
    </row>
    <row r="275" spans="2:7" ht="18">
      <c r="B275" s="2"/>
      <c r="C275" s="2"/>
      <c r="D275" s="1"/>
      <c r="E275" s="1"/>
      <c r="F275" s="1"/>
      <c r="G275" s="1"/>
    </row>
    <row r="276" spans="2:7" ht="18">
      <c r="B276" s="2"/>
      <c r="C276" s="2"/>
      <c r="D276" s="1"/>
      <c r="E276" s="1"/>
      <c r="F276" s="1"/>
      <c r="G276" s="1"/>
    </row>
    <row r="277" spans="2:7" ht="18">
      <c r="B277" s="2"/>
      <c r="C277" s="2"/>
      <c r="D277" s="1"/>
      <c r="E277" s="1"/>
      <c r="F277" s="1"/>
      <c r="G277" s="1"/>
    </row>
    <row r="278" spans="2:7" ht="18">
      <c r="B278" s="2"/>
      <c r="C278" s="2"/>
      <c r="D278" s="1"/>
      <c r="E278" s="1"/>
      <c r="F278" s="1"/>
      <c r="G278" s="1"/>
    </row>
    <row r="279" spans="2:7" ht="18">
      <c r="B279" s="2"/>
      <c r="C279" s="2"/>
      <c r="D279" s="1"/>
      <c r="E279" s="1"/>
      <c r="F279" s="1"/>
      <c r="G279" s="1"/>
    </row>
    <row r="280" spans="2:7" ht="18">
      <c r="B280" s="2"/>
      <c r="C280" s="2"/>
      <c r="D280" s="1"/>
      <c r="E280" s="1"/>
      <c r="F280" s="1"/>
      <c r="G280" s="1"/>
    </row>
    <row r="281" spans="2:7" ht="18">
      <c r="B281" s="2"/>
      <c r="C281" s="2"/>
      <c r="D281" s="1"/>
      <c r="E281" s="1"/>
      <c r="F281" s="1"/>
      <c r="G281" s="1"/>
    </row>
    <row r="282" spans="2:7" ht="18">
      <c r="B282" s="2"/>
      <c r="C282" s="2"/>
      <c r="D282" s="1"/>
      <c r="E282" s="1"/>
      <c r="F282" s="1"/>
      <c r="G282" s="1"/>
    </row>
    <row r="283" spans="2:7" ht="18">
      <c r="B283" s="2"/>
      <c r="C283" s="2"/>
      <c r="D283" s="1"/>
      <c r="E283" s="1"/>
      <c r="F283" s="1"/>
      <c r="G283" s="1"/>
    </row>
    <row r="284" spans="2:7" ht="18">
      <c r="B284" s="2"/>
      <c r="C284" s="2"/>
      <c r="D284" s="1"/>
      <c r="E284" s="1"/>
      <c r="F284" s="1"/>
      <c r="G284" s="1"/>
    </row>
    <row r="285" spans="2:7" ht="18">
      <c r="B285" s="2"/>
      <c r="C285" s="2"/>
      <c r="D285" s="1"/>
      <c r="E285" s="1"/>
      <c r="F285" s="1"/>
      <c r="G285" s="1"/>
    </row>
    <row r="286" spans="2:7" ht="18">
      <c r="B286" s="2"/>
      <c r="C286" s="2"/>
      <c r="D286" s="1"/>
      <c r="E286" s="1"/>
      <c r="F286" s="1"/>
      <c r="G286" s="1"/>
    </row>
    <row r="287" spans="2:7" ht="18">
      <c r="B287" s="2"/>
      <c r="C287" s="2"/>
      <c r="D287" s="1"/>
      <c r="E287" s="1"/>
      <c r="F287" s="1"/>
      <c r="G287" s="1"/>
    </row>
    <row r="288" spans="2:7" ht="18">
      <c r="B288" s="2"/>
      <c r="C288" s="2"/>
      <c r="D288" s="1"/>
      <c r="E288" s="1"/>
      <c r="F288" s="1"/>
      <c r="G288" s="1"/>
    </row>
    <row r="289" spans="2:7" ht="18">
      <c r="B289" s="2"/>
      <c r="C289" s="2"/>
      <c r="D289" s="1"/>
      <c r="E289" s="1"/>
      <c r="F289" s="1"/>
      <c r="G289" s="1"/>
    </row>
    <row r="290" spans="2:7" ht="18">
      <c r="B290" s="2"/>
      <c r="C290" s="2"/>
      <c r="D290" s="1"/>
      <c r="E290" s="1"/>
      <c r="F290" s="1"/>
      <c r="G290" s="1"/>
    </row>
    <row r="291" spans="2:7" ht="18">
      <c r="B291" s="2"/>
      <c r="C291" s="2"/>
      <c r="D291" s="1"/>
      <c r="E291" s="1"/>
      <c r="F291" s="1"/>
      <c r="G291" s="1"/>
    </row>
    <row r="292" spans="2:7" ht="18">
      <c r="B292" s="2"/>
      <c r="C292" s="2"/>
      <c r="D292" s="1"/>
      <c r="E292" s="1"/>
      <c r="F292" s="1"/>
      <c r="G292" s="1"/>
    </row>
    <row r="293" spans="2:7" ht="18">
      <c r="B293" s="2"/>
      <c r="C293" s="2"/>
      <c r="D293" s="1"/>
      <c r="E293" s="1"/>
      <c r="F293" s="1"/>
      <c r="G293" s="1"/>
    </row>
    <row r="294" spans="2:7" ht="18">
      <c r="B294" s="2"/>
      <c r="C294" s="2"/>
      <c r="D294" s="1"/>
      <c r="E294" s="1"/>
      <c r="F294" s="1"/>
      <c r="G294" s="1"/>
    </row>
    <row r="295" spans="2:7" ht="18">
      <c r="B295" s="2"/>
      <c r="C295" s="2"/>
      <c r="D295" s="1"/>
      <c r="E295" s="1"/>
      <c r="F295" s="1"/>
      <c r="G295" s="1"/>
    </row>
    <row r="296" spans="2:7" ht="18">
      <c r="B296" s="2"/>
      <c r="C296" s="2"/>
      <c r="D296" s="1"/>
      <c r="E296" s="1"/>
      <c r="F296" s="1"/>
      <c r="G296" s="1"/>
    </row>
    <row r="297" spans="2:7" ht="18">
      <c r="B297" s="2"/>
      <c r="C297" s="2"/>
      <c r="D297" s="1"/>
      <c r="E297" s="1"/>
      <c r="F297" s="1"/>
      <c r="G297" s="1"/>
    </row>
    <row r="298" spans="2:7" ht="18">
      <c r="B298" s="2"/>
      <c r="C298" s="2"/>
      <c r="D298" s="1"/>
      <c r="E298" s="1"/>
      <c r="F298" s="1"/>
      <c r="G298" s="1"/>
    </row>
    <row r="299" spans="2:7" ht="18">
      <c r="B299" s="2"/>
      <c r="C299" s="2"/>
      <c r="D299" s="1"/>
      <c r="E299" s="1"/>
      <c r="F299" s="1"/>
      <c r="G299" s="1"/>
    </row>
    <row r="300" spans="2:7" ht="18">
      <c r="B300" s="2"/>
      <c r="C300" s="2"/>
      <c r="D300" s="1"/>
      <c r="E300" s="1"/>
      <c r="F300" s="1"/>
      <c r="G300" s="1"/>
    </row>
    <row r="301" spans="2:7" ht="18">
      <c r="B301" s="2"/>
      <c r="C301" s="2"/>
      <c r="D301" s="1"/>
      <c r="E301" s="1"/>
      <c r="F301" s="1"/>
      <c r="G301" s="1"/>
    </row>
    <row r="302" spans="2:7" ht="18">
      <c r="B302" s="2"/>
      <c r="C302" s="2"/>
      <c r="D302" s="1"/>
      <c r="E302" s="1"/>
      <c r="F302" s="1"/>
      <c r="G302" s="1"/>
    </row>
    <row r="303" spans="2:7" ht="18">
      <c r="B303" s="2"/>
      <c r="C303" s="2"/>
      <c r="D303" s="1"/>
      <c r="E303" s="1"/>
      <c r="F303" s="1"/>
      <c r="G303" s="1"/>
    </row>
    <row r="304" spans="2:7" ht="18">
      <c r="B304" s="2"/>
      <c r="C304" s="2"/>
      <c r="D304" s="1"/>
      <c r="E304" s="1"/>
      <c r="F304" s="1"/>
      <c r="G304" s="1"/>
    </row>
    <row r="305" spans="2:7" ht="18">
      <c r="B305" s="2"/>
      <c r="C305" s="2"/>
      <c r="D305" s="1"/>
      <c r="E305" s="1"/>
      <c r="F305" s="1"/>
      <c r="G305" s="1"/>
    </row>
    <row r="306" spans="2:7" ht="18">
      <c r="B306" s="2"/>
      <c r="C306" s="2"/>
      <c r="D306" s="1"/>
      <c r="E306" s="1"/>
      <c r="F306" s="1"/>
      <c r="G306" s="1"/>
    </row>
    <row r="307" spans="2:7" ht="18">
      <c r="B307" s="2"/>
      <c r="C307" s="2"/>
      <c r="D307" s="1"/>
      <c r="E307" s="1"/>
      <c r="F307" s="1"/>
      <c r="G307" s="1"/>
    </row>
    <row r="308" spans="2:7" ht="18">
      <c r="B308" s="2"/>
      <c r="C308" s="2"/>
      <c r="D308" s="1"/>
      <c r="E308" s="1"/>
      <c r="F308" s="1"/>
      <c r="G308" s="1"/>
    </row>
    <row r="309" spans="2:7" ht="18">
      <c r="B309" s="2"/>
      <c r="C309" s="2"/>
      <c r="D309" s="1"/>
      <c r="E309" s="1"/>
      <c r="F309" s="1"/>
      <c r="G309" s="1"/>
    </row>
    <row r="310" spans="2:7" ht="18">
      <c r="B310" s="2"/>
      <c r="C310" s="2"/>
      <c r="D310" s="1"/>
      <c r="E310" s="1"/>
      <c r="F310" s="1"/>
      <c r="G310" s="1"/>
    </row>
    <row r="311" spans="2:7" ht="18">
      <c r="B311" s="2"/>
      <c r="C311" s="2"/>
      <c r="D311" s="1"/>
      <c r="E311" s="1"/>
      <c r="F311" s="1"/>
      <c r="G311" s="1"/>
    </row>
    <row r="312" spans="2:7" ht="18">
      <c r="B312" s="2"/>
      <c r="C312" s="2"/>
      <c r="D312" s="1"/>
      <c r="E312" s="1"/>
      <c r="F312" s="1"/>
      <c r="G312" s="1"/>
    </row>
    <row r="313" spans="2:7" ht="18">
      <c r="B313" s="2"/>
      <c r="C313" s="2"/>
      <c r="D313" s="1"/>
      <c r="E313" s="1"/>
      <c r="F313" s="1"/>
      <c r="G313" s="1"/>
    </row>
    <row r="314" spans="2:7" ht="18">
      <c r="B314" s="2"/>
      <c r="C314" s="2"/>
      <c r="D314" s="1"/>
      <c r="E314" s="1"/>
      <c r="F314" s="1"/>
      <c r="G314" s="1"/>
    </row>
    <row r="315" spans="2:7" ht="18">
      <c r="B315" s="2"/>
      <c r="C315" s="2"/>
      <c r="D315" s="1"/>
      <c r="E315" s="1"/>
      <c r="F315" s="1"/>
      <c r="G315" s="1"/>
    </row>
    <row r="316" spans="2:7" ht="18">
      <c r="B316" s="2"/>
      <c r="C316" s="2"/>
      <c r="D316" s="1"/>
      <c r="E316" s="1"/>
      <c r="F316" s="1"/>
      <c r="G316" s="1"/>
    </row>
    <row r="317" spans="2:7" ht="18">
      <c r="B317" s="2"/>
      <c r="C317" s="2"/>
      <c r="D317" s="1"/>
      <c r="E317" s="1"/>
      <c r="F317" s="1"/>
      <c r="G317" s="1"/>
    </row>
    <row r="318" spans="2:7" ht="18">
      <c r="B318" s="2"/>
      <c r="C318" s="2"/>
      <c r="D318" s="1"/>
      <c r="E318" s="1"/>
      <c r="F318" s="1"/>
      <c r="G318" s="1"/>
    </row>
    <row r="319" spans="2:7" ht="18">
      <c r="B319" s="2"/>
      <c r="C319" s="2"/>
      <c r="D319" s="1"/>
      <c r="E319" s="1"/>
      <c r="F319" s="1"/>
      <c r="G319" s="1"/>
    </row>
    <row r="320" spans="2:7" ht="18">
      <c r="B320" s="2"/>
      <c r="C320" s="2"/>
      <c r="D320" s="1"/>
      <c r="E320" s="1"/>
      <c r="F320" s="1"/>
      <c r="G320" s="1"/>
    </row>
    <row r="321" spans="2:7" ht="18">
      <c r="B321" s="2"/>
      <c r="C321" s="2"/>
      <c r="D321" s="1"/>
      <c r="E321" s="1"/>
      <c r="F321" s="1"/>
      <c r="G321" s="1"/>
    </row>
    <row r="322" spans="2:7" ht="18">
      <c r="B322" s="2"/>
      <c r="C322" s="2"/>
      <c r="D322" s="1"/>
      <c r="E322" s="1"/>
      <c r="F322" s="1"/>
      <c r="G322" s="1"/>
    </row>
    <row r="323" spans="2:7" ht="18">
      <c r="B323" s="2"/>
      <c r="C323" s="2"/>
      <c r="D323" s="1"/>
      <c r="E323" s="1"/>
      <c r="F323" s="1"/>
      <c r="G323" s="1"/>
    </row>
    <row r="324" spans="2:7" ht="18">
      <c r="B324" s="2"/>
      <c r="C324" s="2"/>
      <c r="D324" s="1"/>
      <c r="E324" s="1"/>
      <c r="F324" s="1"/>
      <c r="G324" s="1"/>
    </row>
    <row r="325" spans="2:7" ht="18">
      <c r="B325" s="2"/>
      <c r="C325" s="2"/>
      <c r="D325" s="1"/>
      <c r="E325" s="1"/>
      <c r="F325" s="1"/>
      <c r="G325" s="1"/>
    </row>
    <row r="326" spans="2:7" ht="18">
      <c r="B326" s="2"/>
      <c r="C326" s="2"/>
      <c r="D326" s="1"/>
      <c r="E326" s="1"/>
      <c r="F326" s="1"/>
      <c r="G326" s="1"/>
    </row>
    <row r="327" spans="2:7" ht="18">
      <c r="B327" s="2"/>
      <c r="C327" s="2"/>
      <c r="D327" s="1"/>
      <c r="E327" s="1"/>
      <c r="F327" s="1"/>
      <c r="G327" s="1"/>
    </row>
    <row r="328" spans="2:7" ht="18">
      <c r="B328" s="2"/>
      <c r="C328" s="2"/>
      <c r="D328" s="1"/>
      <c r="E328" s="1"/>
      <c r="F328" s="1"/>
      <c r="G328" s="1"/>
    </row>
    <row r="329" spans="2:7" ht="18">
      <c r="B329" s="2"/>
      <c r="C329" s="2"/>
      <c r="D329" s="1"/>
      <c r="E329" s="1"/>
      <c r="F329" s="1"/>
      <c r="G329" s="1"/>
    </row>
    <row r="330" spans="2:7" ht="18">
      <c r="B330" s="2"/>
      <c r="C330" s="2"/>
      <c r="D330" s="1"/>
      <c r="E330" s="1"/>
      <c r="F330" s="1"/>
      <c r="G330" s="1"/>
    </row>
    <row r="331" spans="2:7" ht="18">
      <c r="B331" s="2"/>
      <c r="C331" s="2"/>
      <c r="D331" s="1"/>
      <c r="E331" s="1"/>
      <c r="F331" s="1"/>
      <c r="G331" s="1"/>
    </row>
    <row r="332" spans="2:7" ht="18">
      <c r="B332" s="2"/>
      <c r="C332" s="2"/>
      <c r="D332" s="1"/>
      <c r="E332" s="1"/>
      <c r="F332" s="1"/>
      <c r="G332" s="1"/>
    </row>
    <row r="333" spans="2:7" ht="18">
      <c r="B333" s="2"/>
      <c r="C333" s="2"/>
      <c r="D333" s="1"/>
      <c r="E333" s="1"/>
      <c r="F333" s="1"/>
      <c r="G333" s="1"/>
    </row>
    <row r="334" spans="2:7" ht="18">
      <c r="B334" s="2"/>
      <c r="C334" s="2"/>
      <c r="D334" s="1"/>
      <c r="E334" s="1"/>
      <c r="F334" s="1"/>
      <c r="G334" s="1"/>
    </row>
    <row r="335" spans="2:7" ht="18">
      <c r="B335" s="2"/>
      <c r="C335" s="2"/>
      <c r="D335" s="1"/>
      <c r="E335" s="1"/>
      <c r="F335" s="1"/>
      <c r="G335" s="1"/>
    </row>
    <row r="336" spans="2:7" ht="18">
      <c r="B336" s="2"/>
      <c r="C336" s="2"/>
      <c r="D336" s="1"/>
      <c r="E336" s="1"/>
      <c r="F336" s="1"/>
      <c r="G336" s="1"/>
    </row>
    <row r="337" spans="2:7" ht="18">
      <c r="B337" s="2"/>
      <c r="C337" s="2"/>
      <c r="D337" s="1"/>
      <c r="E337" s="1"/>
      <c r="F337" s="1"/>
      <c r="G337" s="1"/>
    </row>
    <row r="338" spans="2:7" ht="18">
      <c r="B338" s="2"/>
      <c r="C338" s="2"/>
      <c r="D338" s="1"/>
      <c r="E338" s="1"/>
      <c r="F338" s="1"/>
      <c r="G338" s="1"/>
    </row>
    <row r="339" spans="2:7" ht="18">
      <c r="B339" s="2"/>
      <c r="C339" s="2"/>
      <c r="D339" s="1"/>
      <c r="E339" s="1"/>
      <c r="F339" s="1"/>
      <c r="G339" s="1"/>
    </row>
    <row r="340" spans="2:7" ht="18">
      <c r="B340" s="2"/>
      <c r="C340" s="2"/>
      <c r="D340" s="1"/>
      <c r="E340" s="1"/>
      <c r="F340" s="1"/>
      <c r="G340" s="1"/>
    </row>
    <row r="341" spans="2:7" ht="18">
      <c r="B341" s="2"/>
      <c r="C341" s="2"/>
      <c r="D341" s="1"/>
      <c r="E341" s="1"/>
      <c r="F341" s="1"/>
      <c r="G341" s="1"/>
    </row>
    <row r="342" spans="2:7" ht="18">
      <c r="B342" s="2"/>
      <c r="C342" s="2"/>
      <c r="D342" s="1"/>
      <c r="E342" s="1"/>
      <c r="F342" s="1"/>
      <c r="G342" s="1"/>
    </row>
    <row r="343" spans="2:7" ht="18">
      <c r="B343" s="2"/>
      <c r="C343" s="2"/>
      <c r="D343" s="1"/>
      <c r="E343" s="1"/>
      <c r="F343" s="1"/>
      <c r="G343" s="1"/>
    </row>
    <row r="344" spans="2:7" ht="18">
      <c r="B344" s="2"/>
      <c r="C344" s="2"/>
      <c r="D344" s="1"/>
      <c r="E344" s="1"/>
      <c r="F344" s="1"/>
      <c r="G344" s="1"/>
    </row>
    <row r="345" spans="2:7" ht="18">
      <c r="B345" s="2"/>
      <c r="C345" s="2"/>
      <c r="D345" s="1"/>
      <c r="E345" s="1"/>
      <c r="F345" s="1"/>
      <c r="G345" s="1"/>
    </row>
    <row r="346" spans="2:7" ht="18">
      <c r="B346" s="2"/>
      <c r="C346" s="2"/>
      <c r="D346" s="1"/>
      <c r="E346" s="1"/>
      <c r="F346" s="1"/>
      <c r="G346" s="1"/>
    </row>
    <row r="347" spans="2:7" ht="18">
      <c r="B347" s="2"/>
      <c r="C347" s="2"/>
      <c r="D347" s="1"/>
      <c r="E347" s="1"/>
      <c r="F347" s="1"/>
      <c r="G347" s="1"/>
    </row>
    <row r="348" spans="2:7" ht="18">
      <c r="B348" s="2"/>
      <c r="C348" s="2"/>
      <c r="D348" s="1"/>
      <c r="E348" s="1"/>
      <c r="F348" s="1"/>
      <c r="G348" s="1"/>
    </row>
    <row r="349" spans="2:7" ht="18">
      <c r="B349" s="2"/>
      <c r="C349" s="2"/>
      <c r="D349" s="1"/>
      <c r="E349" s="1"/>
      <c r="F349" s="1"/>
      <c r="G349" s="1"/>
    </row>
    <row r="350" spans="2:7" ht="18">
      <c r="B350" s="2"/>
      <c r="C350" s="2"/>
      <c r="D350" s="1"/>
      <c r="E350" s="1"/>
      <c r="F350" s="1"/>
      <c r="G350" s="1"/>
    </row>
    <row r="351" spans="2:7" ht="18">
      <c r="B351" s="2"/>
      <c r="C351" s="2"/>
      <c r="D351" s="1"/>
      <c r="E351" s="1"/>
      <c r="F351" s="1"/>
      <c r="G351" s="1"/>
    </row>
    <row r="352" spans="2:7" ht="18">
      <c r="B352" s="2"/>
      <c r="C352" s="2"/>
      <c r="D352" s="1"/>
      <c r="E352" s="1"/>
      <c r="F352" s="1"/>
      <c r="G352" s="1"/>
    </row>
    <row r="353" spans="2:7" ht="18">
      <c r="B353" s="2"/>
      <c r="C353" s="2"/>
      <c r="D353" s="1"/>
      <c r="E353" s="1"/>
      <c r="F353" s="1"/>
      <c r="G353" s="1"/>
    </row>
    <row r="354" spans="2:7" ht="18">
      <c r="B354" s="2"/>
      <c r="C354" s="2"/>
      <c r="D354" s="1"/>
      <c r="E354" s="1"/>
      <c r="F354" s="1"/>
      <c r="G354" s="1"/>
    </row>
    <row r="355" spans="2:7" ht="18">
      <c r="B355" s="2"/>
      <c r="C355" s="2"/>
      <c r="D355" s="1"/>
      <c r="E355" s="1"/>
      <c r="F355" s="1"/>
      <c r="G355" s="1"/>
    </row>
    <row r="356" spans="2:7" ht="18">
      <c r="B356" s="2"/>
      <c r="C356" s="2"/>
      <c r="D356" s="1"/>
      <c r="E356" s="1"/>
      <c r="F356" s="1"/>
      <c r="G356" s="1"/>
    </row>
    <row r="357" spans="2:7" ht="18">
      <c r="B357" s="2"/>
      <c r="C357" s="2"/>
      <c r="D357" s="1"/>
      <c r="E357" s="1"/>
      <c r="F357" s="1"/>
      <c r="G357" s="1"/>
    </row>
    <row r="358" spans="2:7" ht="18">
      <c r="B358" s="2"/>
      <c r="C358" s="2"/>
      <c r="D358" s="1"/>
      <c r="E358" s="1"/>
      <c r="F358" s="1"/>
      <c r="G358" s="1"/>
    </row>
    <row r="359" spans="2:7" ht="18">
      <c r="B359" s="2"/>
      <c r="C359" s="2"/>
      <c r="D359" s="1"/>
      <c r="E359" s="1"/>
      <c r="F359" s="1"/>
      <c r="G359" s="1"/>
    </row>
    <row r="360" spans="2:7" ht="18">
      <c r="B360" s="2"/>
      <c r="C360" s="2"/>
      <c r="D360" s="1"/>
      <c r="E360" s="1"/>
      <c r="F360" s="1"/>
      <c r="G360" s="1"/>
    </row>
    <row r="361" spans="2:7" ht="18">
      <c r="B361" s="2"/>
      <c r="C361" s="2"/>
      <c r="D361" s="1"/>
      <c r="E361" s="1"/>
      <c r="F361" s="1"/>
      <c r="G361" s="1"/>
    </row>
    <row r="362" spans="2:7" ht="18">
      <c r="B362" s="2"/>
      <c r="C362" s="2"/>
      <c r="D362" s="1"/>
      <c r="E362" s="1"/>
      <c r="F362" s="1"/>
      <c r="G362" s="1"/>
    </row>
    <row r="363" spans="2:7" ht="18">
      <c r="B363" s="2"/>
      <c r="C363" s="2"/>
      <c r="D363" s="1"/>
      <c r="E363" s="1"/>
      <c r="F363" s="1"/>
      <c r="G363" s="1"/>
    </row>
    <row r="364" spans="2:7" ht="18">
      <c r="B364" s="2"/>
      <c r="C364" s="2"/>
      <c r="D364" s="1"/>
      <c r="E364" s="1"/>
      <c r="F364" s="1"/>
      <c r="G364" s="1"/>
    </row>
    <row r="365" spans="2:7" ht="18">
      <c r="B365" s="2"/>
      <c r="C365" s="2"/>
      <c r="D365" s="1"/>
      <c r="E365" s="1"/>
      <c r="F365" s="1"/>
      <c r="G365" s="1"/>
    </row>
    <row r="366" spans="2:7" ht="18">
      <c r="B366" s="2"/>
      <c r="C366" s="2"/>
      <c r="D366" s="1"/>
      <c r="E366" s="1"/>
      <c r="F366" s="1"/>
      <c r="G366" s="1"/>
    </row>
    <row r="367" spans="2:7" ht="18">
      <c r="B367" s="2"/>
      <c r="C367" s="2"/>
      <c r="D367" s="1"/>
      <c r="E367" s="1"/>
      <c r="F367" s="1"/>
      <c r="G367" s="1"/>
    </row>
    <row r="368" spans="2:7" ht="18">
      <c r="B368" s="2"/>
      <c r="C368" s="2"/>
      <c r="D368" s="1"/>
      <c r="E368" s="1"/>
      <c r="F368" s="1"/>
      <c r="G368" s="1"/>
    </row>
    <row r="369" spans="2:7" ht="18">
      <c r="B369" s="2"/>
      <c r="C369" s="2"/>
      <c r="D369" s="1"/>
      <c r="E369" s="1"/>
      <c r="F369" s="1"/>
      <c r="G369" s="1"/>
    </row>
    <row r="370" spans="2:7" ht="18">
      <c r="B370" s="2"/>
      <c r="C370" s="2"/>
      <c r="D370" s="1"/>
      <c r="E370" s="1"/>
      <c r="F370" s="1"/>
      <c r="G370" s="1"/>
    </row>
    <row r="371" spans="2:7" ht="18">
      <c r="B371" s="2"/>
      <c r="C371" s="2"/>
      <c r="D371" s="1"/>
      <c r="E371" s="1"/>
      <c r="F371" s="1"/>
      <c r="G371" s="1"/>
    </row>
    <row r="372" spans="2:7" ht="18">
      <c r="B372" s="2"/>
      <c r="C372" s="2"/>
      <c r="D372" s="1"/>
      <c r="E372" s="1"/>
      <c r="F372" s="1"/>
      <c r="G372" s="1"/>
    </row>
    <row r="373" spans="2:7" ht="18">
      <c r="B373" s="2"/>
      <c r="C373" s="2"/>
      <c r="D373" s="1"/>
      <c r="E373" s="1"/>
      <c r="F373" s="1"/>
      <c r="G373" s="1"/>
    </row>
    <row r="374" spans="2:7" ht="18">
      <c r="B374" s="2"/>
      <c r="C374" s="2"/>
      <c r="D374" s="1"/>
      <c r="E374" s="1"/>
      <c r="F374" s="1"/>
      <c r="G374" s="1"/>
    </row>
    <row r="375" spans="2:7" ht="18">
      <c r="B375" s="2"/>
      <c r="C375" s="2"/>
      <c r="D375" s="1"/>
      <c r="E375" s="1"/>
      <c r="F375" s="1"/>
      <c r="G375" s="1"/>
    </row>
    <row r="376" spans="2:7" ht="18">
      <c r="B376" s="2"/>
      <c r="C376" s="2"/>
      <c r="D376" s="1"/>
      <c r="E376" s="1"/>
      <c r="F376" s="1"/>
      <c r="G376" s="1"/>
    </row>
    <row r="377" spans="2:7" ht="18">
      <c r="B377" s="2"/>
      <c r="C377" s="2"/>
      <c r="D377" s="1"/>
      <c r="E377" s="1"/>
      <c r="F377" s="1"/>
      <c r="G377" s="1"/>
    </row>
    <row r="378" spans="2:7" ht="18">
      <c r="B378" s="2"/>
      <c r="C378" s="2"/>
      <c r="D378" s="1"/>
      <c r="E378" s="1"/>
      <c r="F378" s="1"/>
      <c r="G378" s="1"/>
    </row>
    <row r="379" spans="2:7" ht="18">
      <c r="B379" s="2"/>
      <c r="C379" s="2"/>
      <c r="D379" s="1"/>
      <c r="E379" s="1"/>
      <c r="F379" s="1"/>
      <c r="G379" s="1"/>
    </row>
    <row r="380" spans="2:7" ht="18">
      <c r="B380" s="2"/>
      <c r="C380" s="2"/>
      <c r="D380" s="1"/>
      <c r="E380" s="1"/>
      <c r="F380" s="1"/>
      <c r="G380" s="1"/>
    </row>
    <row r="381" spans="2:7" ht="18">
      <c r="B381" s="2"/>
      <c r="C381" s="2"/>
      <c r="D381" s="1"/>
      <c r="E381" s="1"/>
      <c r="F381" s="1"/>
      <c r="G381" s="1"/>
    </row>
    <row r="382" spans="2:7" ht="18">
      <c r="B382" s="2"/>
      <c r="C382" s="2"/>
      <c r="D382" s="1"/>
      <c r="E382" s="1"/>
      <c r="F382" s="1"/>
      <c r="G382" s="1"/>
    </row>
    <row r="383" spans="2:7" ht="18">
      <c r="B383" s="2"/>
      <c r="C383" s="2"/>
      <c r="D383" s="1"/>
      <c r="E383" s="1"/>
      <c r="F383" s="1"/>
      <c r="G383" s="1"/>
    </row>
    <row r="384" spans="2:7" ht="18">
      <c r="B384" s="2"/>
      <c r="C384" s="2"/>
      <c r="D384" s="1"/>
      <c r="E384" s="1"/>
      <c r="F384" s="1"/>
      <c r="G384" s="1"/>
    </row>
    <row r="385" spans="2:7" ht="18">
      <c r="B385" s="2"/>
      <c r="C385" s="2"/>
      <c r="D385" s="1"/>
      <c r="E385" s="1"/>
      <c r="F385" s="1"/>
      <c r="G385" s="1"/>
    </row>
    <row r="386" spans="2:7" ht="18">
      <c r="B386" s="2"/>
      <c r="C386" s="2"/>
      <c r="D386" s="1"/>
      <c r="E386" s="1"/>
      <c r="F386" s="1"/>
      <c r="G386" s="1"/>
    </row>
    <row r="387" spans="2:7" ht="18">
      <c r="B387" s="2"/>
      <c r="C387" s="2"/>
      <c r="D387" s="1"/>
      <c r="E387" s="1"/>
      <c r="F387" s="1"/>
      <c r="G387" s="1"/>
    </row>
    <row r="388" spans="2:7" ht="18">
      <c r="B388" s="2"/>
      <c r="C388" s="2"/>
      <c r="D388" s="1"/>
      <c r="E388" s="1"/>
      <c r="F388" s="1"/>
      <c r="G388" s="1"/>
    </row>
    <row r="389" spans="2:7" ht="18">
      <c r="B389" s="2"/>
      <c r="C389" s="2"/>
      <c r="D389" s="1"/>
      <c r="E389" s="1"/>
      <c r="F389" s="1"/>
      <c r="G389" s="1"/>
    </row>
    <row r="390" spans="2:7" ht="18">
      <c r="B390" s="2"/>
      <c r="C390" s="2"/>
      <c r="D390" s="1"/>
      <c r="E390" s="1"/>
      <c r="F390" s="1"/>
      <c r="G390" s="1"/>
    </row>
    <row r="391" spans="2:7" ht="18">
      <c r="B391" s="2"/>
      <c r="C391" s="2"/>
      <c r="D391" s="1"/>
      <c r="E391" s="1"/>
      <c r="F391" s="1"/>
      <c r="G391" s="1"/>
    </row>
    <row r="392" spans="2:7" ht="18">
      <c r="B392" s="2"/>
      <c r="C392" s="2"/>
      <c r="D392" s="1"/>
      <c r="E392" s="1"/>
      <c r="F392" s="1"/>
      <c r="G392" s="1"/>
    </row>
    <row r="393" spans="2:7" ht="18">
      <c r="B393" s="2"/>
      <c r="C393" s="2"/>
      <c r="D393" s="1"/>
      <c r="E393" s="1"/>
      <c r="F393" s="1"/>
      <c r="G393" s="1"/>
    </row>
    <row r="394" spans="2:7" ht="18">
      <c r="B394" s="2"/>
      <c r="C394" s="2"/>
      <c r="D394" s="1"/>
      <c r="E394" s="1"/>
      <c r="F394" s="1"/>
      <c r="G394" s="1"/>
    </row>
    <row r="395" spans="2:7" ht="18">
      <c r="B395" s="2"/>
      <c r="C395" s="2"/>
      <c r="D395" s="1"/>
      <c r="E395" s="1"/>
      <c r="F395" s="1"/>
      <c r="G395" s="1"/>
    </row>
    <row r="396" spans="2:7" ht="18">
      <c r="B396" s="2"/>
      <c r="C396" s="2"/>
      <c r="D396" s="1"/>
      <c r="E396" s="1"/>
      <c r="F396" s="1"/>
      <c r="G396" s="1"/>
    </row>
    <row r="397" spans="2:7" ht="18">
      <c r="B397" s="2"/>
      <c r="C397" s="2"/>
      <c r="D397" s="1"/>
      <c r="E397" s="1"/>
      <c r="F397" s="1"/>
      <c r="G397" s="1"/>
    </row>
    <row r="398" spans="2:7" ht="18">
      <c r="B398" s="2"/>
      <c r="C398" s="2"/>
      <c r="D398" s="1"/>
      <c r="E398" s="1"/>
      <c r="F398" s="1"/>
      <c r="G398" s="1"/>
    </row>
    <row r="399" spans="2:7" ht="18">
      <c r="B399" s="2"/>
      <c r="C399" s="2"/>
      <c r="D399" s="1"/>
      <c r="E399" s="1"/>
      <c r="F399" s="1"/>
      <c r="G399" s="1"/>
    </row>
    <row r="400" spans="2:7" ht="18">
      <c r="B400" s="2"/>
      <c r="C400" s="2"/>
      <c r="D400" s="1"/>
      <c r="E400" s="1"/>
      <c r="F400" s="1"/>
      <c r="G400" s="1"/>
    </row>
    <row r="401" spans="2:7" ht="18">
      <c r="B401" s="2"/>
      <c r="C401" s="2"/>
      <c r="D401" s="1"/>
      <c r="E401" s="1"/>
      <c r="F401" s="1"/>
      <c r="G401" s="1"/>
    </row>
    <row r="402" spans="2:7" ht="18">
      <c r="B402" s="2"/>
      <c r="C402" s="2"/>
      <c r="D402" s="1"/>
      <c r="E402" s="1"/>
      <c r="F402" s="1"/>
      <c r="G402" s="1"/>
    </row>
    <row r="403" spans="2:7" ht="18">
      <c r="B403" s="2"/>
      <c r="C403" s="2"/>
      <c r="D403" s="1"/>
      <c r="E403" s="1"/>
      <c r="F403" s="1"/>
      <c r="G403" s="1"/>
    </row>
    <row r="404" spans="2:7" ht="18">
      <c r="B404" s="2"/>
      <c r="C404" s="2"/>
      <c r="D404" s="1"/>
      <c r="E404" s="1"/>
      <c r="F404" s="1"/>
      <c r="G404" s="1"/>
    </row>
    <row r="405" spans="2:7" ht="18">
      <c r="B405" s="2"/>
      <c r="C405" s="2"/>
      <c r="D405" s="1"/>
      <c r="E405" s="1"/>
      <c r="F405" s="1"/>
      <c r="G405" s="1"/>
    </row>
    <row r="406" spans="2:7" ht="18">
      <c r="B406" s="2"/>
      <c r="C406" s="2"/>
      <c r="D406" s="1"/>
      <c r="E406" s="1"/>
      <c r="F406" s="1"/>
      <c r="G406" s="1"/>
    </row>
    <row r="407" spans="2:7" ht="18">
      <c r="B407" s="2"/>
      <c r="C407" s="2"/>
      <c r="D407" s="1"/>
      <c r="E407" s="1"/>
      <c r="F407" s="1"/>
      <c r="G407" s="1"/>
    </row>
    <row r="408" spans="2:7" ht="18">
      <c r="B408" s="2"/>
      <c r="C408" s="2"/>
      <c r="D408" s="1"/>
      <c r="E408" s="1"/>
      <c r="F408" s="1"/>
      <c r="G408" s="1"/>
    </row>
    <row r="409" spans="2:7" ht="18">
      <c r="B409" s="2"/>
      <c r="C409" s="2"/>
      <c r="D409" s="1"/>
      <c r="E409" s="1"/>
      <c r="F409" s="1"/>
      <c r="G409" s="1"/>
    </row>
    <row r="410" spans="2:7" ht="18">
      <c r="B410" s="2"/>
      <c r="C410" s="2"/>
      <c r="D410" s="1"/>
      <c r="E410" s="1"/>
      <c r="F410" s="1"/>
      <c r="G410" s="1"/>
    </row>
    <row r="411" spans="2:7" ht="18">
      <c r="B411" s="2"/>
      <c r="C411" s="2"/>
      <c r="D411" s="1"/>
      <c r="E411" s="1"/>
      <c r="F411" s="1"/>
      <c r="G411" s="1"/>
    </row>
    <row r="412" spans="2:7" ht="18">
      <c r="B412" s="2"/>
      <c r="C412" s="2"/>
      <c r="D412" s="1"/>
      <c r="E412" s="1"/>
      <c r="F412" s="1"/>
      <c r="G412" s="1"/>
    </row>
    <row r="413" spans="2:7" ht="18">
      <c r="B413" s="2"/>
      <c r="C413" s="2"/>
      <c r="D413" s="1"/>
      <c r="E413" s="1"/>
      <c r="F413" s="1"/>
      <c r="G413" s="1"/>
    </row>
    <row r="414" spans="2:7" ht="18">
      <c r="B414" s="2"/>
      <c r="C414" s="2"/>
      <c r="D414" s="1"/>
      <c r="E414" s="1"/>
      <c r="F414" s="1"/>
      <c r="G414" s="1"/>
    </row>
    <row r="415" spans="2:7" ht="18">
      <c r="B415" s="2"/>
      <c r="C415" s="2"/>
      <c r="D415" s="1"/>
      <c r="E415" s="1"/>
      <c r="F415" s="1"/>
      <c r="G415" s="1"/>
    </row>
    <row r="416" spans="2:7" ht="18">
      <c r="B416" s="2"/>
      <c r="C416" s="2"/>
      <c r="D416" s="1"/>
      <c r="E416" s="1"/>
      <c r="F416" s="1"/>
      <c r="G416" s="1"/>
    </row>
    <row r="417" spans="2:7" ht="18">
      <c r="B417" s="2"/>
      <c r="C417" s="2"/>
      <c r="D417" s="1"/>
      <c r="E417" s="1"/>
      <c r="F417" s="1"/>
      <c r="G417" s="1"/>
    </row>
    <row r="418" spans="2:7" ht="18">
      <c r="B418" s="2"/>
      <c r="C418" s="2"/>
      <c r="D418" s="1"/>
      <c r="E418" s="1"/>
      <c r="F418" s="1"/>
      <c r="G418" s="1"/>
    </row>
    <row r="419" spans="2:7" ht="18">
      <c r="B419" s="2"/>
      <c r="C419" s="2"/>
      <c r="D419" s="1"/>
      <c r="E419" s="1"/>
      <c r="F419" s="1"/>
      <c r="G419" s="1"/>
    </row>
    <row r="420" spans="2:7" ht="18">
      <c r="B420" s="2"/>
      <c r="C420" s="2"/>
      <c r="D420" s="1"/>
      <c r="E420" s="1"/>
      <c r="F420" s="1"/>
      <c r="G420" s="1"/>
    </row>
    <row r="421" spans="2:7" ht="18">
      <c r="B421" s="2"/>
      <c r="C421" s="2"/>
      <c r="D421" s="1"/>
      <c r="E421" s="1"/>
      <c r="F421" s="1"/>
      <c r="G421" s="1"/>
    </row>
    <row r="422" spans="2:7" ht="18">
      <c r="B422" s="2"/>
      <c r="C422" s="2"/>
      <c r="D422" s="1"/>
      <c r="E422" s="1"/>
      <c r="F422" s="1"/>
      <c r="G422" s="1"/>
    </row>
    <row r="423" spans="2:7" ht="18">
      <c r="B423" s="2"/>
      <c r="C423" s="2"/>
      <c r="D423" s="1"/>
      <c r="E423" s="1"/>
      <c r="F423" s="1"/>
      <c r="G423" s="1"/>
    </row>
    <row r="424" spans="2:7" ht="18">
      <c r="B424" s="2"/>
      <c r="C424" s="2"/>
      <c r="D424" s="1"/>
      <c r="E424" s="1"/>
      <c r="F424" s="1"/>
      <c r="G424" s="1"/>
    </row>
    <row r="425" spans="2:7" ht="18">
      <c r="B425" s="2"/>
      <c r="C425" s="2"/>
      <c r="D425" s="1"/>
      <c r="E425" s="1"/>
      <c r="F425" s="1"/>
      <c r="G425" s="1"/>
    </row>
    <row r="426" spans="2:7" ht="18">
      <c r="B426" s="2"/>
      <c r="C426" s="2"/>
      <c r="D426" s="1"/>
      <c r="E426" s="1"/>
      <c r="F426" s="1"/>
      <c r="G426" s="1"/>
    </row>
    <row r="427" spans="2:7" ht="18">
      <c r="B427" s="2"/>
      <c r="C427" s="2"/>
      <c r="D427" s="1"/>
      <c r="E427" s="1"/>
      <c r="F427" s="1"/>
      <c r="G427" s="1"/>
    </row>
    <row r="428" spans="2:7" ht="18">
      <c r="B428" s="2"/>
      <c r="C428" s="2"/>
      <c r="D428" s="1"/>
      <c r="E428" s="1"/>
      <c r="F428" s="1"/>
      <c r="G428" s="1"/>
    </row>
    <row r="429" spans="2:7" ht="18">
      <c r="B429" s="2"/>
      <c r="C429" s="2"/>
      <c r="D429" s="1"/>
      <c r="E429" s="1"/>
      <c r="F429" s="1"/>
      <c r="G429" s="1"/>
    </row>
    <row r="430" spans="2:7" ht="18">
      <c r="B430" s="2"/>
      <c r="C430" s="2"/>
      <c r="D430" s="1"/>
      <c r="E430" s="1"/>
      <c r="F430" s="1"/>
      <c r="G430" s="1"/>
    </row>
    <row r="431" spans="2:7" ht="18">
      <c r="B431" s="2"/>
      <c r="C431" s="2"/>
      <c r="D431" s="1"/>
      <c r="E431" s="1"/>
      <c r="F431" s="1"/>
      <c r="G431" s="1"/>
    </row>
    <row r="432" spans="2:7" ht="18">
      <c r="B432" s="2"/>
      <c r="C432" s="2"/>
      <c r="D432" s="1"/>
      <c r="E432" s="1"/>
      <c r="F432" s="1"/>
      <c r="G432" s="1"/>
    </row>
    <row r="433" spans="2:7" ht="18">
      <c r="B433" s="2"/>
      <c r="C433" s="2"/>
      <c r="D433" s="1"/>
      <c r="E433" s="1"/>
      <c r="F433" s="1"/>
      <c r="G433" s="1"/>
    </row>
    <row r="434" spans="2:7" ht="18">
      <c r="B434" s="2"/>
      <c r="C434" s="2"/>
      <c r="D434" s="1"/>
      <c r="E434" s="1"/>
      <c r="F434" s="1"/>
      <c r="G434" s="1"/>
    </row>
    <row r="435" spans="2:7" ht="18">
      <c r="B435" s="2"/>
      <c r="C435" s="2"/>
      <c r="D435" s="1"/>
      <c r="E435" s="1"/>
      <c r="F435" s="1"/>
      <c r="G435" s="1"/>
    </row>
    <row r="436" spans="2:7" ht="18">
      <c r="B436" s="2"/>
      <c r="C436" s="2"/>
      <c r="D436" s="1"/>
      <c r="E436" s="1"/>
      <c r="F436" s="1"/>
      <c r="G436" s="1"/>
    </row>
    <row r="437" spans="2:7" ht="18">
      <c r="B437" s="2"/>
      <c r="C437" s="2"/>
      <c r="D437" s="1"/>
      <c r="E437" s="1"/>
      <c r="F437" s="1"/>
      <c r="G437" s="1"/>
    </row>
    <row r="438" spans="2:7" ht="18">
      <c r="B438" s="2"/>
      <c r="C438" s="2"/>
      <c r="D438" s="1"/>
      <c r="E438" s="1"/>
      <c r="F438" s="1"/>
      <c r="G438" s="1"/>
    </row>
    <row r="439" spans="2:7" ht="18">
      <c r="B439" s="2"/>
      <c r="C439" s="2"/>
      <c r="D439" s="1"/>
      <c r="E439" s="1"/>
      <c r="F439" s="1"/>
      <c r="G439" s="1"/>
    </row>
    <row r="440" spans="2:7" ht="18">
      <c r="B440" s="2"/>
      <c r="C440" s="2"/>
      <c r="D440" s="1"/>
      <c r="E440" s="1"/>
      <c r="F440" s="1"/>
      <c r="G440" s="1"/>
    </row>
    <row r="441" spans="2:7" ht="18">
      <c r="B441" s="2"/>
      <c r="C441" s="2"/>
      <c r="D441" s="1"/>
      <c r="E441" s="1"/>
      <c r="F441" s="1"/>
      <c r="G441" s="1"/>
    </row>
    <row r="442" spans="2:7" ht="18">
      <c r="B442" s="2"/>
      <c r="C442" s="2"/>
      <c r="D442" s="1"/>
      <c r="E442" s="1"/>
      <c r="F442" s="1"/>
      <c r="G442" s="1"/>
    </row>
    <row r="443" spans="2:7" ht="18">
      <c r="B443" s="2"/>
      <c r="C443" s="2"/>
      <c r="D443" s="1"/>
      <c r="E443" s="1"/>
      <c r="F443" s="1"/>
      <c r="G443" s="1"/>
    </row>
    <row r="444" spans="2:7" ht="18">
      <c r="B444" s="2"/>
      <c r="C444" s="2"/>
      <c r="D444" s="1"/>
      <c r="E444" s="1"/>
      <c r="F444" s="1"/>
      <c r="G444" s="1"/>
    </row>
    <row r="445" spans="2:7" ht="18">
      <c r="B445" s="2"/>
      <c r="C445" s="2"/>
      <c r="D445" s="1"/>
      <c r="E445" s="1"/>
      <c r="F445" s="1"/>
      <c r="G445" s="1"/>
    </row>
    <row r="446" spans="2:7" ht="18">
      <c r="B446" s="2"/>
      <c r="C446" s="2"/>
      <c r="D446" s="1"/>
      <c r="E446" s="1"/>
      <c r="F446" s="1"/>
      <c r="G446" s="1"/>
    </row>
    <row r="447" spans="2:7" ht="18">
      <c r="B447" s="2"/>
      <c r="C447" s="2"/>
      <c r="D447" s="1"/>
      <c r="E447" s="1"/>
      <c r="F447" s="1"/>
      <c r="G447" s="1"/>
    </row>
    <row r="448" spans="2:7" ht="18">
      <c r="B448" s="2"/>
      <c r="C448" s="2"/>
      <c r="D448" s="1"/>
      <c r="E448" s="1"/>
      <c r="F448" s="1"/>
      <c r="G448" s="1"/>
    </row>
    <row r="449" spans="2:7" ht="18">
      <c r="B449" s="2"/>
      <c r="C449" s="2"/>
      <c r="D449" s="1"/>
      <c r="E449" s="1"/>
      <c r="F449" s="1"/>
      <c r="G449" s="1"/>
    </row>
    <row r="450" spans="2:7" ht="18">
      <c r="B450" s="2"/>
      <c r="C450" s="2"/>
      <c r="D450" s="1"/>
      <c r="E450" s="1"/>
      <c r="F450" s="1"/>
      <c r="G450" s="1"/>
    </row>
    <row r="451" spans="2:7" ht="18">
      <c r="B451" s="2"/>
      <c r="C451" s="2"/>
      <c r="D451" s="1"/>
      <c r="E451" s="1"/>
      <c r="F451" s="1"/>
      <c r="G451" s="1"/>
    </row>
    <row r="452" spans="2:7" ht="18">
      <c r="B452" s="2"/>
      <c r="C452" s="2"/>
      <c r="D452" s="1"/>
      <c r="E452" s="1"/>
      <c r="F452" s="1"/>
      <c r="G452" s="1"/>
    </row>
    <row r="453" spans="2:7" ht="18">
      <c r="B453" s="2"/>
      <c r="C453" s="2"/>
      <c r="D453" s="1"/>
      <c r="E453" s="1"/>
      <c r="F453" s="1"/>
      <c r="G453" s="1"/>
    </row>
    <row r="454" spans="2:7" ht="18">
      <c r="B454" s="2"/>
      <c r="C454" s="2"/>
      <c r="D454" s="1"/>
      <c r="E454" s="1"/>
      <c r="F454" s="1"/>
      <c r="G454" s="1"/>
    </row>
    <row r="455" spans="2:7" ht="18">
      <c r="B455" s="2"/>
      <c r="C455" s="2"/>
      <c r="D455" s="1"/>
      <c r="E455" s="1"/>
      <c r="F455" s="1"/>
      <c r="G455" s="1"/>
    </row>
    <row r="456" spans="2:7" ht="18">
      <c r="B456" s="2"/>
      <c r="C456" s="2"/>
      <c r="D456" s="1"/>
      <c r="E456" s="1"/>
      <c r="F456" s="1"/>
      <c r="G456" s="1"/>
    </row>
    <row r="457" spans="2:7" ht="18">
      <c r="B457" s="2"/>
      <c r="C457" s="2"/>
      <c r="D457" s="1"/>
      <c r="E457" s="1"/>
      <c r="F457" s="1"/>
      <c r="G457" s="1"/>
    </row>
    <row r="458" spans="2:7" ht="18">
      <c r="B458" s="2"/>
      <c r="C458" s="2"/>
      <c r="D458" s="1"/>
      <c r="E458" s="1"/>
      <c r="F458" s="1"/>
      <c r="G458" s="1"/>
    </row>
    <row r="459" spans="2:7" ht="18">
      <c r="B459" s="2"/>
      <c r="C459" s="2"/>
      <c r="D459" s="1"/>
      <c r="E459" s="1"/>
      <c r="F459" s="1"/>
      <c r="G459" s="1"/>
    </row>
    <row r="460" spans="2:7" ht="18">
      <c r="B460" s="2"/>
      <c r="C460" s="2"/>
      <c r="D460" s="1"/>
      <c r="E460" s="1"/>
      <c r="F460" s="1"/>
      <c r="G460" s="1"/>
    </row>
    <row r="461" spans="2:7" ht="18">
      <c r="B461" s="2"/>
      <c r="C461" s="2"/>
      <c r="D461" s="1"/>
      <c r="E461" s="1"/>
      <c r="F461" s="1"/>
      <c r="G461" s="1"/>
    </row>
    <row r="462" spans="2:7" ht="18">
      <c r="B462" s="2"/>
      <c r="C462" s="2"/>
      <c r="D462" s="1"/>
      <c r="E462" s="1"/>
      <c r="F462" s="1"/>
      <c r="G462" s="1"/>
    </row>
    <row r="463" spans="2:7" ht="18">
      <c r="B463" s="2"/>
      <c r="C463" s="2"/>
      <c r="D463" s="1"/>
      <c r="E463" s="1"/>
      <c r="F463" s="1"/>
      <c r="G463" s="1"/>
    </row>
    <row r="464" spans="2:7" ht="18">
      <c r="B464" s="2"/>
      <c r="C464" s="2"/>
      <c r="D464" s="1"/>
      <c r="E464" s="1"/>
      <c r="F464" s="1"/>
      <c r="G464" s="1"/>
    </row>
    <row r="465" spans="2:7" ht="18">
      <c r="B465" s="2"/>
      <c r="C465" s="2"/>
      <c r="D465" s="1"/>
      <c r="E465" s="1"/>
      <c r="F465" s="1"/>
      <c r="G465" s="1"/>
    </row>
    <row r="466" spans="2:7" ht="18">
      <c r="B466" s="2"/>
      <c r="C466" s="2"/>
      <c r="D466" s="1"/>
      <c r="E466" s="1"/>
      <c r="F466" s="1"/>
      <c r="G466" s="1"/>
    </row>
    <row r="467" spans="2:7" ht="18">
      <c r="B467" s="2"/>
      <c r="C467" s="2"/>
      <c r="D467" s="1"/>
      <c r="E467" s="1"/>
      <c r="F467" s="1"/>
      <c r="G467" s="1"/>
    </row>
    <row r="468" spans="2:7" ht="18">
      <c r="B468" s="2"/>
      <c r="C468" s="2"/>
      <c r="D468" s="1"/>
      <c r="E468" s="1"/>
      <c r="F468" s="1"/>
      <c r="G468" s="1"/>
    </row>
    <row r="469" spans="2:7" ht="18">
      <c r="B469" s="2"/>
      <c r="C469" s="2"/>
      <c r="D469" s="1"/>
      <c r="E469" s="1"/>
      <c r="F469" s="1"/>
      <c r="G469" s="1"/>
    </row>
    <row r="470" spans="2:7" ht="18">
      <c r="B470" s="2"/>
      <c r="C470" s="2"/>
      <c r="D470" s="1"/>
      <c r="E470" s="1"/>
      <c r="F470" s="1"/>
      <c r="G470" s="1"/>
    </row>
    <row r="471" spans="2:7" ht="18">
      <c r="B471" s="2"/>
      <c r="C471" s="2"/>
      <c r="D471" s="1"/>
      <c r="E471" s="1"/>
      <c r="F471" s="1"/>
      <c r="G471" s="1"/>
    </row>
    <row r="472" spans="2:7" ht="18">
      <c r="B472" s="2"/>
      <c r="C472" s="2"/>
      <c r="D472" s="1"/>
      <c r="E472" s="1"/>
      <c r="F472" s="1"/>
      <c r="G472" s="1"/>
    </row>
    <row r="473" spans="2:7" ht="18">
      <c r="B473" s="2"/>
      <c r="C473" s="2"/>
      <c r="D473" s="1"/>
      <c r="E473" s="1"/>
      <c r="F473" s="1"/>
      <c r="G473" s="1"/>
    </row>
    <row r="474" spans="2:7" ht="18">
      <c r="B474" s="2"/>
      <c r="C474" s="2"/>
      <c r="D474" s="1"/>
      <c r="E474" s="1"/>
      <c r="F474" s="1"/>
      <c r="G474" s="1"/>
    </row>
    <row r="475" spans="2:7" ht="18">
      <c r="B475" s="2"/>
      <c r="C475" s="2"/>
      <c r="D475" s="1"/>
      <c r="E475" s="1"/>
      <c r="F475" s="1"/>
      <c r="G475" s="1"/>
    </row>
    <row r="476" spans="2:7" ht="18">
      <c r="B476" s="2"/>
      <c r="C476" s="2"/>
      <c r="D476" s="1"/>
      <c r="E476" s="1"/>
      <c r="F476" s="1"/>
      <c r="G476" s="1"/>
    </row>
    <row r="477" spans="2:7" ht="18">
      <c r="B477" s="2"/>
      <c r="C477" s="2"/>
      <c r="D477" s="1"/>
      <c r="E477" s="1"/>
      <c r="F477" s="1"/>
      <c r="G477" s="1"/>
    </row>
    <row r="478" spans="2:7" ht="18">
      <c r="B478" s="2"/>
      <c r="C478" s="2"/>
      <c r="D478" s="1"/>
      <c r="E478" s="1"/>
      <c r="F478" s="1"/>
      <c r="G478" s="1"/>
    </row>
    <row r="479" spans="2:7" ht="18">
      <c r="B479" s="2"/>
      <c r="C479" s="2"/>
      <c r="D479" s="1"/>
      <c r="E479" s="1"/>
      <c r="F479" s="1"/>
      <c r="G479" s="1"/>
    </row>
    <row r="480" spans="2:7" ht="18">
      <c r="B480" s="2"/>
      <c r="C480" s="2"/>
      <c r="D480" s="1"/>
      <c r="E480" s="1"/>
      <c r="F480" s="1"/>
      <c r="G480" s="1"/>
    </row>
    <row r="481" spans="2:7" ht="18">
      <c r="B481" s="2"/>
      <c r="C481" s="2"/>
      <c r="D481" s="1"/>
      <c r="E481" s="1"/>
      <c r="F481" s="1"/>
      <c r="G481" s="1"/>
    </row>
    <row r="482" spans="2:7" ht="18">
      <c r="B482" s="2"/>
      <c r="C482" s="2"/>
      <c r="D482" s="1"/>
      <c r="E482" s="1"/>
      <c r="F482" s="1"/>
      <c r="G482" s="1"/>
    </row>
    <row r="483" spans="2:7" ht="18">
      <c r="B483" s="2"/>
      <c r="C483" s="2"/>
      <c r="D483" s="1"/>
      <c r="E483" s="1"/>
      <c r="F483" s="1"/>
      <c r="G483" s="1"/>
    </row>
    <row r="484" spans="2:7" ht="18">
      <c r="B484" s="2"/>
      <c r="C484" s="2"/>
      <c r="D484" s="1"/>
      <c r="E484" s="1"/>
      <c r="F484" s="1"/>
      <c r="G484" s="1"/>
    </row>
    <row r="485" spans="2:7" ht="18">
      <c r="B485" s="2"/>
      <c r="C485" s="2"/>
      <c r="D485" s="1"/>
      <c r="E485" s="1"/>
      <c r="F485" s="1"/>
      <c r="G485" s="1"/>
    </row>
    <row r="486" spans="2:7" ht="18">
      <c r="B486" s="2"/>
      <c r="C486" s="2"/>
      <c r="D486" s="1"/>
      <c r="E486" s="1"/>
      <c r="F486" s="1"/>
      <c r="G486" s="1"/>
    </row>
    <row r="487" spans="2:7" ht="18">
      <c r="B487" s="2"/>
      <c r="C487" s="2"/>
      <c r="D487" s="1"/>
      <c r="E487" s="1"/>
      <c r="F487" s="1"/>
      <c r="G487" s="1"/>
    </row>
    <row r="488" spans="2:7" ht="18">
      <c r="B488" s="2"/>
      <c r="C488" s="2"/>
      <c r="D488" s="1"/>
      <c r="E488" s="1"/>
      <c r="F488" s="1"/>
      <c r="G488" s="1"/>
    </row>
    <row r="489" spans="2:7" ht="18">
      <c r="B489" s="2"/>
      <c r="C489" s="2"/>
      <c r="D489" s="1"/>
      <c r="E489" s="1"/>
      <c r="F489" s="1"/>
      <c r="G489" s="1"/>
    </row>
    <row r="490" spans="2:7" ht="18">
      <c r="B490" s="2"/>
      <c r="C490" s="2"/>
      <c r="D490" s="1"/>
      <c r="E490" s="1"/>
      <c r="F490" s="1"/>
      <c r="G490" s="1"/>
    </row>
    <row r="491" spans="2:7" ht="18">
      <c r="B491" s="2"/>
      <c r="C491" s="2"/>
      <c r="D491" s="1"/>
      <c r="E491" s="1"/>
      <c r="F491" s="1"/>
      <c r="G491" s="1"/>
    </row>
    <row r="492" spans="2:7" ht="18">
      <c r="B492" s="2"/>
      <c r="C492" s="2"/>
      <c r="D492" s="1"/>
      <c r="E492" s="1"/>
      <c r="F492" s="1"/>
      <c r="G492" s="1"/>
    </row>
    <row r="493" spans="2:7" ht="18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2018-11-14T05:25:28Z</cp:lastPrinted>
  <dcterms:created xsi:type="dcterms:W3CDTF">2013-11-25T08:04:18Z</dcterms:created>
  <dcterms:modified xsi:type="dcterms:W3CDTF">2018-11-19T05:56:45Z</dcterms:modified>
</cp:coreProperties>
</file>