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-120" yWindow="-120" windowWidth="20730" windowHeight="11160" tabRatio="715" firstSheet="2" activeTab="2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4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 " sheetId="42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  <definedName name="_xlnm.Print_Area" localSheetId="0">Титул!$A$1:$N$23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7" l="1"/>
  <c r="C38" i="37"/>
  <c r="E3" i="29" l="1"/>
  <c r="B3" i="29"/>
  <c r="C12" i="32" l="1"/>
  <c r="C13" i="32"/>
  <c r="C14" i="32"/>
  <c r="C15" i="32"/>
  <c r="C16" i="32"/>
  <c r="C11" i="32"/>
  <c r="C5" i="32"/>
  <c r="C6" i="32"/>
  <c r="C7" i="32"/>
  <c r="C8" i="32"/>
  <c r="C9" i="32"/>
  <c r="C4" i="32"/>
  <c r="E19" i="42" l="1"/>
  <c r="D19" i="42"/>
  <c r="C19" i="42"/>
  <c r="B19" i="42"/>
  <c r="E10" i="35" l="1"/>
  <c r="B10" i="35"/>
  <c r="J5" i="9" l="1"/>
  <c r="I5" i="9"/>
  <c r="B3" i="32" l="1"/>
  <c r="B9" i="16" l="1"/>
  <c r="C9" i="16"/>
  <c r="D9" i="16"/>
  <c r="B10" i="32" l="1"/>
  <c r="D10" i="35" l="1"/>
  <c r="C10" i="35"/>
  <c r="D11" i="8" l="1"/>
  <c r="D14" i="31" l="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" i="37"/>
  <c r="C24" i="37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40" i="33" l="1"/>
  <c r="K40" i="33"/>
  <c r="J40" i="33"/>
  <c r="I40" i="33"/>
  <c r="H40" i="33"/>
  <c r="G40" i="33"/>
  <c r="L38" i="33"/>
  <c r="K38" i="33"/>
  <c r="J38" i="33"/>
  <c r="I38" i="33"/>
  <c r="H38" i="33"/>
  <c r="G38" i="33"/>
  <c r="D38" i="33"/>
  <c r="C38" i="33"/>
  <c r="L35" i="33"/>
  <c r="K35" i="33"/>
  <c r="J35" i="33"/>
  <c r="I35" i="33"/>
  <c r="H35" i="33"/>
  <c r="G35" i="33"/>
  <c r="D35" i="33"/>
  <c r="C35" i="33"/>
  <c r="L33" i="33"/>
  <c r="K33" i="33"/>
  <c r="J33" i="33"/>
  <c r="I33" i="33"/>
  <c r="H33" i="33"/>
  <c r="G33" i="33"/>
  <c r="D33" i="33"/>
  <c r="C33" i="33"/>
  <c r="L31" i="33"/>
  <c r="K31" i="33"/>
  <c r="J31" i="33"/>
  <c r="I31" i="33"/>
  <c r="H31" i="33"/>
  <c r="H30" i="33" s="1"/>
  <c r="G31" i="33"/>
  <c r="G30" i="33" s="1"/>
  <c r="D31" i="33"/>
  <c r="C31" i="33"/>
  <c r="C30" i="33" s="1"/>
  <c r="L30" i="33"/>
  <c r="K30" i="33"/>
  <c r="J30" i="33"/>
  <c r="I30" i="33"/>
  <c r="L28" i="33"/>
  <c r="K28" i="33"/>
  <c r="J28" i="33"/>
  <c r="I28" i="33"/>
  <c r="H28" i="33"/>
  <c r="G28" i="33"/>
  <c r="D28" i="33"/>
  <c r="C28" i="33"/>
  <c r="L24" i="33"/>
  <c r="K24" i="33"/>
  <c r="J24" i="33"/>
  <c r="I24" i="33"/>
  <c r="H24" i="33"/>
  <c r="G24" i="33"/>
  <c r="D24" i="33"/>
  <c r="C24" i="33"/>
  <c r="L22" i="33"/>
  <c r="L21" i="33" s="1"/>
  <c r="K22" i="33"/>
  <c r="K21" i="33" s="1"/>
  <c r="J22" i="33"/>
  <c r="J21" i="33" s="1"/>
  <c r="I22" i="33"/>
  <c r="H22" i="33"/>
  <c r="H21" i="33" s="1"/>
  <c r="G22" i="33"/>
  <c r="G21" i="33" s="1"/>
  <c r="D22" i="33"/>
  <c r="C22" i="33"/>
  <c r="L19" i="33"/>
  <c r="K19" i="33"/>
  <c r="J19" i="33"/>
  <c r="I19" i="33"/>
  <c r="H19" i="33"/>
  <c r="G19" i="33"/>
  <c r="D19" i="33"/>
  <c r="C19" i="33"/>
  <c r="L17" i="33"/>
  <c r="K17" i="33"/>
  <c r="J17" i="33"/>
  <c r="I17" i="33"/>
  <c r="H17" i="33"/>
  <c r="G17" i="33"/>
  <c r="D17" i="33"/>
  <c r="C17" i="33"/>
  <c r="L15" i="33"/>
  <c r="K15" i="33"/>
  <c r="K14" i="33" s="1"/>
  <c r="J15" i="33"/>
  <c r="I15" i="33"/>
  <c r="I14" i="33" s="1"/>
  <c r="H15" i="33"/>
  <c r="H14" i="33" s="1"/>
  <c r="G15" i="33"/>
  <c r="G14" i="33" s="1"/>
  <c r="D15" i="33"/>
  <c r="C15" i="33"/>
  <c r="C14" i="33" s="1"/>
  <c r="L12" i="33"/>
  <c r="K12" i="33"/>
  <c r="J12" i="33"/>
  <c r="I12" i="33"/>
  <c r="H12" i="33"/>
  <c r="G12" i="33"/>
  <c r="D12" i="33"/>
  <c r="C12" i="33"/>
  <c r="L9" i="33"/>
  <c r="K9" i="33"/>
  <c r="J9" i="33"/>
  <c r="I9" i="33"/>
  <c r="H9" i="33"/>
  <c r="G9" i="33"/>
  <c r="D9" i="33"/>
  <c r="C9" i="33"/>
  <c r="L7" i="33"/>
  <c r="K7" i="33"/>
  <c r="J7" i="33"/>
  <c r="I7" i="33"/>
  <c r="H7" i="33"/>
  <c r="G7" i="33"/>
  <c r="D7" i="33"/>
  <c r="D4" i="33" s="1"/>
  <c r="C7" i="33"/>
  <c r="L5" i="33"/>
  <c r="K5" i="33"/>
  <c r="J5" i="33"/>
  <c r="J4" i="33" s="1"/>
  <c r="I5" i="33"/>
  <c r="I4" i="33" s="1"/>
  <c r="H5" i="33"/>
  <c r="G5" i="33"/>
  <c r="G4" i="33" s="1"/>
  <c r="C5" i="33"/>
  <c r="I21" i="33" l="1"/>
  <c r="J14" i="33"/>
  <c r="D30" i="33"/>
  <c r="C21" i="33"/>
  <c r="D21" i="33"/>
  <c r="D14" i="33"/>
  <c r="L14" i="33"/>
  <c r="L4" i="33"/>
  <c r="H4" i="33"/>
  <c r="K4" i="33"/>
  <c r="C4" i="33"/>
  <c r="I16" i="31" l="1"/>
  <c r="H11" i="8" l="1"/>
  <c r="G11" i="8"/>
  <c r="M5" i="9" l="1"/>
  <c r="F5" i="9"/>
  <c r="C11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<sst xmlns="http://schemas.openxmlformats.org/spreadsheetml/2006/main" count="1014" uniqueCount="760">
  <si>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</si>
  <si>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</si>
  <si>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</si>
  <si>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</si>
  <si>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</si>
  <si>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</si>
  <si>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</si>
  <si>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</si>
  <si>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</si>
  <si>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</si>
  <si>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</si>
  <si>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</si>
  <si>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</si>
  <si>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</si>
  <si>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</si>
  <si>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</si>
  <si>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</si>
  <si>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</si>
  <si>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</si>
  <si>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</si>
  <si>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</si>
  <si>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</si>
  <si>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</si>
  <si>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</si>
  <si>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</si>
  <si>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</si>
  <si>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</si>
  <si>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</si>
  <si>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</si>
  <si>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</si>
  <si>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</si>
  <si>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</si>
  <si>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</si>
  <si>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</si>
  <si>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</si>
  <si>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</si>
  <si>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</si>
  <si>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</si>
  <si>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</si>
  <si>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</si>
  <si>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</si>
  <si>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</si>
  <si>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</si>
  <si>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</si>
  <si>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</si>
  <si>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</si>
  <si>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</si>
  <si>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</si>
  <si>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</si>
  <si>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</si>
  <si>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</si>
  <si>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</si>
  <si>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</si>
  <si>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</si>
  <si>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</si>
  <si>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</si>
  <si>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</si>
  <si>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</si>
  <si>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</si>
  <si>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</si>
  <si>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</si>
  <si>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</si>
  <si>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</si>
  <si>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</si>
  <si>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</si>
  <si>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</si>
  <si>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</si>
  <si>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</si>
  <si>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</si>
  <si>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</si>
  <si>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</si>
  <si>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</si>
  <si>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</si>
  <si>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</si>
  <si>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</si>
  <si>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</si>
  <si>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</si>
  <si>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</si>
  <si>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</si>
  <si>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</si>
  <si>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</si>
  <si>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</si>
  <si>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</si>
  <si>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</si>
  <si>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</si>
  <si>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</si>
  <si>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</si>
  <si>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</si>
  <si>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</si>
  <si>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</si>
  <si>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</si>
  <si>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</si>
  <si>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</si>
  <si>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</si>
  <si>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</si>
  <si>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</si>
  <si>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</si>
  <si>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</si>
  <si>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</si>
  <si>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</si>
  <si>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</si>
  <si>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</si>
  <si>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</si>
  <si>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</si>
  <si>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</si>
  <si>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</si>
  <si>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</si>
  <si>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</si>
  <si>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</si>
  <si>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</si>
  <si>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</si>
  <si>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</si>
  <si>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</si>
  <si>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</si>
  <si>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</si>
  <si>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</si>
  <si>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</si>
  <si>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</si>
  <si>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</si>
  <si>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</si>
  <si>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</si>
  <si>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</si>
  <si>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</si>
  <si>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</si>
  <si>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</si>
  <si>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</si>
  <si>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</si>
  <si>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</si>
  <si>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</si>
  <si>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</si>
  <si>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</si>
  <si>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</si>
  <si>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</si>
  <si>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</si>
  <si>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</si>
  <si>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</si>
  <si>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</si>
  <si>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</si>
  <si>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</si>
  <si>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t>∙ освободившиеся из учреждений уголовно-исполнительной системы;</t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</si>
  <si>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</si>
  <si>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</si>
  <si>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</si>
  <si>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</si>
  <si>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</si>
  <si>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</si>
  <si>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</si>
  <si>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</si>
  <si>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</si>
  <si>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</si>
  <si>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</si>
  <si>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</si>
  <si>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</si>
  <si>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</si>
  <si>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</si>
  <si>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</si>
  <si>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</si>
  <si>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</si>
  <si>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Facebook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</si>
  <si>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</si>
  <si>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</si>
  <si>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</si>
  <si>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</si>
  <si>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</si>
  <si>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</si>
  <si>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</si>
  <si>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</si>
  <si>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</si>
  <si>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</si>
  <si>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</si>
  <si>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</si>
  <si>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</si>
  <si>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</si>
  <si>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</si>
  <si>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</si>
  <si>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</si>
  <si>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</si>
  <si>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</si>
  <si>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</si>
  <si>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</si>
  <si>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</si>
  <si>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</si>
  <si>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</si>
  <si>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</si>
  <si>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</si>
  <si>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</si>
  <si>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</si>
  <si>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</si>
  <si>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</si>
  <si>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</si>
  <si>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</si>
  <si>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</si>
  <si>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</si>
  <si>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</si>
  <si>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</si>
  <si>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</si>
  <si>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</si>
  <si>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</si>
  <si>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</si>
  <si>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</si>
  <si>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</si>
  <si>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</si>
  <si>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</si>
  <si>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</si>
  <si>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</si>
  <si>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</si>
  <si>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</si>
  <si>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</si>
  <si>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</si>
  <si>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</si>
  <si>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</si>
  <si>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</si>
  <si>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</si>
  <si>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</si>
  <si>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</si>
  <si>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</si>
  <si>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</si>
  <si>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</si>
  <si>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</si>
  <si>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</si>
  <si>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</si>
  <si>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</si>
  <si>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</si>
  <si>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</si>
  <si>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</si>
  <si>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</si>
  <si>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</si>
  <si>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</si>
  <si>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</si>
  <si>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</si>
  <si>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</si>
  <si>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</si>
  <si>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</si>
  <si>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</si>
  <si>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</si>
  <si>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</si>
  <si>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</si>
  <si>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</si>
  <si>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</si>
  <si>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</si>
  <si>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</si>
  <si>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</si>
  <si>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</si>
  <si>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</si>
  <si>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</si>
  <si>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</si>
  <si>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</si>
  <si>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</si>
  <si>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</si>
  <si>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</si>
  <si>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</si>
  <si>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</si>
  <si>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</si>
  <si>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</si>
  <si>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</si>
  <si>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</si>
  <si>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</si>
  <si>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</si>
  <si>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</si>
  <si>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</si>
  <si>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</si>
  <si>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</si>
  <si>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</si>
  <si>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муниципальное бюджетное учреждение  Ленинского района города Новосибирска "Молодежный центр им. А. П. Чехова" (МБУ МЦ им. А.П. Чехова)</t>
  </si>
  <si>
    <t>Департамент культуры, спорта и молодежной политики мэрии города Новосибирска</t>
  </si>
  <si>
    <t xml:space="preserve">630136, г. Новосибирск, ул. 1-й Петропавловский переулок,10                                                                                                   info@chehova.club  тел. 343-12-92                                                                                                                                                                   </t>
  </si>
  <si>
    <t>Филонова Ольга Анатольевна</t>
  </si>
  <si>
    <t xml:space="preserve">(Головное) СП "Чехова"ул. 1-й Петропавловский переулок,10  -двухэтажное отдельностоящее здание, зрительный зал и пристройка -спортивный зал - одноэтажные                                                                                              СП "Чехова" ул. Станиславского, 20, помещение находится на первом этаже пятиэтажного жилого дома с отдельным входом и выходом.                                                                           СП "Импульс" ул. Связистов,139/1 -двухэтажное отдельностоящее административное здание, занимаемое помещение находится на 2-м этаже с отдельным входом и выходом.              СП"Олимпик" ул.9-й Гвардейской дивизии, 2  -одноэтажное отдельностоящее здание, с подвальными помещениями, переоборудованными в тренажерные залы, раздевалки, сан.узлы, также имеется технический подвал                                                                                                     СП "Олимпик" ул.Хилокская,11/1  -одноэтажное отдельно стоящиее здание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</si>
  <si>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 10 -1364,7 кв.м                                                                                             СП "Чехова" ул. Станиславского, 20 - 88.1 кв.м.                                                                                СП "Импульс" ул. Связистов,139/1 -302,4 кв.м                                                                                                                           СП "Олимпик" ул.9-й Гвардейской дивизии, 2 -723,8 кв.м                                                                                                СП "Олимпик" ул.Хилокская,11/1 -334,1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</si>
  <si>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переулок,10 -1325,9 кв.м                                    СП "Чехова" ул. Станиславского, 20 - 77,9                                                                                                      СП  "Импульс" ул. Связистов,139/1 -272,7 кв.м                                                                                                                           СП "Олимпик" ул.9-й Гвардейской Дивизии, 2 - 390,5 кв.м                                                                                                СП "Олимпик" ул.Хилокская,11/1 -305,5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</si>
  <si>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«Чехова»: 1- кабинет для клубной и проектной деятельности; 1-танцевальный зал для хореографии; 1-  фойе, для занятий клуба молодой семьи, для реализации молодёжных инициатив и территории свободного общения; 1- зрительный зал для театральной и концертной деятельности, семинаров, встреч. 1- спортивный зал для занятий клубных формирований и проведения мероприятий по ЗОЖ.                                                    ул. Станиславского, 20: 1-зал для проектной деятельности и лофт-зоны
СП «Импульс»: 1- зал для хореографии, концертной деятельности и занятий клуба по формированию ЗОЖ, 1- кабинет для клубной и проектной деятельности, 1- кабинет для изобразительного и декоративно - прикладного творчества, 1- кабинет музыкального творчества и швейного дела.
СП «Олимпик»: ул.Хилокская,11/1:  1 -Танцевальный зал (клубная деятельность  и проведения мероприятий художественно-эстетической направленности); 1- Тренажерный зал (клубная деятельность по ЗОЖ), 1- зал гири (клубная деятельность по  ЗОЖ), 1- кабинет.  Клубная деятельность по ИЗО и ДПИ, работа с молодой семьей и проектная деятельность.      
1- Хоккейная коробка для  клубной деятельности, проведения мероприятий по  ЗОЖ.
по ул.9-ой Гвардейской Дивизии 2: 1- зал хореографии (клубная деятельность и проведения мероприятий художественно-эстетической направленности); 1-Тренажерный зал (клубная деятельность по ЗОЖ) , 1-зал единоборств  для  клубной деятельности по ЗОЖ. Кабинет для занятий клубов (ИЗО и ДПИ, гитара, фольклор работа с молодой семьей), проектная деятельность.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</si>
  <si>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«Чехова»:                                                                                                                                    по адресу: 1-й Петропавловский переулок, 10
8.00 – 22.00 понедельник – воскресенье;
по адресу: ул. Станиславского, 20                                                                                                  9.00 - 20.00 понедельник - пятница;
10.00 - 20.00 суббота, воскресенье                                                                                                         СП «Импульс»:                                                                                                                                      8.00 – 22.00 понедельник – воскресенье;
СП «Олимпик»: 
по адресу: ул.9-й Гвардейской Дивизии, 2 
9.00 – 22.00 понедельник-пятница 
10.00- 21.00 суббота
воскресенье выходной;
по адресу: ул.Хилокская,11/1
9.00 – 22.00 понедельник – пятница
17.00 – 21.00   суббота
воскресенье выходной.
</t>
  </si>
  <si>
    <t>Трудовой отряд "Феникс"</t>
  </si>
  <si>
    <t>от 14 лет</t>
  </si>
  <si>
    <t>"Вожатский отряд "Орлиное племя"</t>
  </si>
  <si>
    <t>Молодежная газета На связи</t>
  </si>
  <si>
    <t>ART-лаборатория</t>
  </si>
  <si>
    <t>Артстудия с ОВЗ "Хамелеон"</t>
  </si>
  <si>
    <t>МБУ МЦ им. А. П. Чехова; СП "Чехова "молодежное пострантво "Резиденция молодежи" (июнь - 3 чел., июль - 4 чел., август - 3 чел.); Горзеленхоз (июнь - 2 чел.)</t>
  </si>
  <si>
    <t>июнь, июль, август 2021</t>
  </si>
  <si>
    <t>Горзеленхоз, администрация Ленинского района, Центр занятости Ленинского района</t>
  </si>
  <si>
    <t xml:space="preserve">Встреча вожатских отрядов «Вожатский Handmade» </t>
  </si>
  <si>
    <t>подростки, молодежь от 14 лет</t>
  </si>
  <si>
    <t>Мост Дружбы</t>
  </si>
  <si>
    <t>апрель 2021</t>
  </si>
  <si>
    <t>Уральский федеральный университет</t>
  </si>
  <si>
    <t>март 2021</t>
  </si>
  <si>
    <t>НГПУ Институт Искусств</t>
  </si>
  <si>
    <t xml:space="preserve"> Международная молодежная научно-исследовательская конференция «Государственная молодежная политика: вызовы и современные технологии работы с молодежью», СРМ Сметанникова В. А.</t>
  </si>
  <si>
    <t xml:space="preserve"> X Всероссийский фестиваль студентов направления подготовки «Организация работы с молодежью»</t>
  </si>
  <si>
    <t>«Новосибирский государственный педагогический университет» Институт культуры и молодежной политики, 1 курс</t>
  </si>
  <si>
    <t>«Новосибирский государственный педагогический университет» Институт культуры и молодежной политики, 4 курс</t>
  </si>
  <si>
    <t>«Основы проектного управления», 144 ч.</t>
  </si>
  <si>
    <t>ФГОБУ ВО «Новосибирский государственный педагогический университет»                                              https://nspu.ru/</t>
  </si>
  <si>
    <t>"Корпоративный университет молодёжной работы Новосибирской области",                                                 управление молодежной политики министерства образования Новосибирской области      https://vk.com/corporate_university</t>
  </si>
  <si>
    <t>«Организация добровольческой деятельности и взаимодействие с социально-ориентированными некоммерческими организациями»,  114 ч.</t>
  </si>
  <si>
    <t>Документационное обеспечение управления и документная лингвистика", 24 ч.</t>
  </si>
  <si>
    <t>“Развитие креативности”,  72 ч.</t>
  </si>
  <si>
    <t>Сибирский институт управления РАНХиГС                                     https://siu.ranepa.ru/</t>
  </si>
  <si>
    <t>МАУ Городской центр проектного творчества                                                                  https://gcpt.ru</t>
  </si>
  <si>
    <t>Социально-значимый проект "Двигатель"</t>
  </si>
  <si>
    <t>подростки, молодежь 8-35 лет</t>
  </si>
  <si>
    <t>Этнокультурный проект "Ярмарка"</t>
  </si>
  <si>
    <t>долгосрочный январь 2017 - декабрь 2021</t>
  </si>
  <si>
    <t>дети, подростки, молодежь, имеющие статус мигрантов</t>
  </si>
  <si>
    <t>"Детство учится, играя" (не входит в МЗ)</t>
  </si>
  <si>
    <t>Игровое ассорти "Привет лето!"</t>
  </si>
  <si>
    <t>Дети, подростки, молодежь,жители микрорайона 5-30 лет</t>
  </si>
  <si>
    <t>Онлайн выстака социально-значимых плакатов по профилактике потребления ПАВ "ЭТО - не модно!"</t>
  </si>
  <si>
    <t>Содействие формированию здорового образа жизни</t>
  </si>
  <si>
    <t>дети, подростки, молодежь 10-30 лет</t>
  </si>
  <si>
    <t>Массовая Зарядка к международному дню здоровья "Заряд бодрости от ИМПУЛЬС"</t>
  </si>
  <si>
    <t xml:space="preserve">Масленица на микрорайоне "Эх, разгуляйся, народ!"  </t>
  </si>
  <si>
    <t>Гражданско- патриотическое воспитание молодежи</t>
  </si>
  <si>
    <t xml:space="preserve">жители микрорайона 5-30 лет </t>
  </si>
  <si>
    <t>Квест - игра к международному дню семьи "Счастье быть вместе!"</t>
  </si>
  <si>
    <t>Фото-дуэль «Папа ПОПАЛ…»</t>
  </si>
  <si>
    <t>МБЦ МЦ  им. А.П. Чехова СП "Импульс"</t>
  </si>
  <si>
    <t>Космо-спринт «Дорога в космос»</t>
  </si>
  <si>
    <t>Конкурс красоты и таланта «Мисс Импульс - 2021»</t>
  </si>
  <si>
    <t>Экологическая акция «Чистый берег»</t>
  </si>
  <si>
    <t>Благодарственное письмо (дружина волонтеров "Сова", Рябова А.В., СРМ)</t>
  </si>
  <si>
    <t>Театральный фестиваль «Чеховский день»</t>
  </si>
  <si>
    <t>МБУ МЦ им. А.П. Чехова</t>
  </si>
  <si>
    <t>Диплом участника (театральный клуб "Осьминог", Осьминина Е.В., РКФ)</t>
  </si>
  <si>
    <t>Онлайн - выставка социально - значимых плакатов по профилактике потребления ПАВ «ЭТО – не модно!»</t>
  </si>
  <si>
    <t>МБУ МЦ им. А.П. Чехова СП "Импульс"</t>
  </si>
  <si>
    <t>Благодарственное письмо  (Клуб технологии  шитья "Модный силуэт", Долотина Е.С.)</t>
  </si>
  <si>
    <t>VI Патриотический конкурс исполнительского творчества подростков и молодежи "Голос родины"</t>
  </si>
  <si>
    <t>МБУ ЦМД «Левобережье»</t>
  </si>
  <si>
    <t>Диплом участника (Вокальный клуб "KREDO", Оберган П.С., РКФ)</t>
  </si>
  <si>
    <t>Благодарность руководителю КФ (Вокальный клуб "KREDO", Оберган П.С., РКФ)</t>
  </si>
  <si>
    <t xml:space="preserve">Районный Арт – фестиваль «Память нужна живым» </t>
  </si>
  <si>
    <t>МБУ МЦ «Зодиак»</t>
  </si>
  <si>
    <t>Диплом участника (Клуб русского фольклора "Традиция", Лебедева Н.Д., РКФ)</t>
  </si>
  <si>
    <t>Акция «Трудовой десант»</t>
  </si>
  <si>
    <t>Диплом участника (Дружина волонтеров "Сова", Рябова А.В., СРМ)</t>
  </si>
  <si>
    <t>Районный фестиваль народного творчества «Светлый праздник»</t>
  </si>
  <si>
    <t xml:space="preserve">май </t>
  </si>
  <si>
    <t>МБУ МЦ «Стрижи»</t>
  </si>
  <si>
    <t xml:space="preserve">Районный конкурс – фестиваль танцевальных культур «Ритмы лета» </t>
  </si>
  <si>
    <t>МБУ ЦДМ «Левобережье»</t>
  </si>
  <si>
    <t>Диплом участника, Бл. письмо рук. КФ (Клуб современного танца "Динамит", Варивода Е.Е., РКФ)</t>
  </si>
  <si>
    <t>Мастер классы для занимающихся в ДК «Ефремова»</t>
  </si>
  <si>
    <t>ДК «Ефремова»</t>
  </si>
  <si>
    <t>Совместное профилактическое собрание для обучающихся, состоящих на различных видах учетов.</t>
  </si>
  <si>
    <t>МБОУ СОШ №188</t>
  </si>
  <si>
    <t>Благодарственное письмо НО Петровой О.В.</t>
  </si>
  <si>
    <t xml:space="preserve">Районный фестиваль национальных игр «Мы вместе» </t>
  </si>
  <si>
    <t>МЦ "Современник"</t>
  </si>
  <si>
    <t>Диплом за участие</t>
  </si>
  <si>
    <t>Hobby-фест «Окрыляйся - 3.0»</t>
  </si>
  <si>
    <t>Диплом участника (Рябова А.В., СРМ; Лебедева Н.Д., РКФ)</t>
  </si>
  <si>
    <t>Спортивный праздник "Спорт без границ</t>
  </si>
  <si>
    <t xml:space="preserve">Региональное отделение Всероссийского общества родителей детей инвалидов НСО (ВОРДИ) </t>
  </si>
  <si>
    <t>Благодарственное письмо - 4 шт.  (Колективу, НО, СРМ, Директору)</t>
  </si>
  <si>
    <t xml:space="preserve"> Благодарственное письмо рук. КФ (Клуб современного танца "Динамит", Варивода Е.Е., РКФ)</t>
  </si>
  <si>
    <t>Диплом участника - 2 шт. (Клуб технологии  шитья "Модный силуэт", Долотина Е.С.)</t>
  </si>
  <si>
    <t>Онлайн курс "Основы социального проектирования"</t>
  </si>
  <si>
    <t>Корпоративный университет. Российское движение школьников.</t>
  </si>
  <si>
    <t>Сертификат (Петрова Г.И., социальный педагог)</t>
  </si>
  <si>
    <t>Онлайн-семинар «Психологические основы здоровье сбережения для участников образовательного процесса»</t>
  </si>
  <si>
    <t>Центр психолого-педагогической помощи молодежи «Радуга»</t>
  </si>
  <si>
    <t>3 сертификата (Мелькова Л.С.РКФ, Петрова О.В. НО, Петрова Г.И., СП)</t>
  </si>
  <si>
    <t xml:space="preserve">«Пути и способы разрешения супружеских конфликтов» </t>
  </si>
  <si>
    <t>5 сертификатов (Петрова О.В., НО
Вьюшкина М.В., методист
Мелькова Л.С., РКФ)
Долинских Р.А., РКФ
Петрова Г.И., СП)</t>
  </si>
  <si>
    <t xml:space="preserve">Семинар «Посттравматическое стрессовое расстройство у детей и подростков» </t>
  </si>
  <si>
    <t xml:space="preserve">3 сертификатов(Петрова О.В., НО; Петрова Г.И., СП; Рябова А.В., СРМ )
</t>
  </si>
  <si>
    <t>Семинар «Молодежные субкультуры. Психологический аспект»</t>
  </si>
  <si>
    <t xml:space="preserve">Апрель </t>
  </si>
  <si>
    <t xml:space="preserve">Городская патриотическая интернет – акция «Голос Победы» </t>
  </si>
  <si>
    <t xml:space="preserve">Праздничное мероприятие, посвященное 76-годовщине Победы в Великой Отечественной Войне. "Звени, Победная весна!" </t>
  </si>
  <si>
    <t>МБУ Центр социальной помощи "Заря"</t>
  </si>
  <si>
    <t>4 благодарственных письма (Филонова О.А.директор, Петрова О.В., НО;Оберган П.С., ПО; Варивода Е.Е., РКФ)</t>
  </si>
  <si>
    <t xml:space="preserve">«ПРОБЛЕМА ЗАСТЕНЧИВОСТИ И ЕЕ РЕШЕНИЕ» </t>
  </si>
  <si>
    <t>4 сертификата (Петрова О.В., НО; Петрова Г.И., СП; Долотина Е.С., РКФ; Лебедева Н.Д., РКФ)</t>
  </si>
  <si>
    <t>Городской фестиваль-конкурса "Никола вешний"</t>
  </si>
  <si>
    <t>МБУК «КДЦ имени К. С. Станиславского»</t>
  </si>
  <si>
    <t xml:space="preserve">«Молодая семья в период пандемии: вызовы и ресурсы» </t>
  </si>
  <si>
    <t xml:space="preserve">Сертификат (Рябова А.В., СРМ)
</t>
  </si>
  <si>
    <t>Ежегодный городской конкурс "Таланты Левобережья"</t>
  </si>
  <si>
    <t>МБУК ПКиО им. С.М. Кирова</t>
  </si>
  <si>
    <t>Благодарственное письмо руководителю  (вокальный клуб "KREDO", Оберган П.С.)</t>
  </si>
  <si>
    <t>За активное участие в организации мероприятий посвященных 76й годовщине Победы в ВОВ</t>
  </si>
  <si>
    <t xml:space="preserve">июнь </t>
  </si>
  <si>
    <t>КДМ</t>
  </si>
  <si>
    <t>Благодарственное письмо руководителю  (Педагогу организатору -  Оберган П.С.)</t>
  </si>
  <si>
    <t>Семинар "Молодежный центр, как оператор волонтерского движения на территории района (из опыта организации работы специалистов МБУ "Центр "Молодежный"</t>
  </si>
  <si>
    <t>МБУ "Центр "Молодежный"</t>
  </si>
  <si>
    <t>Сертификат Рябова А.В., СРМ</t>
  </si>
  <si>
    <t xml:space="preserve">Семинар «Формирование учебных навыков у младших школьников. Преодоление трудностей обучения» </t>
  </si>
  <si>
    <t xml:space="preserve">6 Сертификатов (Рябова А.В., СРМ;  Петрова О.В., НО
Мелькова Л.С., РКФ)
Долотина Е.С., РКФ
Петрова Г.И., СП; Лебедева Н.Д., РКФ)
</t>
  </si>
  <si>
    <t>XIV Городская научно-практическая конференция работников сферы молодежной политики «Актуальные проблемы и перспективы развития молодежной политики города Новосибирска». Секция 3. «Специфика кадрового потенциала учреждения молодежной политики»</t>
  </si>
  <si>
    <t>УМП</t>
  </si>
  <si>
    <t xml:space="preserve">Методический семинар «Нарушение поведения подростка» </t>
  </si>
  <si>
    <t xml:space="preserve">6 Сертификатов (Рябова А.В., СРМ;  Петрова О.В., НО
Мелькова Л.С., РКФ)
Максименко А.С., РКФ; Лебедева Н.Д., РКФ)
</t>
  </si>
  <si>
    <t>Конкурс социально значимых проектов «Спасем жизнь вместе».</t>
  </si>
  <si>
    <t xml:space="preserve">МВД России </t>
  </si>
  <si>
    <t xml:space="preserve">https://54.мвд.рф/ </t>
  </si>
  <si>
    <t>Благодартсвенное письмо руководителю (Мелькова Л.С., РКФ)</t>
  </si>
  <si>
    <t>IV Всероссийская акция «Сильные духом»</t>
  </si>
  <si>
    <t xml:space="preserve">«Библиотечно - информационный центр» Талицкого городского округа </t>
  </si>
  <si>
    <t xml:space="preserve">http://www.talbitz.ru/ </t>
  </si>
  <si>
    <t>2 диплома участника (обергапн П.С., ПО; Осьминина Е.В., ПО)</t>
  </si>
  <si>
    <t>Всероссийский дистанционный конкурс традиционной песни «Разродимая сторонка»</t>
  </si>
  <si>
    <t>Комитет культуры Волгоградской области</t>
  </si>
  <si>
    <t xml:space="preserve">https://culture.volgograd.ru/ </t>
  </si>
  <si>
    <t>Всероссийский творческий конкурс «Славной победе посвящается»</t>
  </si>
  <si>
    <t>Центр дистанционных мероприятий «БЕБИ – АРТ»</t>
  </si>
  <si>
    <t xml:space="preserve">https://vk.com/public172860669 </t>
  </si>
  <si>
    <t>Всероссийский творческий конкурс «Я помню! Я горжусь»</t>
  </si>
  <si>
    <t>Центр интеллектуального развития «Пятое измерение»</t>
  </si>
  <si>
    <t xml:space="preserve">http://p-izmerenie.ru/ </t>
  </si>
  <si>
    <t>Всероссийский творческий конкурс «Идет красавица –весна»</t>
  </si>
  <si>
    <t>Всероссийский творческий конкурс «А на пороге нежная весна…»</t>
  </si>
  <si>
    <t>Всероссийский творческий конкурс «Космос моими глазами»</t>
  </si>
  <si>
    <t>Всероссийский творческий конкурс «Мечты о космосе»»</t>
  </si>
  <si>
    <t xml:space="preserve">https://vk.com/public172860669 https://vk.com/wall-172860669_8029 </t>
  </si>
  <si>
    <t>Онлайн-семинар «Наркомания и наркоторговля в подростковой среде: признаки вовлеченности, принципы профилактики и методы работы с несовершеннолетними»</t>
  </si>
  <si>
    <t>ООО «Центр социальных технологий и прикладных исследований «СФЕРА» совместно с АНО «Институт социальной поддержки и защиты материнства, детства, семьи»</t>
  </si>
  <si>
    <t xml:space="preserve">https://agency-sphera.ru/ </t>
  </si>
  <si>
    <t xml:space="preserve">Сертификаты (Петрова О.В., НО
Мелькова Л.С., РКФ;
Рябова А.В., СРМ)
</t>
  </si>
  <si>
    <t xml:space="preserve">Международный Дистанционный конкурс, посвященный Победе в Великой Отечественной Войне </t>
  </si>
  <si>
    <t>Творческая корпорация ЯРКОFF</t>
  </si>
  <si>
    <t xml:space="preserve">https://www.instagram.com/accounts/login/?next=%2Fyarkoff_nsk%2Ffollowers%2F&amp;source=followed_by_list </t>
  </si>
  <si>
    <t>Благодарственное письмо руководителю КФ (Вокальный клуб "KREDO", Оберган П.С., РКФ)</t>
  </si>
  <si>
    <t xml:space="preserve">НГПУ, "Методическая деятельность и проектные технологии в дополнительном образовании и молодежных сообществах" 2 курс </t>
  </si>
  <si>
    <t>Методика преподавания курса Шахматы в общеобразовательных организациях в рамках ФГОС НОО"</t>
  </si>
  <si>
    <t xml:space="preserve">Организация работ по подготовке и выпуску спектаклей (постановок), планирование репетиционного процесса </t>
  </si>
  <si>
    <t xml:space="preserve">ООО "Центр реформ предприятий" https://профессиональный-стандарт.рф/ </t>
  </si>
  <si>
    <t>Теоретические и методологические основы  образовательной робототехники в условиях реализации ФГОС СОО</t>
  </si>
  <si>
    <t xml:space="preserve">Программ профессиональной переподготовки "Режиссура театра" </t>
  </si>
  <si>
    <t xml:space="preserve">ЧУ "Образовательная организация дополнительного профессионального образования "Международная академия экспертизы и оценки"                  https://маэо.рф/ </t>
  </si>
  <si>
    <t>"Кубок призывника"</t>
  </si>
  <si>
    <t>Блиц-турнир по мини-фтболу,посвященный Дню города</t>
  </si>
  <si>
    <t>16-28 лет</t>
  </si>
  <si>
    <t>14-35 лет</t>
  </si>
  <si>
    <t>Соревнование по троеборью "Включайся"</t>
  </si>
  <si>
    <t>Социально-значимая акция "Трудовой десант-2021"</t>
  </si>
  <si>
    <t>МБУ МЦ "Зодиак"</t>
  </si>
  <si>
    <t>Арт-фестиваль "Память нужна  живым"</t>
  </si>
  <si>
    <t>массовая зарядка к международному дню здоровья "Заряд бодрости" от Импульса</t>
  </si>
  <si>
    <t>Бульвар на Юго-западном</t>
  </si>
  <si>
    <t>Блиц-турнир по мини-футболу, посвященный дню города</t>
  </si>
  <si>
    <t>Районные соревнования по флорболу "Игоровая лига"</t>
  </si>
  <si>
    <t>МБУ МЦ "Современник"</t>
  </si>
  <si>
    <t>Турнир по футболу</t>
  </si>
  <si>
    <t>Областной турнир по боксу на призы А.Л. Винникова</t>
  </si>
  <si>
    <t>МАОУ ДО ДЮСШ</t>
  </si>
  <si>
    <t>Интернет-акция "Голос Победы"</t>
  </si>
  <si>
    <t>72-ая легкоатлетическая эстафета памяти воинов-сибиряков, погибших в годы ВОВ</t>
  </si>
  <si>
    <t>Управление ФКиС мэрии г. Новосибирска</t>
  </si>
  <si>
    <t>Чемпионат  первенство Новосибирска по рукопашному бою</t>
  </si>
  <si>
    <t>СК "Молот" и РО НСО "ОФРБ" по г. Новосибирску</t>
  </si>
  <si>
    <t>Кубок города Новосибирска по спортивной аэробике "Золотая осень"</t>
  </si>
  <si>
    <t>23-24.10.2021</t>
  </si>
  <si>
    <t>межрегиональный танцевальный конкурс по современной хореографии, Oriental, Bollywood "Танцевальный квартал"</t>
  </si>
  <si>
    <t>г. Новосибирск ДК "Евразия"</t>
  </si>
  <si>
    <t>https://vk.com/nsk_dance?w=wall-76830996_995%2Fall</t>
  </si>
  <si>
    <t>Всероссийский турнир по спортивной борьбе "Кубок единства"</t>
  </si>
  <si>
    <t>Федерация грэпплинга НСО</t>
  </si>
  <si>
    <t>https://vk.com/grappling_nso?w=wall-113451639_1103</t>
  </si>
  <si>
    <t>I международный фестиваль восточного танца "Марракеш", участие в конкурсе</t>
  </si>
  <si>
    <t>г. Томск театр "Версия"</t>
  </si>
  <si>
    <t>https://vk.com/marrakesh_festival?w=wall-189070747_361%2Fall</t>
  </si>
  <si>
    <t xml:space="preserve">I международный фестиваль восточного танца "Amare Surage", участие в конкурсе </t>
  </si>
  <si>
    <t>г. Новосибирск ДК "Металлург"</t>
  </si>
  <si>
    <t>https://vk.com/club180536969?w=wall-180536969_648%2Fall</t>
  </si>
  <si>
    <t>открытый международный чемпионат по современной хореографии, Oriental, Bollywood "Таланты Сибири"</t>
  </si>
  <si>
    <t>VIII международный фестиваль восточного танца "Orientalia", участие в гала-концерте</t>
  </si>
  <si>
    <t>КДЦ им. К.С. Станиславского</t>
  </si>
  <si>
    <t>https://vk.com/orientalianovosibirsk?w=wall-98981094_1823%2Fall</t>
  </si>
  <si>
    <t xml:space="preserve">VIII международный фестиваль восточного танца "Orientalia", участие вконкурсе </t>
  </si>
  <si>
    <t>X юбилейный фестиваль восточного танца "Звезда Востока"</t>
  </si>
  <si>
    <t>МАУ ДК "Свердловский" г. Красноярск</t>
  </si>
  <si>
    <t>https://vk.com/zvezdavostoka2021</t>
  </si>
  <si>
    <t>Территория ЗОЖ</t>
  </si>
  <si>
    <t xml:space="preserve">Проект «Семейный театр» </t>
  </si>
  <si>
    <t>молодые семьи</t>
  </si>
  <si>
    <t>Проект «Фитнес на траве»</t>
  </si>
  <si>
    <t xml:space="preserve">14-35 лет </t>
  </si>
  <si>
    <t>Городские соревнования по волейболу</t>
  </si>
  <si>
    <t>воспитанники учреждений МП, студененты,  работающая молодежь в возрасте 18-30</t>
  </si>
  <si>
    <t xml:space="preserve">Зимняя спартакиада среди работников учреждений сферы молодежной политики города Новосибирска </t>
  </si>
  <si>
    <t>сотрудники УМП в возрасте 18-35 лет</t>
  </si>
  <si>
    <t>любительские театральные коллективы, подростки, молодежь в возрасте от 12 до 30 лет</t>
  </si>
  <si>
    <t>Праздничный концерт к 8 марта</t>
  </si>
  <si>
    <t>жители микроайона</t>
  </si>
  <si>
    <t>Интеллектуальная игра "Эрудит"</t>
  </si>
  <si>
    <t xml:space="preserve">студенты колледжей Ленинского района города Новосибирска </t>
  </si>
  <si>
    <t>Концертная программа, посвященная Дню матери</t>
  </si>
  <si>
    <t xml:space="preserve">воспитанники МЦ им. А.П. Чехова, жители микрорайона </t>
  </si>
  <si>
    <t>Конкурс молодежных активов "РАМ"</t>
  </si>
  <si>
    <t>школьнии и студенты в возрасте от 14 от 20 лет</t>
  </si>
  <si>
    <t>"Сыны Отчизны", районное мероприятие День призывника</t>
  </si>
  <si>
    <t>подростки старших классов допризывного возраста.</t>
  </si>
  <si>
    <t>Концертная программа ко Дню Победы "Минувших лет, живая память"</t>
  </si>
  <si>
    <t xml:space="preserve">Вруение паспортов </t>
  </si>
  <si>
    <t>подростки достигшие 14 летнего возраста</t>
  </si>
  <si>
    <t>20.02.2021</t>
  </si>
  <si>
    <t>13.04.2021</t>
  </si>
  <si>
    <t>Интерактивная игровая программа «Масленица»</t>
  </si>
  <si>
    <t xml:space="preserve">ГУФСИН </t>
  </si>
  <si>
    <t>Благодарность, ПО Семенова Н.Н.</t>
  </si>
  <si>
    <t xml:space="preserve">МБУ МЦ им. А.П. Чехова </t>
  </si>
  <si>
    <t xml:space="preserve">Диплом участника - 2 шт., ПО, МСО </t>
  </si>
  <si>
    <t>Конкурс чтецов «Воевали наши деды ради мира на земле!»</t>
  </si>
  <si>
    <t>СОШ № 86</t>
  </si>
  <si>
    <t>май 2021</t>
  </si>
  <si>
    <t>Праздничная программа "Масляничные гуляния"</t>
  </si>
  <si>
    <t>Благодарность - 3 шт.( директору, зам.директора по ОР, коллективу учреждения)</t>
  </si>
  <si>
    <t>Районный конкурс елочной игрушки «Новогодняя мастерская» 2020</t>
  </si>
  <si>
    <t xml:space="preserve">парк им. Кирова </t>
  </si>
  <si>
    <t>Диплом участника МСО Пустошилова К.Д (Пустошилов В.В)</t>
  </si>
  <si>
    <t>Районный конкурс «История одной фотографии», посвященный 100-летию комсомола и 50-летию Ленинского района</t>
  </si>
  <si>
    <t>Администрация Ленинского района города Новосибирска</t>
  </si>
  <si>
    <t>январь 2021</t>
  </si>
  <si>
    <t>февраль 2021</t>
  </si>
  <si>
    <t>Районная онлайн выставка социально-значимых плакатов по профилактике потребления ПАВ</t>
  </si>
  <si>
    <t xml:space="preserve">МБУ МЦ им. А. П. Чехова, ОДМКиС администрации Ленинского района </t>
  </si>
  <si>
    <t>Благотворительный марафон «Мы вместе»</t>
  </si>
  <si>
    <t>2 Благодарственных письма за участие, РКФ Котова Н.Ю., проект «Семейный театр»</t>
  </si>
  <si>
    <t>Районное мероприятие «Кубок призывника»</t>
  </si>
  <si>
    <t>Мероприятие для несовершеннолетних, совместно с прокуратурой Ленинского района.</t>
  </si>
  <si>
    <t>Благодарственное письмо, ССРМ Семенова Н.Н.</t>
  </si>
  <si>
    <t>Конкурс активов молодежи Ленинского района "РАМ"</t>
  </si>
  <si>
    <t>Администрация Ленинского района города Новосибирска, МБУ МЦ им. А.П. Чехова</t>
  </si>
  <si>
    <t>Проведение летней оздоровительной кампании 2021 года</t>
  </si>
  <si>
    <t>Благодарственное письмо, коллективу МБУ МЦ им. А. П. Чехова</t>
  </si>
  <si>
    <t>октябрь 2021</t>
  </si>
  <si>
    <t xml:space="preserve">Открытый областной конкурс Новогодних игрушек </t>
  </si>
  <si>
    <t>МБУ ДО ДДТ "Центральный"</t>
  </si>
  <si>
    <t xml:space="preserve">Конкурс социальной рекламы «ЭКОЧЕЛОВЕК» в честь заслуженного эколога НСО Вячеслава Валерьевича Зыкова </t>
  </si>
  <si>
    <t>Комитет охраны окружающей среды Департамента энергетики, жилищного и коммунального хозяйства мэрии г. Новосибирска</t>
  </si>
  <si>
    <t>Грамота за участие, РКФ Котова Н.Ю., КФ "Успех"</t>
  </si>
  <si>
    <t>Областная онлайн-викторина "Дальневосточная Победа"</t>
  </si>
  <si>
    <t>ГКУ НСО "Центр патриотического воспитания"</t>
  </si>
  <si>
    <t>Диплом участника, методист  Чайковская Ю.В, МСО Седельникова В.А.,ПО Семенова Н.Н., МСО Пустошилова К.Д.</t>
  </si>
  <si>
    <t xml:space="preserve">Фестиваль молодых семей 2021 Новосибирской области </t>
  </si>
  <si>
    <t>Министерство образования Новосибирской области</t>
  </si>
  <si>
    <t>участие, РКФ Котова Н.Ю., КФ «Успех»,  семья Молодыко</t>
  </si>
  <si>
    <t>Отчетная конференция по итогам реализации проектов "Парад идей"</t>
  </si>
  <si>
    <t>МБУ МЦ «Пионер»</t>
  </si>
  <si>
    <t>Городской онлайн-фестиваль молодых семей «Зимний пикник по-сибирски»</t>
  </si>
  <si>
    <t>МБУ МЦ «Современник»</t>
  </si>
  <si>
    <t>Семейный онлайн конкурс видеороликов «Где блины, там и мы!»</t>
  </si>
  <si>
    <t xml:space="preserve">МБУ ДО г. Новосибирска Центр дополнительного образования "Алые паруса" </t>
  </si>
  <si>
    <t>2 сертификата участника РКФ Котова Н.Ю., КФ "Успех"</t>
  </si>
  <si>
    <t>Программа повышения квалификации «Развитие креативности»</t>
  </si>
  <si>
    <t>февраль-май 2021</t>
  </si>
  <si>
    <t xml:space="preserve">МАУ ГЦТП, Городской центр проектного творчества </t>
  </si>
  <si>
    <t>Сертификат,  ПО Семенова Н.Н.</t>
  </si>
  <si>
    <t>Практическая мастерская социально-значимых проектов «От идеи к реализации 2.0»</t>
  </si>
  <si>
    <t>Сертификат участика, РКФ Котова Н.Ю.</t>
  </si>
  <si>
    <t>4 Открытый городской конкурс профессионального мастерства в области образования «Педагогические таланты»</t>
  </si>
  <si>
    <t xml:space="preserve">Департамент образования мэрии города Новосибирска </t>
  </si>
  <si>
    <t>Сертификат участника, РКФ Котова Н.Ю.</t>
  </si>
  <si>
    <t>IV Городской поэтический фестиваль «Revue»</t>
  </si>
  <si>
    <t>МБУ Молодёжный центр «Стрижи»</t>
  </si>
  <si>
    <t>Патриотическая акция «Голос Победы»</t>
  </si>
  <si>
    <t>7 дипломов участника, РКФ Котова Н.Ю., участники проекта «Семейный театр», КФ «Успех»</t>
  </si>
  <si>
    <t>V Открытый городской конкурс профессионального мастерства в области образования "Педагогические таланты"</t>
  </si>
  <si>
    <t>НИПКиПРО, МБУДО ЦДО «Алые паруса»</t>
  </si>
  <si>
    <t>Сертификат участника РКФ Котова Н.Ю.</t>
  </si>
  <si>
    <t>Экспертный семинар "Программы дополни-тельного профессио-нального образования", национальный проект «Демография»</t>
  </si>
  <si>
    <t>Академия просвещение, г. Москва</t>
  </si>
  <si>
    <t>Конкурс -фестиваль мемейного творчества "Семейная открытка"</t>
  </si>
  <si>
    <t>МБУ ДО "Центр внешкольной работы "Галактика"</t>
  </si>
  <si>
    <t>Открытый городской конкурс экологических плакатов "Сохраним наш мир"</t>
  </si>
  <si>
    <t>Департамент образования  мэрии города Новосибирска МБУ ДО  ДДТ "Центральный"</t>
  </si>
  <si>
    <t>2 пообщрительных диплома, РКФ Котова Н.Ю., КФ "Успех"</t>
  </si>
  <si>
    <t xml:space="preserve">Онлайн викторина, посвященная Дню государственного флага России </t>
  </si>
  <si>
    <t>ГКУ НСО «Центр патриотического воспитания»</t>
  </si>
  <si>
    <t>Онлайн-семинар «Наркомания и наркоторговля в подростковой среде: признаки вовлеченности, принципы профилактики и методы работы с несовершеннолетними».</t>
  </si>
  <si>
    <t>ООО «Центр социальных технологий и прикладных исследований «Сфера»</t>
  </si>
  <si>
    <t>Участник, ССРМ Семенова Н.Н.</t>
  </si>
  <si>
    <t>Летний фестиваль творчества «Арбузная долька»</t>
  </si>
  <si>
    <t>Центр «Молодежный»</t>
  </si>
  <si>
    <t>5 дипломов участника, РКФ Котова Н.Ю., КФ "Успех", участники проекта "Семейный театр"</t>
  </si>
  <si>
    <t>Городская научно-практическая конференция «Актуальные проблемы и перспективы развития молодежной политики города Новосибирска». Дискуссионная площадка «Создание креативного кластера: продюсирование творческих и интеллектуальных продуктов молодежи».</t>
  </si>
  <si>
    <t>Управление молодёжной политики мэрии города Новосибирска</t>
  </si>
  <si>
    <t>Окружной дистанционный экологический конкурс декоративно-прикладного творчества - «Природа и фантазия»</t>
  </si>
  <si>
    <t>ДДТ «Центральный»</t>
  </si>
  <si>
    <t>Участие КФ «Успех», проект «Семейный театр»,  РКФ Котова Н.Ю.</t>
  </si>
  <si>
    <t xml:space="preserve">Благодарственное письмо За вклад в развитие движения трудовых отрядов города Новосибирска. </t>
  </si>
  <si>
    <t>Мэрия города Новосибирска</t>
  </si>
  <si>
    <t xml:space="preserve">Благодарственное письмо коллективу МБУ МЦ им. А.П. Чехова </t>
  </si>
  <si>
    <t>За организацию деятельности и развития движения трудовых отрядов в городе Новосибирске.</t>
  </si>
  <si>
    <t>Благодарность, директору Филоновой О.А.</t>
  </si>
  <si>
    <t>Фестиваль детского творчества «Всем детям ровесница» к 110- летию со дня рождения А. Барто</t>
  </si>
  <si>
    <t>Государственное бюджетное учреждение культуры города Москвы «Централизованная библиотечная система Юго-Западного административного округа</t>
  </si>
  <si>
    <t>https://www.cbsuzao.ru/</t>
  </si>
  <si>
    <t xml:space="preserve">З диплома участника, 
1 благодарность, РКФ Печенкина М.Е., КФ "Чайка" 
</t>
  </si>
  <si>
    <t>Дистанционный конкурс фотографий  «Космический натюрморт»</t>
  </si>
  <si>
    <t>МАУ ДО ДЮЦ "Планетарий"</t>
  </si>
  <si>
    <t>https://nebo-nsk.ru/about</t>
  </si>
  <si>
    <t>Всероссийский конкурс социальной рекламы антинаркотической направленности и пропаганды здорового образа жизни «Спасем жизнь вместе»</t>
  </si>
  <si>
    <t>МВД Российской Федерации</t>
  </si>
  <si>
    <t>https://мвд.рф/</t>
  </si>
  <si>
    <t>Диплом участника, МСО Пустошилова К.Д.</t>
  </si>
  <si>
    <t>Всероссийский конкурс «Дорога в космос»</t>
  </si>
  <si>
    <t>АНО «Научно-образовательный центр педагогических проектов»</t>
  </si>
  <si>
    <t>https://pedproject.moscow/</t>
  </si>
  <si>
    <t>Всероссийский многожанровый фестиваль детского и юношеского творчества «Сибирские пташки»</t>
  </si>
  <si>
    <t>Центр молодежных проектов «Другой формат» г. Барнаул</t>
  </si>
  <si>
    <t>https://vk.com/zvezdadfbarnaul</t>
  </si>
  <si>
    <t>7-ой Международный конкурс социально значимых плакатов «Люблю тебя, мой край родной!»</t>
  </si>
  <si>
    <t>https://colyaris.jimdofree.com/</t>
  </si>
  <si>
    <t>Международный многожанровый конкурс «Star Friends»</t>
  </si>
  <si>
    <t>Фонд детского и юношеского творчества «Орбита талантов»</t>
  </si>
  <si>
    <t>https://www.instagram.com/accounts/login/</t>
  </si>
  <si>
    <t>Международный конкурс- фестиваль «Дорогою добра»</t>
  </si>
  <si>
    <t>08-10.03.2021</t>
  </si>
  <si>
    <t>Общественное фестивальное движение «Дети России», Фонд поддержки и развития детского и юношеского творчества «Лира»</t>
  </si>
  <si>
    <t>https://www.detirossii.com/</t>
  </si>
  <si>
    <t xml:space="preserve">Международный фестиваль по современной хореографии «Антигравитация» </t>
  </si>
  <si>
    <t>20-21.03.2021</t>
  </si>
  <si>
    <t>«Антигравитация» общероссийская танцевальная организация г. Москва</t>
  </si>
  <si>
    <t>https://vremyafest.ru/</t>
  </si>
  <si>
    <t>5 юбилейный конкурс фестиваль искусств «Наше время»</t>
  </si>
  <si>
    <t>Творческое фестивальное движение «Наше время»</t>
  </si>
  <si>
    <t>Международный конкурс «Стать звездой»</t>
  </si>
  <si>
    <t xml:space="preserve">Международный фестиваль конкурс «Страна танца» </t>
  </si>
  <si>
    <t>Фонд развития творчества «Страна талантов»</t>
  </si>
  <si>
    <t>https://stranafestival.ru/</t>
  </si>
  <si>
    <t>28.03.2021</t>
  </si>
  <si>
    <t>ноябрь 2021</t>
  </si>
  <si>
    <t>декабрь 2021</t>
  </si>
  <si>
    <t xml:space="preserve">Международный фестиваль искусств «Путеводная звезда» </t>
  </si>
  <si>
    <t>Департамент КСМП г. Новосибирска</t>
  </si>
  <si>
    <t>https://novo-sibirsk.ru/dep/culture/</t>
  </si>
  <si>
    <t xml:space="preserve">Международный конкурс фестиваль в рамках проекта «Сибирь зажигает звезды» </t>
  </si>
  <si>
    <t xml:space="preserve">Всероссийский фонд "Планета талантов" </t>
  </si>
  <si>
    <t>http://www.planetatalantov.ru/</t>
  </si>
  <si>
    <t>Вечер - комплимент «Для Вас, дорогие…» - (30 шт.) буклеты для благодарностей и отзывов; Информационно-просветительская акция к Всемирному дню борьбы против туберкулёза «Дыши свободно!» (65 шт.); Информационно- просветительская акция по правилам поведения на водных объектах «Купаться ЗАПРЕЩЕНО!» (72 шт.); «Фейерверк талантов» рекламные листовки (150 шт.); Памятка для родителей и занимающихся о мерах пожарной безопасности в быту (37 шт.); Профилактика потребления ПАВ "Мы выбираем жизнь" (21 шт.); Памятка родителям "Как объяснить ребенку, что участие в митинге для него небезопасно" (35 шт.); Буклет "Вся правда о СПИДе" (65 шт.)     Информационный буклет о деятельности МБУ МЦ им. А. П. Чехова; Информационная памятка "Международный день светофора" ; информационная листовка "Стоп, Наркотик!"</t>
  </si>
  <si>
    <t>Оказание первой помощи пострадавшим в образовательной организации"</t>
  </si>
  <si>
    <t>Графический дизайн</t>
  </si>
  <si>
    <t>Новосибирский колледж печати и информационных технологий https://printcollege.ru/</t>
  </si>
  <si>
    <t>сертификат участника - 6 шт.,( методист Чайковская Ю.В., ПО Семенова Н.Н., РКФ Печенкина М.Е., МСО Пустошилова К.Д., Седельникова В.А., зам.дир по ОР Богданова М.В.)</t>
  </si>
  <si>
    <t xml:space="preserve">сертификат участника - 2 шт. (Петрова О.В., НО; Харичкова К.В., ПО)
</t>
  </si>
  <si>
    <r>
      <rPr>
        <b/>
        <sz val="12"/>
        <color theme="1"/>
        <rFont val="Times New Roman"/>
        <family val="1"/>
        <charset val="204"/>
      </rPr>
      <t>1 место</t>
    </r>
    <r>
      <rPr>
        <sz val="12"/>
        <color theme="1"/>
        <rFont val="Times New Roman"/>
        <family val="1"/>
        <charset val="204"/>
      </rPr>
      <t xml:space="preserve"> -                                                       Семья Варфоломеевых (Клуб эстрадного танца "Динамит, Варивода Е.Е, РКФ)   
</t>
    </r>
    <r>
      <rPr>
        <b/>
        <sz val="12"/>
        <color theme="1"/>
        <rFont val="Times New Roman"/>
        <family val="1"/>
        <charset val="204"/>
      </rPr>
      <t>2 место</t>
    </r>
    <r>
      <rPr>
        <sz val="12"/>
        <color theme="1"/>
        <rFont val="Times New Roman"/>
        <family val="1"/>
        <charset val="204"/>
      </rPr>
      <t xml:space="preserve"> -                                                  Семья Артамоновых (Шахматный клуб GARDE Долинских Р.А., РКФ
</t>
    </r>
    <r>
      <rPr>
        <b/>
        <sz val="12"/>
        <color theme="1"/>
        <rFont val="Times New Roman"/>
        <family val="1"/>
        <charset val="204"/>
      </rPr>
      <t>3 место</t>
    </r>
    <r>
      <rPr>
        <sz val="12"/>
        <color theme="1"/>
        <rFont val="Times New Roman"/>
        <family val="1"/>
        <charset val="204"/>
      </rPr>
      <t xml:space="preserve"> -                                                     Семья Гребенщиковых (Театральный клуб "Осьминог", Осьминина Е.В., РКФ)</t>
    </r>
  </si>
  <si>
    <t>Диплом участника - 5шт.: Театральный клуб "Осьминог", Осьминина Е.В., РКФ;
 Клуб русского фольклора "Традиция", Лебедева Н.Д., РКФ;
Шахматный клуб, Долинских Р.А., РКФ)
Вокальный клуб "Kredo", Оберган П.С., РКФ</t>
  </si>
  <si>
    <t>Диплом участника - 24 шт.:
(8шт. Театральный клуб "Осьминог", Осьминина Е.В., РКФ
1шт. Клуб русского фольклора "Традиция", Лебедева Н.Д., РКФ
10шт.  - АРТ - клуб "Сова", Мелькова Л.С., РКФ
1 шт. Вокальный клуб "Kredo", Оберган П.С., РКФ
4 шт. - Клуб технологии шитья "Модный силуэт", Долотина Е.С., РКФ)</t>
  </si>
  <si>
    <t>Диплом участника - 7шт.: 
(3шт. Клуб русского фольклора "Традиция", Лебедева Н.Д., РКФ
2 шт.  - АРТ - клуб "Сова", Мелькова Л.С., РКФ
1 шт. Вокальный клуб "Kredo", Оберган П.С., РКФ
1 шт. - Клуб современного танца "Динамит", Варивода Е.Е, РКФ)</t>
  </si>
  <si>
    <r>
      <rPr>
        <b/>
        <sz val="12"/>
        <color theme="1"/>
        <rFont val="Times New Roman"/>
        <family val="1"/>
        <charset val="204"/>
      </rPr>
      <t>Гран-при</t>
    </r>
    <r>
      <rPr>
        <sz val="12"/>
        <color theme="1"/>
        <rFont val="Times New Roman"/>
        <family val="1"/>
        <charset val="204"/>
      </rPr>
      <t>,                                             РКФ Сальников О.Л, КФ "Мир над пеленой"</t>
    </r>
  </si>
  <si>
    <t>диплом за участие (СП "Олимпик", начальнику Белину В.В.)</t>
  </si>
  <si>
    <t>диплом за участие (воспитанникам КФ "Струна", руководитель Коркина С.А.)</t>
  </si>
  <si>
    <r>
      <rPr>
        <b/>
        <sz val="12"/>
        <color theme="1"/>
        <rFont val="Times New Roman"/>
        <family val="1"/>
        <charset val="204"/>
      </rPr>
      <t xml:space="preserve">1 место </t>
    </r>
    <r>
      <rPr>
        <sz val="12"/>
        <color theme="1"/>
        <rFont val="Times New Roman"/>
        <family val="1"/>
        <charset val="204"/>
      </rPr>
      <t xml:space="preserve">                                                 (команда КФ "Бомбардир", руководель Кипренко М.Л.)                                          </t>
    </r>
    <r>
      <rPr>
        <b/>
        <sz val="12"/>
        <color theme="1"/>
        <rFont val="Times New Roman"/>
        <family val="1"/>
        <charset val="204"/>
      </rPr>
      <t xml:space="preserve">3 место  </t>
    </r>
    <r>
      <rPr>
        <sz val="12"/>
        <color theme="1"/>
        <rFont val="Times New Roman"/>
        <family val="1"/>
        <charset val="204"/>
      </rPr>
      <t xml:space="preserve">                                               (команда КФ "Бомбардир", руководель Кипренко М.Л.)</t>
    </r>
  </si>
  <si>
    <r>
      <rPr>
        <b/>
        <sz val="12"/>
        <color theme="1"/>
        <rFont val="Times New Roman"/>
        <family val="1"/>
        <charset val="204"/>
      </rPr>
      <t>1 место</t>
    </r>
    <r>
      <rPr>
        <sz val="12"/>
        <color theme="1"/>
        <rFont val="Times New Roman"/>
        <family val="1"/>
        <charset val="204"/>
      </rPr>
      <t xml:space="preserve">                                               (команда КФ "Бомбардир", руковолитель Кипренко М.Л.)</t>
    </r>
  </si>
  <si>
    <t>диплом за участие                             (воспитанники КФ "Акцент", руководитель Микаилов Ам.А.О., воспитанники КФ "Струна", руководитель Коркина С.А.)</t>
  </si>
  <si>
    <t>благодарственное письмо руководителю КФ "Платан" Бастриковой С.Ю.</t>
  </si>
  <si>
    <r>
      <rPr>
        <sz val="12"/>
        <color rgb="FFFF0000"/>
        <rFont val="Times New Roman"/>
        <family val="1"/>
        <charset val="204"/>
      </rPr>
      <t>Планируется</t>
    </r>
    <r>
      <rPr>
        <sz val="12"/>
        <color theme="1"/>
        <rFont val="Times New Roman"/>
        <family val="1"/>
        <charset val="204"/>
      </rPr>
      <t xml:space="preserve"> (воспитанницы КФ "Платан", РКФ Бастрикова С.Ю.)</t>
    </r>
  </si>
  <si>
    <r>
      <rPr>
        <b/>
        <sz val="12"/>
        <color theme="1"/>
        <rFont val="Times New Roman"/>
        <family val="1"/>
        <charset val="204"/>
      </rPr>
      <t>Диплом III степени</t>
    </r>
    <r>
      <rPr>
        <sz val="12"/>
        <color theme="1"/>
        <rFont val="Times New Roman"/>
        <family val="1"/>
        <charset val="204"/>
      </rPr>
      <t>, 1 благодарность,  2 диплома участника (РКФ Котова Н.Ю., КФ "Успех", проект "Семейный театр")</t>
    </r>
  </si>
  <si>
    <r>
      <rPr>
        <b/>
        <sz val="12"/>
        <color theme="1"/>
        <rFont val="Times New Roman"/>
        <family val="1"/>
        <charset val="204"/>
      </rPr>
      <t>Лауреат 2 степени</t>
    </r>
    <r>
      <rPr>
        <sz val="12"/>
        <color theme="1"/>
        <rFont val="Times New Roman"/>
        <family val="1"/>
        <charset val="204"/>
      </rPr>
      <t>,                                            Благодарственное письмо руководителю КФ (Клуб русского фольклора "Традиция", Лебедева Н.Д., РКФ)</t>
    </r>
  </si>
  <si>
    <t>29.04.2021</t>
  </si>
  <si>
    <r>
      <t xml:space="preserve">2 место,                                                             </t>
    </r>
    <r>
      <rPr>
        <sz val="12"/>
        <color theme="1"/>
        <rFont val="Times New Roman"/>
        <family val="1"/>
        <charset val="204"/>
      </rPr>
      <t>команда МБУ МЦ им. А. П. Чехова</t>
    </r>
  </si>
  <si>
    <r>
      <rPr>
        <b/>
        <sz val="12"/>
        <color theme="1"/>
        <rFont val="Times New Roman"/>
        <family val="1"/>
        <charset val="204"/>
      </rPr>
      <t xml:space="preserve">3 место                                                         </t>
    </r>
    <r>
      <rPr>
        <sz val="12"/>
        <color theme="1"/>
        <rFont val="Times New Roman"/>
        <family val="1"/>
        <charset val="204"/>
      </rPr>
      <t xml:space="preserve"> в перетягивании каната (команда СП "Олимпик", начальник Белин В.В.)</t>
    </r>
  </si>
  <si>
    <t xml:space="preserve">среднесрочный январь-декабрь 2021 </t>
  </si>
  <si>
    <t xml:space="preserve">краткосрочный май-октябрь 2021  </t>
  </si>
  <si>
    <t xml:space="preserve"> среднесрочный январь-декабрь 2021 </t>
  </si>
  <si>
    <t xml:space="preserve">долгосрочный с 2016 </t>
  </si>
  <si>
    <t>долгосрочный январь 2020-декабрь 2021</t>
  </si>
  <si>
    <t>администратор, рабочий по комплексному обслуживанию, озеленитель</t>
  </si>
  <si>
    <t>август 2021</t>
  </si>
  <si>
    <t>июнь-август 2021</t>
  </si>
  <si>
    <r>
      <rPr>
        <b/>
        <sz val="12"/>
        <color theme="1"/>
        <rFont val="Times New Roman"/>
        <family val="1"/>
        <charset val="204"/>
      </rPr>
      <t>3 место</t>
    </r>
    <r>
      <rPr>
        <sz val="12"/>
        <color theme="1"/>
        <rFont val="Times New Roman"/>
        <family val="1"/>
        <charset val="204"/>
      </rPr>
      <t xml:space="preserve"> (воспитанник КФ "Акцент", руководитель Микаилов Ам.А.О.)</t>
    </r>
  </si>
  <si>
    <r>
      <rPr>
        <b/>
        <sz val="12"/>
        <color theme="1"/>
        <rFont val="Times New Roman"/>
        <family val="1"/>
        <charset val="204"/>
      </rPr>
      <t>Диплом лауреата</t>
    </r>
    <r>
      <rPr>
        <sz val="12"/>
        <color theme="1"/>
        <rFont val="Times New Roman"/>
        <family val="1"/>
        <charset val="204"/>
      </rPr>
      <t>- 2 шт. 
1 диплом участника, РКФ Котова Н.Ю. КФ "Успех"</t>
    </r>
  </si>
  <si>
    <t>Участие в конференции  Чайковская Ю.В,, Седельникова В.А., Семенова Н.Н., Пустошилова К.Д.</t>
  </si>
  <si>
    <r>
      <rPr>
        <b/>
        <sz val="12"/>
        <color theme="1"/>
        <rFont val="Times New Roman"/>
        <family val="1"/>
        <charset val="204"/>
      </rPr>
      <t xml:space="preserve"> 1 место </t>
    </r>
    <r>
      <rPr>
        <sz val="12"/>
        <color theme="1"/>
        <rFont val="Times New Roman"/>
        <family val="1"/>
        <charset val="204"/>
      </rPr>
      <t xml:space="preserve">                                   (команда МБУ МЦ им. А.П. Чехова)</t>
    </r>
  </si>
  <si>
    <r>
      <rPr>
        <b/>
        <sz val="12"/>
        <color theme="1"/>
        <rFont val="Times New Roman"/>
        <family val="1"/>
        <charset val="204"/>
      </rPr>
      <t>Диплом 1 место</t>
    </r>
    <r>
      <rPr>
        <sz val="12"/>
        <color theme="1"/>
        <rFont val="Times New Roman"/>
        <family val="1"/>
        <charset val="204"/>
      </rPr>
      <t>,                                       Д</t>
    </r>
    <r>
      <rPr>
        <b/>
        <sz val="12"/>
        <color theme="1"/>
        <rFont val="Times New Roman"/>
        <family val="1"/>
        <charset val="204"/>
      </rPr>
      <t>иплом лучшего игрока</t>
    </r>
    <r>
      <rPr>
        <sz val="12"/>
        <color theme="1"/>
        <rFont val="Times New Roman"/>
        <family val="1"/>
        <charset val="204"/>
      </rPr>
      <t xml:space="preserve">, РКФ, Грибков В.А. КФ "Восток-1".         </t>
    </r>
    <r>
      <rPr>
        <b/>
        <sz val="12"/>
        <color theme="1"/>
        <rFont val="Times New Roman"/>
        <family val="1"/>
        <charset val="204"/>
      </rPr>
      <t>Диплом 3 место, диплом лучшего игрока,</t>
    </r>
    <r>
      <rPr>
        <sz val="12"/>
        <color theme="1"/>
        <rFont val="Times New Roman"/>
        <family val="1"/>
        <charset val="204"/>
      </rPr>
      <t xml:space="preserve"> РКФ Сухарев В.П., КФ "Восток-2".</t>
    </r>
  </si>
  <si>
    <r>
      <rPr>
        <b/>
        <sz val="12"/>
        <color theme="1"/>
        <rFont val="Times New Roman"/>
        <family val="1"/>
        <charset val="204"/>
      </rPr>
      <t>Лауреат 1 степени - 3 шт.</t>
    </r>
    <r>
      <rPr>
        <sz val="12"/>
        <color theme="1"/>
        <rFont val="Times New Roman"/>
        <family val="1"/>
        <charset val="204"/>
      </rPr>
      <t xml:space="preserve">,                    </t>
    </r>
    <r>
      <rPr>
        <b/>
        <sz val="12"/>
        <color theme="1"/>
        <rFont val="Times New Roman"/>
        <family val="1"/>
        <charset val="204"/>
      </rPr>
      <t xml:space="preserve"> Лауреат 2 степени,                                Лауреат 3 степени - 2 шт.</t>
    </r>
    <r>
      <rPr>
        <sz val="12"/>
        <color theme="1"/>
        <rFont val="Times New Roman"/>
        <family val="1"/>
        <charset val="204"/>
      </rPr>
      <t>,                          РКФ Печенина М.Е., КФ "Чайка"</t>
    </r>
  </si>
  <si>
    <t xml:space="preserve">2 сертификата участника (Петрова Г.И., СП; Рябова А.В., СРМ)
</t>
  </si>
  <si>
    <t>Диплом за активное участие - 4 шт., благодарственное письмо РКФ Котова Н.Ю., КФ "Успех", участники проекта "Семейный театр"</t>
  </si>
  <si>
    <t xml:space="preserve">Благодарственное письмо -4 шт. </t>
  </si>
  <si>
    <r>
      <rPr>
        <b/>
        <sz val="12"/>
        <color theme="1"/>
        <rFont val="Times New Roman"/>
        <family val="1"/>
        <charset val="204"/>
      </rPr>
      <t xml:space="preserve">Диплом 3 степени </t>
    </r>
    <r>
      <rPr>
        <sz val="12"/>
        <color theme="1"/>
        <rFont val="Times New Roman"/>
        <family val="1"/>
        <charset val="204"/>
      </rPr>
      <t>(Театральный клуб "Осьминог", Осьминина Е.В., РКФ)</t>
    </r>
  </si>
  <si>
    <r>
      <rPr>
        <b/>
        <sz val="12"/>
        <color theme="1"/>
        <rFont val="Times New Roman"/>
        <family val="1"/>
        <charset val="204"/>
      </rPr>
      <t>Диплом 1 степени,                      Диплом 2 степени,                                       Димлом 3 степени - 2 шт.</t>
    </r>
    <r>
      <rPr>
        <sz val="12"/>
        <color theme="1"/>
        <rFont val="Times New Roman"/>
        <family val="1"/>
        <charset val="204"/>
      </rPr>
      <t>,                              бл. письмо рук. КФ (Клуб русского фольклора "Традиция", Лебедева Н.Д.)</t>
    </r>
  </si>
  <si>
    <r>
      <rPr>
        <b/>
        <sz val="12"/>
        <color theme="1"/>
        <rFont val="Times New Roman"/>
        <family val="1"/>
        <charset val="204"/>
      </rPr>
      <t>Лауреат 1 степени</t>
    </r>
    <r>
      <rPr>
        <sz val="12"/>
        <color theme="1"/>
        <rFont val="Times New Roman"/>
        <family val="1"/>
        <charset val="204"/>
      </rPr>
      <t xml:space="preserve"> (вокальный клуб "KREDO", Оберган П.С.)</t>
    </r>
  </si>
  <si>
    <t>Сертификат участника, Седельникова В.А.-МСО, Семенова Н. Н.- ПО, Пустошилова К.Д.-МСО Чайковская Ю.В.-методист</t>
  </si>
  <si>
    <r>
      <rPr>
        <b/>
        <sz val="12"/>
        <color theme="1"/>
        <rFont val="Times New Roman"/>
        <family val="1"/>
        <charset val="204"/>
      </rPr>
      <t xml:space="preserve">Диплом за 3 место       </t>
    </r>
    <r>
      <rPr>
        <sz val="12"/>
        <color theme="1"/>
        <rFont val="Times New Roman"/>
        <family val="1"/>
        <charset val="204"/>
      </rPr>
      <t xml:space="preserve">                                       КФ "Чемпион" РКФ Гашута И.О.</t>
    </r>
  </si>
  <si>
    <r>
      <rPr>
        <b/>
        <sz val="12"/>
        <color theme="1"/>
        <rFont val="Times New Roman"/>
        <family val="1"/>
        <charset val="204"/>
      </rPr>
      <t>Диплом за 1 место</t>
    </r>
    <r>
      <rPr>
        <sz val="12"/>
        <color theme="1"/>
        <rFont val="Times New Roman"/>
        <family val="1"/>
        <charset val="204"/>
      </rPr>
      <t xml:space="preserve"> - 5 шт.                         КФ "Аэробушка", РКФ Луговая </t>
    </r>
  </si>
  <si>
    <t>Сертификат участника , РКФ Котова Н.Ю. КФ "Успех"</t>
  </si>
  <si>
    <r>
      <rPr>
        <b/>
        <sz val="12"/>
        <color theme="1"/>
        <rFont val="Times New Roman"/>
        <family val="1"/>
        <charset val="204"/>
      </rPr>
      <t>Дипломант 1 степени</t>
    </r>
    <r>
      <rPr>
        <sz val="12"/>
        <color theme="1"/>
        <rFont val="Times New Roman"/>
        <family val="1"/>
        <charset val="204"/>
      </rPr>
      <t xml:space="preserve"> (клуб русского фольклора "Традиция", Лебедева Н.Д., РКФ)</t>
    </r>
  </si>
  <si>
    <r>
      <rPr>
        <b/>
        <sz val="12"/>
        <color theme="1"/>
        <rFont val="Times New Roman"/>
        <family val="1"/>
        <charset val="204"/>
      </rPr>
      <t>Диплом 3 место в личном зачёте</t>
    </r>
    <r>
      <rPr>
        <sz val="12"/>
        <color theme="1"/>
        <rFont val="Times New Roman"/>
        <family val="1"/>
        <charset val="204"/>
      </rPr>
      <t>, РКФ Гашута И.О.</t>
    </r>
  </si>
  <si>
    <r>
      <rPr>
        <b/>
        <sz val="12"/>
        <color theme="1"/>
        <rFont val="Times New Roman"/>
        <family val="1"/>
        <charset val="204"/>
      </rPr>
      <t>Диплом за 1 место в личном зачете</t>
    </r>
    <r>
      <rPr>
        <sz val="12"/>
        <color theme="1"/>
        <rFont val="Times New Roman"/>
        <family val="1"/>
        <charset val="204"/>
      </rPr>
      <t>, СРМ Сметанникова В. А.</t>
    </r>
  </si>
  <si>
    <r>
      <rPr>
        <b/>
        <sz val="12"/>
        <color theme="1"/>
        <rFont val="Times New Roman"/>
        <family val="1"/>
        <charset val="204"/>
      </rPr>
      <t>Диплом Лауреат  1 степени - 2 шт.</t>
    </r>
    <r>
      <rPr>
        <sz val="12"/>
        <color theme="1"/>
        <rFont val="Times New Roman"/>
        <family val="1"/>
        <charset val="204"/>
      </rPr>
      <t>, РКФ Кривова М.Г., Самарина М.А., КФ "Фейерверк"</t>
    </r>
  </si>
  <si>
    <r>
      <rPr>
        <b/>
        <sz val="12"/>
        <color theme="1"/>
        <rFont val="Times New Roman"/>
        <family val="1"/>
        <charset val="204"/>
      </rPr>
      <t>Диплом 1 место</t>
    </r>
    <r>
      <rPr>
        <sz val="12"/>
        <color theme="1"/>
        <rFont val="Times New Roman"/>
        <family val="1"/>
        <charset val="204"/>
      </rPr>
      <t>,                            сертификат, благодарственное письмо, РКФ Котова Н.Ю., КФ "Успех»</t>
    </r>
  </si>
  <si>
    <r>
      <rPr>
        <b/>
        <sz val="12"/>
        <color theme="1"/>
        <rFont val="Times New Roman"/>
        <family val="1"/>
        <charset val="204"/>
      </rPr>
      <t>Диплом 1 степени</t>
    </r>
    <r>
      <rPr>
        <sz val="12"/>
        <color theme="1"/>
        <rFont val="Times New Roman"/>
        <family val="1"/>
        <charset val="204"/>
      </rPr>
      <t xml:space="preserve"> (Театральный клуб "Осьминог" Осьминина Е.В., РКФ), Благодарственное письмо рукю КФ, бл. письмо организации, сертификат подтверждения участия </t>
    </r>
  </si>
  <si>
    <r>
      <rPr>
        <b/>
        <sz val="12"/>
        <color theme="1"/>
        <rFont val="Times New Roman"/>
        <family val="1"/>
        <charset val="204"/>
      </rPr>
      <t>Диплом 1 степени</t>
    </r>
    <r>
      <rPr>
        <sz val="12"/>
        <color theme="1"/>
        <rFont val="Times New Roman"/>
        <family val="1"/>
        <charset val="204"/>
      </rPr>
      <t xml:space="preserve"> (Вокальный клуб KREDO, Оберган П.С., РКФ), Благодарственное письмо рукю КФ, бл. письмо организации, сертификат подтверждения участия </t>
    </r>
  </si>
  <si>
    <r>
      <rPr>
        <b/>
        <sz val="12"/>
        <color theme="1"/>
        <rFont val="Times New Roman"/>
        <family val="1"/>
        <charset val="204"/>
      </rPr>
      <t>Диплом 1 степени</t>
    </r>
    <r>
      <rPr>
        <sz val="12"/>
        <color theme="1"/>
        <rFont val="Times New Roman"/>
        <family val="1"/>
        <charset val="204"/>
      </rPr>
      <t xml:space="preserve"> (Вокальный клуб KREDO, Оберган П.С., РКФ), Благодарственное письмо рук. КФ, бл. письмо организации, сертификат подтверждения участия </t>
    </r>
  </si>
  <si>
    <r>
      <rPr>
        <b/>
        <sz val="12"/>
        <color theme="1"/>
        <rFont val="Times New Roman"/>
        <family val="1"/>
        <charset val="204"/>
      </rPr>
      <t>Диплом 1 степени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- 8 шт</t>
    </r>
    <r>
      <rPr>
        <sz val="12"/>
        <color theme="1"/>
        <rFont val="Times New Roman"/>
        <family val="1"/>
        <charset val="204"/>
      </rPr>
      <t>.,                    Д</t>
    </r>
    <r>
      <rPr>
        <b/>
        <sz val="12"/>
        <color theme="1"/>
        <rFont val="Times New Roman"/>
        <family val="1"/>
        <charset val="204"/>
      </rPr>
      <t>иплом 2 степени - 4 шт.</t>
    </r>
    <r>
      <rPr>
        <sz val="12"/>
        <color theme="1"/>
        <rFont val="Times New Roman"/>
        <family val="1"/>
        <charset val="204"/>
      </rPr>
      <t xml:space="preserve"> Благодарственное письмо рук. КФ, бл. письмо организации, сертификат подтверждения участия </t>
    </r>
  </si>
  <si>
    <r>
      <rPr>
        <b/>
        <sz val="12"/>
        <color theme="1"/>
        <rFont val="Times New Roman"/>
        <family val="1"/>
        <charset val="204"/>
      </rPr>
      <t>Диплом 1 степени - 2 шт.</t>
    </r>
    <r>
      <rPr>
        <sz val="12"/>
        <color theme="1"/>
        <rFont val="Times New Roman"/>
        <family val="1"/>
        <charset val="204"/>
      </rPr>
      <t xml:space="preserve"> (Вокальный клуб KREDO, Оберган П.С., РКФ), Благодарственное письмо рук. КФ, бл. письмо организации, сертификат подтверждения участия </t>
    </r>
  </si>
  <si>
    <r>
      <rPr>
        <b/>
        <sz val="12"/>
        <color theme="1"/>
        <rFont val="Times New Roman"/>
        <family val="1"/>
        <charset val="204"/>
      </rPr>
      <t>Диплом 1 степени</t>
    </r>
    <r>
      <rPr>
        <sz val="12"/>
        <color theme="1"/>
        <rFont val="Times New Roman"/>
        <family val="1"/>
        <charset val="204"/>
      </rPr>
      <t xml:space="preserve"> -</t>
    </r>
    <r>
      <rPr>
        <b/>
        <sz val="12"/>
        <color theme="1"/>
        <rFont val="Times New Roman"/>
        <family val="1"/>
        <charset val="204"/>
      </rPr>
      <t>2 шт</t>
    </r>
    <r>
      <rPr>
        <sz val="12"/>
        <color theme="1"/>
        <rFont val="Times New Roman"/>
        <family val="1"/>
        <charset val="204"/>
      </rPr>
      <t xml:space="preserve">.(Театральный клуб "Осьминог" Осьминина Е.В., РКФ), Благодарственное письмо рук. КФ, бл. письмо организации, сертификат подтверждения участия </t>
    </r>
  </si>
  <si>
    <r>
      <rPr>
        <b/>
        <sz val="12"/>
        <color theme="1"/>
        <rFont val="Times New Roman"/>
        <family val="1"/>
        <charset val="204"/>
      </rPr>
      <t>Диплом 1 степени - 3 шт.,                 Диплом 2 степени - 2 шт</t>
    </r>
    <r>
      <rPr>
        <sz val="12"/>
        <color theme="1"/>
        <rFont val="Times New Roman"/>
        <family val="1"/>
        <charset val="204"/>
      </rPr>
      <t>.,                                                     3 благодарственных письма, 1 сертификат (Арт - клуб "Сова", Мелькова Л.С., РКФ)</t>
    </r>
  </si>
  <si>
    <r>
      <rPr>
        <b/>
        <sz val="12"/>
        <color theme="1"/>
        <rFont val="Times New Roman"/>
        <family val="1"/>
        <charset val="204"/>
      </rPr>
      <t xml:space="preserve"> 1 место - 2 шт. </t>
    </r>
    <r>
      <rPr>
        <sz val="12"/>
        <color theme="1"/>
        <rFont val="Times New Roman"/>
        <family val="1"/>
        <charset val="204"/>
      </rPr>
      <t xml:space="preserve"> (за групповые номинации, воспитанницы КФ "Платан", РКФ Бастрикова С.Ю.)</t>
    </r>
  </si>
  <si>
    <r>
      <rPr>
        <b/>
        <sz val="12"/>
        <color theme="1"/>
        <rFont val="Times New Roman"/>
        <family val="1"/>
        <charset val="204"/>
      </rPr>
      <t>Диплом за 3 место</t>
    </r>
    <r>
      <rPr>
        <sz val="12"/>
        <color theme="1"/>
        <rFont val="Times New Roman"/>
        <family val="1"/>
        <charset val="204"/>
      </rPr>
      <t xml:space="preserve">, СРМ Сметанникова В. А. </t>
    </r>
  </si>
  <si>
    <r>
      <rPr>
        <b/>
        <sz val="12"/>
        <color theme="1"/>
        <rFont val="Times New Roman"/>
        <family val="1"/>
        <charset val="204"/>
      </rPr>
      <t xml:space="preserve">Лауреат 3 степени                                            </t>
    </r>
    <r>
      <rPr>
        <sz val="12"/>
        <color theme="1"/>
        <rFont val="Times New Roman"/>
        <family val="1"/>
        <charset val="204"/>
      </rPr>
      <t xml:space="preserve"> (Вокальный клуб "KREDO", Оберган П.С., РКФ)</t>
    </r>
  </si>
  <si>
    <r>
      <rPr>
        <b/>
        <sz val="12"/>
        <color theme="1"/>
        <rFont val="Times New Roman"/>
        <family val="1"/>
        <charset val="204"/>
      </rPr>
      <t xml:space="preserve">Диплом за 1 место                                     </t>
    </r>
    <r>
      <rPr>
        <sz val="12"/>
        <color theme="1"/>
        <rFont val="Times New Roman"/>
        <family val="1"/>
        <charset val="204"/>
      </rPr>
      <t xml:space="preserve"> в конкурсе на лучший доклад, СРМ Сметанникова В. А.</t>
    </r>
  </si>
  <si>
    <r>
      <rPr>
        <b/>
        <sz val="12"/>
        <color theme="1"/>
        <rFont val="Times New Roman"/>
        <family val="1"/>
        <charset val="204"/>
      </rPr>
      <t>Лауреат  I степени</t>
    </r>
    <r>
      <rPr>
        <sz val="12"/>
        <color theme="1"/>
        <rFont val="Times New Roman"/>
        <family val="1"/>
        <charset val="204"/>
      </rPr>
      <t>,                             Благодарственное письмо , КФ "Фейерверк", РКФ Кривова М.Г.</t>
    </r>
  </si>
  <si>
    <r>
      <rPr>
        <b/>
        <sz val="12"/>
        <color theme="1"/>
        <rFont val="Times New Roman"/>
        <family val="1"/>
        <charset val="204"/>
      </rPr>
      <t>Лауреат 1 степени</t>
    </r>
    <r>
      <rPr>
        <sz val="12"/>
        <color theme="1"/>
        <rFont val="Times New Roman"/>
        <family val="1"/>
        <charset val="204"/>
      </rPr>
      <t>,                                      РКФ Кривова М.Г., КФ "Фейерверк"</t>
    </r>
  </si>
  <si>
    <r>
      <rPr>
        <b/>
        <sz val="12"/>
        <color theme="1"/>
        <rFont val="Times New Roman"/>
        <family val="1"/>
        <charset val="204"/>
      </rPr>
      <t>Гран-при</t>
    </r>
    <r>
      <rPr>
        <sz val="12"/>
        <color theme="1"/>
        <rFont val="Times New Roman"/>
        <family val="1"/>
        <charset val="204"/>
      </rPr>
      <t>,                                                         РКФ Кривова М.Г., КФ "Фейерверк"</t>
    </r>
  </si>
  <si>
    <r>
      <rPr>
        <b/>
        <sz val="12"/>
        <color theme="1"/>
        <rFont val="Times New Roman"/>
        <family val="1"/>
        <charset val="204"/>
      </rPr>
      <t xml:space="preserve">1 место,                                                              2 место                                                      </t>
    </r>
    <r>
      <rPr>
        <sz val="12"/>
        <color theme="1"/>
        <rFont val="Times New Roman"/>
        <family val="1"/>
        <charset val="204"/>
      </rPr>
      <t xml:space="preserve"> (за групповые номинации, воспитанницы КФ "Платан", РКФ Бастрикова С.Ю.)</t>
    </r>
  </si>
  <si>
    <r>
      <rPr>
        <b/>
        <sz val="12"/>
        <color theme="1"/>
        <rFont val="Times New Roman"/>
        <family val="1"/>
        <charset val="204"/>
      </rPr>
      <t>1 место - 5 шт.,                                           2 место,                                                     3 место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(за сольные номинации, воспитанницы КФ "Платан", РКФ Бастрикова С.Ю.)</t>
    </r>
  </si>
  <si>
    <r>
      <rPr>
        <b/>
        <sz val="12"/>
        <color theme="1"/>
        <rFont val="Times New Roman"/>
        <family val="1"/>
        <charset val="204"/>
      </rPr>
      <t>1  место - 7 шт.,                                                  2 место - 2 шт</t>
    </r>
    <r>
      <rPr>
        <sz val="12"/>
        <color theme="1"/>
        <rFont val="Times New Roman"/>
        <family val="1"/>
        <charset val="204"/>
      </rPr>
      <t>.                                                (за сольные номинации, воспитанницы КФ "Платан", РКФ Бастрикова С.Ю.)Благодарственное письмо РКФ Бастриковой С.Ю.</t>
    </r>
  </si>
  <si>
    <r>
      <rPr>
        <b/>
        <sz val="12"/>
        <color theme="1"/>
        <rFont val="Times New Roman"/>
        <family val="1"/>
        <charset val="204"/>
      </rPr>
      <t>1 место - 7 шт.,                                          2 место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(за сольные номинации, воспитанницы КФ "Платан", РКФ Бастрикова С.Ю.)</t>
    </r>
  </si>
  <si>
    <r>
      <rPr>
        <b/>
        <sz val="12"/>
        <color theme="1"/>
        <rFont val="Times New Roman"/>
        <family val="1"/>
        <charset val="204"/>
      </rPr>
      <t>1 место - 2 шт.</t>
    </r>
    <r>
      <rPr>
        <sz val="12"/>
        <color theme="1"/>
        <rFont val="Times New Roman"/>
        <family val="1"/>
        <charset val="204"/>
      </rPr>
      <t xml:space="preserve">                                                 (за групповые номинации, воспитанницы КФ "Платан", РКФ Бастрикова С.Ю.),Благодарственное письмо РКФ Бастриковой С.Ю.,  ценный подарок </t>
    </r>
  </si>
  <si>
    <r>
      <rPr>
        <b/>
        <sz val="12"/>
        <color theme="1"/>
        <rFont val="Times New Roman"/>
        <family val="1"/>
        <charset val="204"/>
      </rPr>
      <t>Лауреат 1 степени - 2 шт.</t>
    </r>
    <r>
      <rPr>
        <sz val="12"/>
        <color theme="1"/>
        <rFont val="Times New Roman"/>
        <family val="1"/>
        <charset val="204"/>
      </rPr>
      <t>, РКФ Кривова М.Г., Самарина М.А., КФ "Фейерверк"</t>
    </r>
  </si>
  <si>
    <r>
      <rPr>
        <b/>
        <sz val="12"/>
        <color theme="1"/>
        <rFont val="Times New Roman"/>
        <family val="1"/>
        <charset val="204"/>
      </rPr>
      <t>1  место,                                                     2 место</t>
    </r>
    <r>
      <rPr>
        <sz val="12"/>
        <color theme="1"/>
        <rFont val="Times New Roman"/>
        <family val="1"/>
        <charset val="204"/>
      </rPr>
      <t>,                                                            4 место  (за групповые номинации, воспитанницы КФ "Платан", РКФ Бастрикова С.Ю.)</t>
    </r>
  </si>
  <si>
    <r>
      <rPr>
        <b/>
        <sz val="12"/>
        <color theme="1"/>
        <rFont val="Times New Roman"/>
        <family val="1"/>
        <charset val="204"/>
      </rPr>
      <t>1 место - 8 шт.,                                                    2 место,                                                         3 место</t>
    </r>
    <r>
      <rPr>
        <sz val="12"/>
        <color theme="1"/>
        <rFont val="Times New Roman"/>
        <family val="1"/>
        <charset val="204"/>
      </rPr>
      <t xml:space="preserve">                                                        1 четвертое место  ( за сольные номинации, воспитанницы КФ "Платан", РКФ Бастрикова С.Ю.)</t>
    </r>
  </si>
  <si>
    <t>Благодарственное письмо - 2 шт., диплома участника - 2 шт., зам.дир по ОР Богданова М.В., РКФ Котова Н.Ю.</t>
  </si>
  <si>
    <r>
      <rPr>
        <b/>
        <sz val="12"/>
        <color theme="1"/>
        <rFont val="Times New Roman"/>
        <family val="1"/>
        <charset val="204"/>
      </rPr>
      <t>Лауреат I степени - 2 шт.,                    Лауреат II степени</t>
    </r>
    <r>
      <rPr>
        <sz val="12"/>
        <color theme="1"/>
        <rFont val="Times New Roman"/>
        <family val="1"/>
        <charset val="204"/>
      </rPr>
      <t>,                         РКФ Кривова М.Г., КФ "Фейерверк"</t>
    </r>
  </si>
  <si>
    <r>
      <rPr>
        <b/>
        <sz val="12"/>
        <color theme="1"/>
        <rFont val="Times New Roman"/>
        <family val="1"/>
        <charset val="204"/>
      </rPr>
      <t>Диплом лауреат I степени,                 Диплом лауреат II степени</t>
    </r>
    <r>
      <rPr>
        <sz val="12"/>
        <color theme="1"/>
        <rFont val="Times New Roman"/>
        <family val="1"/>
        <charset val="204"/>
      </rPr>
      <t>, РКФ Кривова М.Г., КФ "Фейерверк"</t>
    </r>
  </si>
  <si>
    <r>
      <rPr>
        <b/>
        <sz val="12"/>
        <color theme="1"/>
        <rFont val="Times New Roman"/>
        <family val="1"/>
        <charset val="204"/>
      </rPr>
      <t>Диплом 1 степени - 3 шт.,                  Диплом 2 степени - 2 шт.</t>
    </r>
    <r>
      <rPr>
        <sz val="12"/>
        <color theme="1"/>
        <rFont val="Times New Roman"/>
        <family val="1"/>
        <charset val="204"/>
      </rPr>
      <t>,                                         3 благодарственных письма,                             1 сертификат (Арт - клуб "Сова", Мелькова Л.С., РКФ)</t>
    </r>
  </si>
  <si>
    <r>
      <rPr>
        <b/>
        <sz val="12"/>
        <color theme="1"/>
        <rFont val="Times New Roman"/>
        <family val="1"/>
        <charset val="204"/>
      </rPr>
      <t>Диплом 1 степени - 10 шт.,                    Диплом  2 степени - 3 шт.</t>
    </r>
    <r>
      <rPr>
        <sz val="12"/>
        <color theme="1"/>
        <rFont val="Times New Roman"/>
        <family val="1"/>
        <charset val="204"/>
      </rPr>
      <t>,                     3 благодарственных письма,  1 сертификат подстверждение участия (Арт - клуб "Сова", Мелькова Л.С., РКФ)</t>
    </r>
  </si>
  <si>
    <r>
      <rPr>
        <b/>
        <sz val="12"/>
        <color theme="1"/>
        <rFont val="Times New Roman"/>
        <family val="1"/>
        <charset val="204"/>
      </rPr>
      <t>Диплом за 3 место</t>
    </r>
    <r>
      <rPr>
        <sz val="12"/>
        <color theme="1"/>
        <rFont val="Times New Roman"/>
        <family val="1"/>
        <charset val="204"/>
      </rPr>
      <t xml:space="preserve">                         (воспитанница КФ "Платан", руководитель Бастрикова С.Ю.)</t>
    </r>
  </si>
  <si>
    <r>
      <rPr>
        <b/>
        <sz val="12"/>
        <color theme="1"/>
        <rFont val="Times New Roman"/>
        <family val="1"/>
        <charset val="204"/>
      </rPr>
      <t>Диплом победителя</t>
    </r>
    <r>
      <rPr>
        <sz val="12"/>
        <color theme="1"/>
        <rFont val="Times New Roman"/>
        <family val="1"/>
        <charset val="204"/>
      </rPr>
      <t>,                      3 сертификата участника ИФК Ильин В.Н., РКФ Котова Н.Ю., методист Чайковская Ю.В.</t>
    </r>
  </si>
  <si>
    <t>http://www.ii-nsk.ru/</t>
  </si>
  <si>
    <t>https://urfu.ru/ru/</t>
  </si>
  <si>
    <t>https://superchexov.wixsite.com/chekhovcenter</t>
  </si>
  <si>
    <t xml:space="preserve">               -</t>
  </si>
  <si>
    <t xml:space="preserve">          -</t>
  </si>
  <si>
    <t>Группа в социальной сети Вконтакте СП Импульс</t>
  </si>
  <si>
    <t>https://vk.com/sp.impuls</t>
  </si>
  <si>
    <t>Группа в социальной сети Вконтакте Чехова</t>
  </si>
  <si>
    <t>https://vk.com/chekhova_center</t>
  </si>
  <si>
    <t xml:space="preserve">Группа в социальной сети Вконтакте Резиденция молодежи </t>
  </si>
  <si>
    <t>https://vk.com/youthresidence</t>
  </si>
  <si>
    <t>Группа в социальной сети Вконтакте СП Олимпик</t>
  </si>
  <si>
    <t>https://vk.com/spolimpick</t>
  </si>
  <si>
    <t>https://www.facebook.com/centerchekhova</t>
  </si>
  <si>
    <t>Аккаунт в социальной сети Instagram Резиденция молодежи</t>
  </si>
  <si>
    <t xml:space="preserve">             https://www.instagram.com/rm_nsk_54/</t>
  </si>
  <si>
    <t>Аккаунт в социальной сети Instagram Чехова</t>
  </si>
  <si>
    <t>https://www.instagram.com/</t>
  </si>
  <si>
    <t>Аккаунт в социальной сети Instagram Импульс</t>
  </si>
  <si>
    <t>https://www.instagram.com/impuls_nsk/</t>
  </si>
  <si>
    <t xml:space="preserve">                      https://vm.tiktok.com/ZSe68fMJw/</t>
  </si>
  <si>
    <t>@chekhovcenter</t>
  </si>
  <si>
    <t>https://www.timolod.ru/organization/molodezhnye-tsentry/imeni_a_p_chekhova/</t>
  </si>
  <si>
    <t>Благодарственное письмо -4 шт. (РКФ "Чемпион" Гашута И.О., РКФ "Витязь" Кипрушин И.В., РКФ "Акцент" Микаилов Ам.А.О., РКФ "Легион" Мигаилов Аг.А.О.)</t>
  </si>
  <si>
    <t>Листовки по профилактики табакокурения (50)                                   Листовки по пожарной безопасности (50)                                        Афиши: Фото-дуэль «Папа ПОПАЛ…» (50 шт.); Вечер памяти Великой Отечественной Войны «Пионеры -  герои» (50 шт.); Массовая зарядка к Международному днюздоровья «Заряд бодрости от ИМПУЛЬС» (50 шт.); Квест-игра к международному Дню Семьи «Счастье - быть вместе!» (100 шт.); Игровое ассорти "Привет Лето!" (100 шт.); Новогодняя конкурсно-игровая программа на микрорайоне (100 шт.) Листовка "Водитель не спи за рулем!"  (150)</t>
  </si>
  <si>
    <r>
      <rPr>
        <b/>
        <sz val="12"/>
        <color theme="1"/>
        <rFont val="Times New Roman"/>
        <family val="1"/>
        <charset val="204"/>
      </rPr>
      <t>Диплом за 1 место</t>
    </r>
    <r>
      <rPr>
        <sz val="12"/>
        <color theme="1"/>
        <rFont val="Times New Roman"/>
        <family val="1"/>
        <charset val="204"/>
      </rPr>
      <t>,                                 РКФ Котова Н.Ю. Клуб молодой семьи «Успех», проект «Семейный театр»</t>
    </r>
  </si>
  <si>
    <t>(Головное) Структурное подразделения "Чехова" - 39 чел.                                                                                                                                                                                                         Структурное подразделения"Импульс" - 15 чел.                                                                                                                 Структурное подразделения"Олимпик" - 19 чел.                                                                                                                           Итого: 73 чел.</t>
  </si>
  <si>
    <r>
      <t xml:space="preserve">Грамота за 1 место,                                   </t>
    </r>
    <r>
      <rPr>
        <sz val="12"/>
        <color theme="1"/>
        <rFont val="Times New Roman"/>
        <family val="1"/>
        <charset val="204"/>
      </rPr>
      <t xml:space="preserve"> РКФ Кипренко М.</t>
    </r>
  </si>
  <si>
    <t>Автономная некоммерческая организация дополнительного профессионального образования "ПЛАТФОРМА" https://egrulinfo.com/3749/</t>
  </si>
  <si>
    <t>Реализация предметной концепции преподавания физической культуры в образовательных организациях в соответствии с обновленными ФГОС</t>
  </si>
  <si>
    <t>Тренер-преподаватель по избранному виду спорта</t>
  </si>
  <si>
    <t>ГАУ ДПО НСО "Новосибирский институт повышения квалификации и переподготовки" https://www.list-org.com/company/1859233</t>
  </si>
  <si>
    <t>ООО "Столичный многопрофильный институт дополнительного образования" г. Москва https://nastobr.com/uslugi/povyshenie-kvalifikatsii/?utm_source</t>
  </si>
  <si>
    <t xml:space="preserve">ООО "Инфоурок"     https://infourok.ru/ </t>
  </si>
  <si>
    <t xml:space="preserve">ООО "Инфоурок"                               https://infourok.ru/ </t>
  </si>
  <si>
    <r>
      <rPr>
        <b/>
        <sz val="12"/>
        <color theme="1"/>
        <rFont val="Times New Roman"/>
        <family val="1"/>
        <charset val="204"/>
      </rPr>
      <t xml:space="preserve">Гран-при                                                                         Лауреат,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КФ "Фейерверк", РКФ Кривова М.Г., Самарина М.А.,</t>
    </r>
  </si>
  <si>
    <t>февраль - март 2021</t>
  </si>
  <si>
    <t>соорганизация, участие</t>
  </si>
  <si>
    <r>
      <rPr>
        <sz val="12"/>
        <color theme="1"/>
        <rFont val="Calibri"/>
        <family val="2"/>
        <charset val="204"/>
      </rPr>
      <t>∙</t>
    </r>
    <r>
      <rPr>
        <sz val="12"/>
        <color theme="1"/>
        <rFont val="Times New Roman"/>
        <family val="1"/>
        <charset val="204"/>
      </rPr>
      <t xml:space="preserve"> осужденные к различным мерам наказания;</t>
    </r>
  </si>
  <si>
    <r>
      <rPr>
        <sz val="12"/>
        <color theme="1"/>
        <rFont val="Calibri"/>
        <family val="2"/>
        <charset val="204"/>
      </rPr>
      <t>∙</t>
    </r>
    <r>
      <rPr>
        <sz val="12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</si>
  <si>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r>
      <t xml:space="preserve">Название учреждения, проводившего повышение квалификации </t>
    </r>
    <r>
      <rPr>
        <i/>
        <sz val="11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</si>
  <si>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1"/>
        <color theme="1"/>
        <rFont val="Times New Roman"/>
        <family val="1"/>
        <charset val="204"/>
      </rPr>
      <t>(+вставить веб-ссылку для подтверждения курсов)</t>
    </r>
  </si>
  <si>
    <t>МБУ МЦ им. А. П. Чехова</t>
  </si>
  <si>
    <t xml:space="preserve">О. А. Филонова </t>
  </si>
  <si>
    <t>муниципального бюджетного учреждения Молодежный центр им. А. П. Чехова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</si>
</sst>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1"/>
      <color rgb="FF22222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</cellStyleXfs>
  <cellXfs count="36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6" fillId="4" borderId="6" xfId="0" applyFont="1" applyFill="1" applyBorder="1" applyAlignment="1" applyProtection="1">
      <alignment vertical="top" wrapText="1"/>
      <protection hidden="1"/>
    </xf>
    <xf numFmtId="0" fontId="15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7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18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0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1" fillId="0" borderId="0" xfId="0" applyNumberFormat="1" applyFont="1" applyProtection="1">
      <protection hidden="1"/>
    </xf>
    <xf numFmtId="0" fontId="20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2" fillId="2" borderId="1" xfId="0" applyFont="1" applyFill="1" applyBorder="1" applyAlignment="1" applyProtection="1">
      <alignment vertical="top" wrapText="1"/>
      <protection hidden="1"/>
    </xf>
    <xf numFmtId="0" fontId="15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8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24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5" xfId="0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1" xfId="0" applyNumberForma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4" fontId="3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top"/>
    </xf>
    <xf numFmtId="0" fontId="24" fillId="2" borderId="1" xfId="0" applyFont="1" applyFill="1" applyBorder="1" applyAlignment="1" applyProtection="1">
      <alignment horizontal="left" vertical="top"/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0" fontId="10" fillId="2" borderId="5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left" vertical="top"/>
      <protection hidden="1"/>
    </xf>
    <xf numFmtId="0" fontId="10" fillId="0" borderId="1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31" fillId="0" borderId="0" xfId="1" applyFont="1" applyAlignment="1">
      <alignment horizontal="center" vertical="center"/>
    </xf>
    <xf numFmtId="3" fontId="10" fillId="0" borderId="5" xfId="0" applyNumberFormat="1" applyFont="1" applyBorder="1" applyAlignment="1" applyProtection="1">
      <alignment horizontal="center" vertical="top" wrapText="1"/>
      <protection locked="0"/>
    </xf>
    <xf numFmtId="3" fontId="10" fillId="0" borderId="1" xfId="0" applyNumberFormat="1" applyFont="1" applyBorder="1" applyAlignment="1" applyProtection="1">
      <alignment horizontal="center" vertical="top" wrapText="1"/>
      <protection locked="0"/>
    </xf>
    <xf numFmtId="0" fontId="31" fillId="0" borderId="1" xfId="1" applyFont="1" applyBorder="1" applyAlignment="1">
      <alignment horizontal="center" vertical="center"/>
    </xf>
    <xf numFmtId="0" fontId="31" fillId="0" borderId="1" xfId="4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1" fillId="0" borderId="1" xfId="4" applyFont="1" applyBorder="1" applyAlignment="1" applyProtection="1">
      <alignment horizontal="center" vertical="top" wrapText="1"/>
      <protection locked="0"/>
    </xf>
    <xf numFmtId="0" fontId="31" fillId="0" borderId="1" xfId="4" applyFont="1" applyBorder="1" applyAlignment="1">
      <alignment vertical="center"/>
    </xf>
    <xf numFmtId="0" fontId="11" fillId="0" borderId="1" xfId="0" applyFont="1" applyBorder="1" applyAlignment="1" applyProtection="1">
      <alignment horizontal="left" vertical="top"/>
      <protection hidden="1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24" fillId="2" borderId="1" xfId="0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 applyProtection="1">
      <alignment horizontal="center"/>
      <protection hidden="1"/>
    </xf>
    <xf numFmtId="0" fontId="24" fillId="2" borderId="5" xfId="0" applyFont="1" applyFill="1" applyBorder="1" applyAlignment="1" applyProtection="1">
      <alignment horizontal="center"/>
      <protection hidden="1"/>
    </xf>
    <xf numFmtId="0" fontId="32" fillId="0" borderId="0" xfId="0" applyFont="1" applyAlignment="1">
      <alignment horizontal="center" vertical="top"/>
    </xf>
    <xf numFmtId="0" fontId="25" fillId="0" borderId="1" xfId="1" applyBorder="1" applyAlignment="1" applyProtection="1">
      <alignment horizontal="center" vertical="top" wrapText="1"/>
      <protection locked="0"/>
    </xf>
    <xf numFmtId="0" fontId="9" fillId="0" borderId="30" xfId="0" applyFont="1" applyBorder="1" applyAlignment="1">
      <alignment vertical="top" wrapText="1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7" borderId="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center" vertical="top"/>
      <protection hidden="1"/>
    </xf>
    <xf numFmtId="0" fontId="33" fillId="4" borderId="1" xfId="0" applyFont="1" applyFill="1" applyBorder="1" applyAlignment="1" applyProtection="1">
      <alignment horizontal="center" vertical="top" wrapText="1"/>
      <protection hidden="1"/>
    </xf>
    <xf numFmtId="0" fontId="33" fillId="3" borderId="1" xfId="0" applyFont="1" applyFill="1" applyBorder="1" applyAlignment="1" applyProtection="1">
      <alignment horizontal="center" vertical="top" wrapText="1"/>
      <protection hidden="1"/>
    </xf>
    <xf numFmtId="0" fontId="24" fillId="4" borderId="1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24" fillId="2" borderId="1" xfId="0" applyFont="1" applyFill="1" applyBorder="1" applyAlignment="1" applyProtection="1">
      <alignment horizontal="center" vertical="top"/>
      <protection locked="0"/>
    </xf>
    <xf numFmtId="0" fontId="24" fillId="0" borderId="1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vertical="top" wrapText="1"/>
      <protection hidden="1"/>
    </xf>
    <xf numFmtId="0" fontId="24" fillId="6" borderId="1" xfId="0" applyFont="1" applyFill="1" applyBorder="1" applyAlignment="1" applyProtection="1">
      <alignment horizontal="center" vertical="top"/>
      <protection hidden="1"/>
    </xf>
    <xf numFmtId="0" fontId="24" fillId="3" borderId="1" xfId="0" applyFont="1" applyFill="1" applyBorder="1" applyAlignment="1" applyProtection="1">
      <alignment horizontal="right" vertical="top" wrapText="1"/>
      <protection hidden="1"/>
    </xf>
    <xf numFmtId="0" fontId="24" fillId="3" borderId="1" xfId="0" applyFont="1" applyFill="1" applyBorder="1" applyAlignment="1" applyProtection="1">
      <alignment horizontal="center" vertical="top" wrapText="1"/>
      <protection hidden="1"/>
    </xf>
    <xf numFmtId="0" fontId="33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4" fillId="0" borderId="4" xfId="0" applyFont="1" applyBorder="1" applyAlignment="1" applyProtection="1">
      <alignment vertical="top"/>
      <protection hidden="1"/>
    </xf>
    <xf numFmtId="0" fontId="5" fillId="3" borderId="5" xfId="0" applyFont="1" applyFill="1" applyBorder="1" applyAlignment="1" applyProtection="1">
      <alignment horizontal="left" vertical="top" wrapText="1"/>
      <protection hidden="1"/>
    </xf>
    <xf numFmtId="0" fontId="33" fillId="3" borderId="1" xfId="0" applyFont="1" applyFill="1" applyBorder="1" applyAlignment="1" applyProtection="1">
      <alignment horizontal="center" vertical="top"/>
      <protection hidden="1"/>
    </xf>
    <xf numFmtId="0" fontId="35" fillId="0" borderId="1" xfId="0" applyFont="1" applyBorder="1" applyAlignment="1">
      <alignment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justify" vertical="top"/>
    </xf>
    <xf numFmtId="0" fontId="5" fillId="0" borderId="1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24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5" fillId="4" borderId="5" xfId="0" applyFont="1" applyFill="1" applyBorder="1" applyAlignment="1" applyProtection="1">
      <alignment horizontal="center"/>
      <protection hidden="1"/>
    </xf>
    <xf numFmtId="0" fontId="15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Hyperlink" xfId="4"/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enterchekhova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https://vk.com/spolimpick" TargetMode="External"/><Relationship Id="rId1" Type="http://schemas.openxmlformats.org/officeDocument/2006/relationships/hyperlink" Target="https://vk.com/chekhova_center" TargetMode="External"/><Relationship Id="rId6" Type="http://schemas.openxmlformats.org/officeDocument/2006/relationships/hyperlink" Target="https://www.timolod.ru/organization/molodezhnye-tsentry/imeni_a_p_chekhova/" TargetMode="External"/><Relationship Id="rId5" Type="http://schemas.openxmlformats.org/officeDocument/2006/relationships/hyperlink" Target="https://www.instagram.com/rm_nsk_54/" TargetMode="External"/><Relationship Id="rId4" Type="http://schemas.openxmlformats.org/officeDocument/2006/relationships/hyperlink" Target="https://vk.com/youthresidence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Normal="100" zoomScaleSheetLayoutView="100" workbookViewId="0">
      <selection activeCell="I14" sqref="I14"/>
    </sheetView>
  </sheetViews>
  <sheetFormatPr defaultColWidth="9.140625" defaultRowHeight="15" x14ac:dyDescent="0.25"/>
  <cols>
    <col min="1" max="1" width="10.140625" style="37" customWidth="1"/>
    <col min="2" max="2" width="9.140625" style="37"/>
    <col min="3" max="3" width="2.140625" style="37" customWidth="1"/>
    <col min="4" max="7" width="9.140625" style="37"/>
    <col min="8" max="8" width="8.5703125" style="37" customWidth="1"/>
    <col min="9" max="9" width="9.140625" style="37"/>
    <col min="10" max="10" width="9.140625" style="37" customWidth="1"/>
    <col min="11" max="11" width="5.42578125" style="37" customWidth="1"/>
    <col min="12" max="12" width="15.7109375" style="37" customWidth="1"/>
    <col min="13" max="13" width="9.140625" style="37"/>
    <col min="14" max="14" width="15.7109375" style="37" customWidth="1"/>
    <col min="15" max="16384" width="9.140625" style="37"/>
  </cols>
  <sheetData>
    <row r="1" spans="1:14" ht="20.25" x14ac:dyDescent="0.25">
      <c r="A1" s="295" t="s">
        <v>257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38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9.5" customHeight="1" x14ac:dyDescent="0.25">
      <c r="A3" s="303" t="s">
        <v>198</v>
      </c>
      <c r="B3" s="303"/>
      <c r="C3" s="303"/>
      <c r="D3" s="303"/>
      <c r="E3" s="303"/>
      <c r="F3" s="77"/>
      <c r="G3" s="77"/>
      <c r="H3" s="77"/>
      <c r="I3" s="77"/>
      <c r="J3" s="77"/>
      <c r="K3" s="77"/>
      <c r="L3" s="296"/>
      <c r="M3" s="296"/>
      <c r="N3" s="296"/>
    </row>
    <row r="4" spans="1:14" ht="15.75" x14ac:dyDescent="0.25">
      <c r="A4" s="291" t="s">
        <v>75</v>
      </c>
      <c r="B4" s="302" t="s">
        <v>757</v>
      </c>
      <c r="C4" s="302"/>
      <c r="D4" s="302"/>
      <c r="E4" s="302"/>
      <c r="F4" s="77"/>
      <c r="G4" s="77"/>
      <c r="H4" s="77"/>
      <c r="I4" s="77"/>
      <c r="J4" s="77"/>
      <c r="K4" s="77"/>
      <c r="L4" s="77"/>
      <c r="M4" s="77"/>
      <c r="N4" s="77"/>
    </row>
    <row r="5" spans="1:14" ht="21.75" customHeight="1" x14ac:dyDescent="0.25">
      <c r="A5" s="302" t="s">
        <v>758</v>
      </c>
      <c r="B5" s="302"/>
      <c r="C5" s="302"/>
      <c r="D5" s="302"/>
      <c r="E5" s="302"/>
      <c r="F5" s="77"/>
      <c r="G5" s="77"/>
      <c r="H5" s="77"/>
      <c r="I5" s="77"/>
      <c r="J5" s="77"/>
      <c r="K5" s="77"/>
      <c r="L5" s="77"/>
      <c r="M5" s="77"/>
      <c r="N5" s="77"/>
    </row>
    <row r="6" spans="1:14" ht="30.75" customHeight="1" x14ac:dyDescent="0.25">
      <c r="A6" s="304"/>
      <c r="B6" s="304"/>
      <c r="C6" s="77"/>
      <c r="D6" s="305"/>
      <c r="E6" s="305"/>
      <c r="F6" s="77"/>
      <c r="G6" s="77"/>
      <c r="H6" s="77"/>
      <c r="I6" s="77"/>
      <c r="J6" s="77"/>
      <c r="K6" s="77"/>
      <c r="L6" s="77"/>
      <c r="M6" s="77"/>
      <c r="N6" s="77"/>
    </row>
    <row r="7" spans="1:14" ht="12.75" customHeight="1" x14ac:dyDescent="0.25">
      <c r="A7" s="294"/>
      <c r="B7" s="294"/>
      <c r="C7" s="77"/>
      <c r="D7" s="293" t="s">
        <v>199</v>
      </c>
      <c r="E7" s="293"/>
      <c r="F7" s="77"/>
      <c r="G7" s="77"/>
      <c r="H7" s="77"/>
      <c r="I7" s="77"/>
      <c r="J7" s="77"/>
      <c r="K7" s="77"/>
      <c r="L7" s="77"/>
      <c r="M7" s="77"/>
      <c r="N7" s="77"/>
    </row>
    <row r="8" spans="1:14" ht="12.75" customHeight="1" x14ac:dyDescent="0.25">
      <c r="A8" s="270"/>
      <c r="B8" s="294" t="s">
        <v>200</v>
      </c>
      <c r="C8" s="294"/>
      <c r="D8" s="294"/>
      <c r="E8" s="95"/>
      <c r="F8" s="77"/>
      <c r="G8" s="77"/>
      <c r="H8" s="77"/>
      <c r="I8" s="77"/>
      <c r="J8" s="77"/>
      <c r="K8" s="77"/>
      <c r="L8" s="77"/>
      <c r="M8" s="77"/>
      <c r="N8" s="77"/>
    </row>
    <row r="9" spans="1:14" ht="101.25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8.75" x14ac:dyDescent="0.3">
      <c r="A10" s="298" t="s">
        <v>96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</row>
    <row r="11" spans="1:14" ht="18.75" customHeight="1" x14ac:dyDescent="0.3">
      <c r="A11" s="299" t="s">
        <v>759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x14ac:dyDescent="0.25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</row>
    <row r="13" spans="1:14" ht="18.75" x14ac:dyDescent="0.3">
      <c r="A13" s="77"/>
      <c r="B13" s="77"/>
      <c r="C13" s="77"/>
      <c r="D13" s="77"/>
      <c r="E13" s="188" t="s">
        <v>97</v>
      </c>
      <c r="F13" s="297">
        <v>2021</v>
      </c>
      <c r="G13" s="297"/>
      <c r="H13" s="301" t="s">
        <v>98</v>
      </c>
      <c r="I13" s="301"/>
      <c r="J13" s="301"/>
      <c r="K13" s="77"/>
      <c r="L13" s="77"/>
      <c r="M13" s="77"/>
      <c r="N13" s="77"/>
    </row>
    <row r="14" spans="1:14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8.75" x14ac:dyDescent="0.25">
      <c r="A23" s="292" t="s">
        <v>187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</row>
    <row r="24" spans="1:14" x14ac:dyDescent="0.25">
      <c r="A24" s="18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87"/>
    </row>
    <row r="25" spans="1:14" x14ac:dyDescent="0.25">
      <c r="A25" s="18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87"/>
    </row>
    <row r="26" spans="1:14" x14ac:dyDescent="0.25">
      <c r="A26" s="18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87"/>
    </row>
    <row r="27" spans="1:14" x14ac:dyDescent="0.25">
      <c r="A27" s="18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187"/>
    </row>
    <row r="28" spans="1:14" x14ac:dyDescent="0.25">
      <c r="A28" s="18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87"/>
    </row>
    <row r="29" spans="1:14" x14ac:dyDescent="0.25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1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view="pageBreakPreview" zoomScale="86" zoomScaleNormal="100" zoomScaleSheetLayoutView="86" workbookViewId="0">
      <selection activeCell="B7" sqref="B7:F7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48" t="s">
        <v>238</v>
      </c>
      <c r="B1" s="348"/>
      <c r="C1" s="348"/>
      <c r="D1" s="348"/>
      <c r="E1" s="348"/>
      <c r="F1" s="348"/>
    </row>
    <row r="2" spans="1:6" ht="86.25" customHeight="1" x14ac:dyDescent="0.25">
      <c r="A2" s="26" t="s">
        <v>59</v>
      </c>
      <c r="B2" s="26" t="s">
        <v>119</v>
      </c>
      <c r="C2" s="26" t="s">
        <v>246</v>
      </c>
      <c r="D2" s="199" t="s">
        <v>254</v>
      </c>
      <c r="E2" s="130" t="s">
        <v>244</v>
      </c>
      <c r="F2" s="129" t="s">
        <v>255</v>
      </c>
    </row>
    <row r="3" spans="1:6" ht="18.75" x14ac:dyDescent="0.25">
      <c r="A3" s="137"/>
      <c r="B3" s="122" t="s">
        <v>213</v>
      </c>
      <c r="C3" s="122"/>
      <c r="D3" s="122"/>
      <c r="E3" s="122"/>
      <c r="F3" s="122"/>
    </row>
    <row r="4" spans="1:6" ht="18.75" x14ac:dyDescent="0.3">
      <c r="A4" s="123"/>
      <c r="B4" s="120" t="s">
        <v>219</v>
      </c>
      <c r="C4" s="121"/>
      <c r="D4" s="121"/>
      <c r="E4" s="121"/>
      <c r="F4" s="121"/>
    </row>
    <row r="5" spans="1:6" ht="18.75" x14ac:dyDescent="0.25">
      <c r="A5" s="83">
        <v>1</v>
      </c>
      <c r="B5" s="62"/>
      <c r="C5" s="62"/>
      <c r="D5" s="62"/>
      <c r="E5" s="62"/>
      <c r="F5" s="62"/>
    </row>
    <row r="6" spans="1:6" ht="18.75" x14ac:dyDescent="0.3">
      <c r="A6" s="123"/>
      <c r="B6" s="120" t="s">
        <v>218</v>
      </c>
      <c r="C6" s="121"/>
      <c r="D6" s="121"/>
      <c r="E6" s="121"/>
      <c r="F6" s="121"/>
    </row>
    <row r="7" spans="1:6" ht="31.5" x14ac:dyDescent="0.25">
      <c r="A7" s="83">
        <v>1</v>
      </c>
      <c r="B7" s="232" t="s">
        <v>606</v>
      </c>
      <c r="C7" s="234" t="s">
        <v>751</v>
      </c>
      <c r="D7" s="132" t="s">
        <v>287</v>
      </c>
      <c r="E7" s="135" t="s">
        <v>607</v>
      </c>
      <c r="F7" s="135" t="s">
        <v>752</v>
      </c>
    </row>
    <row r="8" spans="1:6" ht="18.75" x14ac:dyDescent="0.25">
      <c r="A8" s="83">
        <v>2</v>
      </c>
      <c r="B8" s="53"/>
      <c r="C8" s="53"/>
      <c r="D8" s="53"/>
      <c r="E8" s="53"/>
      <c r="F8" s="53"/>
    </row>
    <row r="9" spans="1:6" ht="21" customHeight="1" x14ac:dyDescent="0.25">
      <c r="A9" s="57"/>
      <c r="B9" s="57"/>
      <c r="C9" s="57"/>
      <c r="D9" s="57"/>
      <c r="E9" s="57"/>
      <c r="F9" s="57"/>
    </row>
    <row r="10" spans="1:6" ht="18.75" x14ac:dyDescent="0.25">
      <c r="A10" s="57"/>
      <c r="B10" s="57"/>
      <c r="C10" s="57"/>
      <c r="D10" s="57"/>
      <c r="E10" s="57"/>
      <c r="F10" s="57"/>
    </row>
    <row r="12" spans="1:6" ht="22.5" customHeight="1" x14ac:dyDescent="0.25"/>
    <row r="13" spans="1:6" ht="17.25" customHeight="1" x14ac:dyDescent="0.25"/>
    <row r="29" ht="20.25" customHeight="1" x14ac:dyDescent="0.25"/>
    <row r="30" ht="20.25" customHeight="1" x14ac:dyDescent="0.25"/>
    <row r="31" ht="20.25" customHeight="1" x14ac:dyDescent="0.25"/>
    <row r="41" ht="19.5" customHeight="1" x14ac:dyDescent="0.25"/>
    <row r="42" ht="21.75" customHeight="1" x14ac:dyDescent="0.25"/>
    <row r="43" ht="21" customHeight="1" x14ac:dyDescent="0.25"/>
    <row r="44" ht="21.75" customHeight="1" x14ac:dyDescent="0.25"/>
    <row r="45" ht="22.5" customHeight="1" x14ac:dyDescent="0.25"/>
    <row r="46" ht="20.25" customHeight="1" x14ac:dyDescent="0.25"/>
    <row r="49" ht="18.75" customHeight="1" x14ac:dyDescent="0.25"/>
    <row r="51" ht="18.75" customHeight="1" x14ac:dyDescent="0.25"/>
    <row r="52" ht="18" customHeight="1" x14ac:dyDescent="0.25"/>
    <row r="53" ht="23.25" customHeight="1" x14ac:dyDescent="0.25"/>
    <row r="54" ht="19.5" customHeight="1" x14ac:dyDescent="0.25"/>
    <row r="55" ht="24.75" customHeight="1" x14ac:dyDescent="0.25"/>
    <row r="56" ht="21" customHeight="1" x14ac:dyDescent="0.25"/>
    <row r="74" ht="21.75" customHeight="1" x14ac:dyDescent="0.25"/>
    <row r="78" ht="22.5" customHeight="1" x14ac:dyDescent="0.25"/>
    <row r="79" ht="21.75" customHeight="1" x14ac:dyDescent="0.25"/>
    <row r="80" ht="20.25" customHeight="1" x14ac:dyDescent="0.25"/>
    <row r="81" ht="19.5" customHeight="1" x14ac:dyDescent="0.25"/>
    <row r="82" ht="24" customHeight="1" x14ac:dyDescent="0.25"/>
    <row r="83" ht="26.25" customHeight="1" x14ac:dyDescent="0.25"/>
    <row r="84" ht="19.5" customHeight="1" x14ac:dyDescent="0.25"/>
  </sheetData>
  <sheetProtection sort="0" autoFilter="0" pivotTables="0"/>
  <mergeCells count="1">
    <mergeCell ref="A1:F1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BreakPreview" topLeftCell="A3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25">
      <c r="A1" s="349" t="s">
        <v>131</v>
      </c>
      <c r="B1" s="349"/>
      <c r="C1" s="349"/>
      <c r="D1" s="349"/>
      <c r="E1" s="349"/>
    </row>
    <row r="2" spans="1:5" ht="94.5" customHeight="1" x14ac:dyDescent="0.25">
      <c r="A2" s="273" t="s">
        <v>132</v>
      </c>
      <c r="B2" s="273" t="s">
        <v>133</v>
      </c>
      <c r="C2" s="273" t="s">
        <v>134</v>
      </c>
      <c r="D2" s="273" t="s">
        <v>135</v>
      </c>
      <c r="E2" s="273" t="s">
        <v>136</v>
      </c>
    </row>
    <row r="3" spans="1:5" ht="31.5" x14ac:dyDescent="0.25">
      <c r="A3" s="274" t="s">
        <v>137</v>
      </c>
      <c r="B3" s="275">
        <v>342</v>
      </c>
      <c r="C3" s="276">
        <v>6</v>
      </c>
      <c r="D3" s="276">
        <v>10</v>
      </c>
      <c r="E3" s="276">
        <v>336</v>
      </c>
    </row>
    <row r="4" spans="1:5" ht="47.25" x14ac:dyDescent="0.25">
      <c r="A4" s="277" t="s">
        <v>138</v>
      </c>
      <c r="B4" s="275">
        <v>16</v>
      </c>
      <c r="C4" s="276">
        <v>9</v>
      </c>
      <c r="D4" s="276">
        <v>0</v>
      </c>
      <c r="E4" s="276">
        <v>7</v>
      </c>
    </row>
    <row r="5" spans="1:5" ht="94.5" x14ac:dyDescent="0.25">
      <c r="A5" s="274" t="s">
        <v>201</v>
      </c>
      <c r="B5" s="278">
        <v>65</v>
      </c>
      <c r="C5" s="278">
        <v>0</v>
      </c>
      <c r="D5" s="278">
        <v>0</v>
      </c>
      <c r="E5" s="278">
        <v>65</v>
      </c>
    </row>
    <row r="6" spans="1:5" ht="24" customHeight="1" x14ac:dyDescent="0.25">
      <c r="A6" s="274" t="s">
        <v>239</v>
      </c>
      <c r="B6" s="275">
        <v>0</v>
      </c>
      <c r="C6" s="276">
        <v>0</v>
      </c>
      <c r="D6" s="276">
        <v>0</v>
      </c>
      <c r="E6" s="276">
        <v>0</v>
      </c>
    </row>
    <row r="7" spans="1:5" ht="31.5" x14ac:dyDescent="0.25">
      <c r="A7" s="274" t="s">
        <v>753</v>
      </c>
      <c r="B7" s="275">
        <v>65</v>
      </c>
      <c r="C7" s="276">
        <v>0</v>
      </c>
      <c r="D7" s="276">
        <v>0</v>
      </c>
      <c r="E7" s="276">
        <v>65</v>
      </c>
    </row>
    <row r="8" spans="1:5" ht="31.5" x14ac:dyDescent="0.25">
      <c r="A8" s="274" t="s">
        <v>139</v>
      </c>
      <c r="B8" s="275">
        <v>0</v>
      </c>
      <c r="C8" s="276">
        <v>0</v>
      </c>
      <c r="D8" s="276">
        <v>0</v>
      </c>
      <c r="E8" s="276">
        <v>0</v>
      </c>
    </row>
    <row r="9" spans="1:5" ht="47.25" x14ac:dyDescent="0.25">
      <c r="A9" s="274" t="s">
        <v>754</v>
      </c>
      <c r="B9" s="275">
        <v>0</v>
      </c>
      <c r="C9" s="276">
        <v>0</v>
      </c>
      <c r="D9" s="276">
        <v>0</v>
      </c>
      <c r="E9" s="276">
        <v>0</v>
      </c>
    </row>
    <row r="10" spans="1:5" ht="15.75" x14ac:dyDescent="0.25">
      <c r="A10" s="279" t="s">
        <v>87</v>
      </c>
      <c r="B10" s="280">
        <f>B9+B8+B7+B6+B3+B4</f>
        <v>423</v>
      </c>
      <c r="C10" s="280">
        <f>C9+C8+C7+C6+C5+C4+C3</f>
        <v>15</v>
      </c>
      <c r="D10" s="280">
        <f>D9+D8+D7+D6+D5+D4+D3</f>
        <v>10</v>
      </c>
      <c r="E10" s="280">
        <f>E9+E8+E7+E6+E4+E3</f>
        <v>408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view="pageBreakPreview" topLeftCell="A139" zoomScale="90" zoomScaleNormal="100" zoomScaleSheetLayoutView="90" workbookViewId="0">
      <selection activeCell="A120" sqref="A120:E143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48" t="s">
        <v>140</v>
      </c>
      <c r="B1" s="350"/>
      <c r="C1" s="350"/>
      <c r="D1" s="350"/>
      <c r="E1" s="350"/>
    </row>
    <row r="2" spans="1:5" ht="90.75" customHeight="1" x14ac:dyDescent="0.25">
      <c r="A2" s="207" t="s">
        <v>89</v>
      </c>
      <c r="B2" s="207" t="s">
        <v>243</v>
      </c>
      <c r="C2" s="207" t="s">
        <v>245</v>
      </c>
      <c r="D2" s="207" t="s">
        <v>256</v>
      </c>
      <c r="E2" s="207" t="s">
        <v>141</v>
      </c>
    </row>
    <row r="3" spans="1:5" ht="18.75" x14ac:dyDescent="0.25">
      <c r="A3" s="118" t="s">
        <v>202</v>
      </c>
      <c r="B3" s="119"/>
      <c r="C3" s="118"/>
      <c r="D3" s="118"/>
      <c r="E3" s="119"/>
    </row>
    <row r="4" spans="1:5" ht="161.25" customHeight="1" x14ac:dyDescent="0.25">
      <c r="A4" s="136" t="s">
        <v>316</v>
      </c>
      <c r="B4" s="219" t="s">
        <v>499</v>
      </c>
      <c r="C4" s="136" t="s">
        <v>317</v>
      </c>
      <c r="D4" s="136"/>
      <c r="E4" s="136" t="s">
        <v>640</v>
      </c>
    </row>
    <row r="5" spans="1:5" ht="120" customHeight="1" x14ac:dyDescent="0.25">
      <c r="A5" s="136" t="s">
        <v>316</v>
      </c>
      <c r="B5" s="219" t="s">
        <v>499</v>
      </c>
      <c r="C5" s="136" t="s">
        <v>317</v>
      </c>
      <c r="D5" s="136"/>
      <c r="E5" s="136" t="s">
        <v>641</v>
      </c>
    </row>
    <row r="6" spans="1:5" ht="31.5" x14ac:dyDescent="0.25">
      <c r="A6" s="136" t="s">
        <v>501</v>
      </c>
      <c r="B6" s="219" t="s">
        <v>286</v>
      </c>
      <c r="C6" s="136" t="s">
        <v>502</v>
      </c>
      <c r="D6" s="136"/>
      <c r="E6" s="136" t="s">
        <v>503</v>
      </c>
    </row>
    <row r="7" spans="1:5" ht="47.25" x14ac:dyDescent="0.25">
      <c r="A7" s="136" t="s">
        <v>509</v>
      </c>
      <c r="B7" s="219" t="s">
        <v>286</v>
      </c>
      <c r="C7" s="136" t="s">
        <v>372</v>
      </c>
      <c r="D7" s="136"/>
      <c r="E7" s="136" t="s">
        <v>510</v>
      </c>
    </row>
    <row r="8" spans="1:5" ht="189" x14ac:dyDescent="0.25">
      <c r="A8" s="136" t="s">
        <v>318</v>
      </c>
      <c r="B8" s="219" t="s">
        <v>500</v>
      </c>
      <c r="C8" s="136" t="s">
        <v>317</v>
      </c>
      <c r="D8" s="136"/>
      <c r="E8" s="136" t="s">
        <v>642</v>
      </c>
    </row>
    <row r="9" spans="1:5" ht="141.75" x14ac:dyDescent="0.25">
      <c r="A9" s="136" t="s">
        <v>319</v>
      </c>
      <c r="B9" s="221">
        <v>44314</v>
      </c>
      <c r="C9" s="136" t="s">
        <v>317</v>
      </c>
      <c r="D9" s="136"/>
      <c r="E9" s="136" t="s">
        <v>643</v>
      </c>
    </row>
    <row r="10" spans="1:5" ht="31.5" x14ac:dyDescent="0.25">
      <c r="A10" s="136" t="s">
        <v>320</v>
      </c>
      <c r="B10" s="221">
        <v>44337</v>
      </c>
      <c r="C10" s="136" t="s">
        <v>317</v>
      </c>
      <c r="D10" s="136"/>
      <c r="E10" s="136" t="s">
        <v>321</v>
      </c>
    </row>
    <row r="11" spans="1:5" ht="31.5" x14ac:dyDescent="0.25">
      <c r="A11" s="136" t="s">
        <v>320</v>
      </c>
      <c r="B11" s="221">
        <v>44337</v>
      </c>
      <c r="C11" s="136" t="s">
        <v>504</v>
      </c>
      <c r="D11" s="136"/>
      <c r="E11" s="136" t="s">
        <v>505</v>
      </c>
    </row>
    <row r="12" spans="1:5" ht="47.25" x14ac:dyDescent="0.25">
      <c r="A12" s="136" t="s">
        <v>506</v>
      </c>
      <c r="B12" s="219" t="s">
        <v>508</v>
      </c>
      <c r="C12" s="136" t="s">
        <v>507</v>
      </c>
      <c r="D12" s="136"/>
      <c r="E12" s="136" t="s">
        <v>644</v>
      </c>
    </row>
    <row r="13" spans="1:5" ht="18.75" x14ac:dyDescent="0.25">
      <c r="A13" s="118" t="s">
        <v>116</v>
      </c>
      <c r="B13" s="125"/>
      <c r="C13" s="118"/>
      <c r="D13" s="118"/>
      <c r="E13" s="119"/>
    </row>
    <row r="14" spans="1:5" ht="31.5" x14ac:dyDescent="0.25">
      <c r="A14" s="232" t="s">
        <v>511</v>
      </c>
      <c r="B14" s="234" t="s">
        <v>516</v>
      </c>
      <c r="C14" s="232" t="s">
        <v>512</v>
      </c>
      <c r="D14" s="232"/>
      <c r="E14" s="232" t="s">
        <v>513</v>
      </c>
    </row>
    <row r="15" spans="1:5" ht="63" x14ac:dyDescent="0.25">
      <c r="A15" s="232" t="s">
        <v>514</v>
      </c>
      <c r="B15" s="234" t="s">
        <v>517</v>
      </c>
      <c r="C15" s="232" t="s">
        <v>515</v>
      </c>
      <c r="D15" s="232"/>
      <c r="E15" s="232" t="s">
        <v>714</v>
      </c>
    </row>
    <row r="16" spans="1:5" ht="31.5" x14ac:dyDescent="0.25">
      <c r="A16" s="132" t="s">
        <v>322</v>
      </c>
      <c r="B16" s="225" t="s">
        <v>517</v>
      </c>
      <c r="C16" s="132" t="s">
        <v>323</v>
      </c>
      <c r="D16" s="132"/>
      <c r="E16" s="132" t="s">
        <v>324</v>
      </c>
    </row>
    <row r="17" spans="1:5" ht="47.25" x14ac:dyDescent="0.25">
      <c r="A17" s="132" t="s">
        <v>325</v>
      </c>
      <c r="B17" s="214">
        <v>44282</v>
      </c>
      <c r="C17" s="132" t="s">
        <v>326</v>
      </c>
      <c r="D17" s="132"/>
      <c r="E17" s="132" t="s">
        <v>357</v>
      </c>
    </row>
    <row r="18" spans="1:5" ht="47.25" x14ac:dyDescent="0.25">
      <c r="A18" s="132" t="s">
        <v>325</v>
      </c>
      <c r="B18" s="214">
        <v>44282</v>
      </c>
      <c r="C18" s="132" t="s">
        <v>326</v>
      </c>
      <c r="D18" s="132"/>
      <c r="E18" s="132" t="s">
        <v>327</v>
      </c>
    </row>
    <row r="19" spans="1:5" ht="47.25" x14ac:dyDescent="0.25">
      <c r="A19" s="132" t="s">
        <v>328</v>
      </c>
      <c r="B19" s="214">
        <v>44286</v>
      </c>
      <c r="C19" s="132" t="s">
        <v>329</v>
      </c>
      <c r="D19" s="132"/>
      <c r="E19" s="132" t="s">
        <v>330</v>
      </c>
    </row>
    <row r="20" spans="1:5" ht="47.25" x14ac:dyDescent="0.25">
      <c r="A20" s="132" t="s">
        <v>328</v>
      </c>
      <c r="B20" s="214">
        <v>44286</v>
      </c>
      <c r="C20" s="132" t="s">
        <v>329</v>
      </c>
      <c r="D20" s="132"/>
      <c r="E20" s="132" t="s">
        <v>331</v>
      </c>
    </row>
    <row r="21" spans="1:5" ht="63" x14ac:dyDescent="0.25">
      <c r="A21" s="132" t="s">
        <v>518</v>
      </c>
      <c r="B21" s="225" t="s">
        <v>286</v>
      </c>
      <c r="C21" s="132" t="s">
        <v>519</v>
      </c>
      <c r="D21" s="132"/>
      <c r="E21" s="132" t="s">
        <v>652</v>
      </c>
    </row>
    <row r="22" spans="1:5" ht="47.25" x14ac:dyDescent="0.25">
      <c r="A22" s="224" t="s">
        <v>520</v>
      </c>
      <c r="B22" s="225" t="s">
        <v>284</v>
      </c>
      <c r="C22" s="224" t="s">
        <v>333</v>
      </c>
      <c r="D22" s="224"/>
      <c r="E22" s="132" t="s">
        <v>521</v>
      </c>
    </row>
    <row r="23" spans="1:5" ht="31.5" x14ac:dyDescent="0.25">
      <c r="A23" s="132" t="s">
        <v>438</v>
      </c>
      <c r="B23" s="235">
        <v>44293</v>
      </c>
      <c r="C23" s="132" t="s">
        <v>439</v>
      </c>
      <c r="D23" s="132"/>
      <c r="E23" s="132" t="s">
        <v>645</v>
      </c>
    </row>
    <row r="24" spans="1:5" ht="78.75" x14ac:dyDescent="0.25">
      <c r="A24" s="132" t="s">
        <v>441</v>
      </c>
      <c r="B24" s="235">
        <v>44293</v>
      </c>
      <c r="C24" s="132" t="s">
        <v>442</v>
      </c>
      <c r="D24" s="132"/>
      <c r="E24" s="132" t="s">
        <v>738</v>
      </c>
    </row>
    <row r="25" spans="1:5" ht="31.5" x14ac:dyDescent="0.25">
      <c r="A25" s="132" t="s">
        <v>335</v>
      </c>
      <c r="B25" s="235">
        <v>44307</v>
      </c>
      <c r="C25" s="132" t="s">
        <v>333</v>
      </c>
      <c r="D25" s="132"/>
      <c r="E25" s="132" t="s">
        <v>336</v>
      </c>
    </row>
    <row r="26" spans="1:5" ht="31.5" x14ac:dyDescent="0.25">
      <c r="A26" s="132" t="s">
        <v>332</v>
      </c>
      <c r="B26" s="214">
        <v>44308</v>
      </c>
      <c r="C26" s="132" t="s">
        <v>333</v>
      </c>
      <c r="D26" s="132"/>
      <c r="E26" s="132" t="s">
        <v>330</v>
      </c>
    </row>
    <row r="27" spans="1:5" ht="47.25" x14ac:dyDescent="0.25">
      <c r="A27" s="132" t="s">
        <v>332</v>
      </c>
      <c r="B27" s="214">
        <v>44308</v>
      </c>
      <c r="C27" s="132" t="s">
        <v>333</v>
      </c>
      <c r="D27" s="132"/>
      <c r="E27" s="132" t="s">
        <v>334</v>
      </c>
    </row>
    <row r="28" spans="1:5" ht="47.25" x14ac:dyDescent="0.25">
      <c r="A28" s="237" t="s">
        <v>440</v>
      </c>
      <c r="B28" s="214">
        <v>44308</v>
      </c>
      <c r="C28" s="237" t="s">
        <v>323</v>
      </c>
      <c r="D28" s="237"/>
      <c r="E28" s="132" t="s">
        <v>646</v>
      </c>
    </row>
    <row r="29" spans="1:5" ht="47.25" x14ac:dyDescent="0.25">
      <c r="A29" s="229" t="s">
        <v>522</v>
      </c>
      <c r="B29" s="214">
        <v>44315</v>
      </c>
      <c r="C29" s="236" t="s">
        <v>323</v>
      </c>
      <c r="D29" s="105"/>
      <c r="E29" s="135" t="s">
        <v>656</v>
      </c>
    </row>
    <row r="30" spans="1:5" ht="31.5" x14ac:dyDescent="0.25">
      <c r="A30" s="229" t="s">
        <v>522</v>
      </c>
      <c r="B30" s="227" t="s">
        <v>654</v>
      </c>
      <c r="C30" s="105" t="s">
        <v>504</v>
      </c>
      <c r="D30" s="105"/>
      <c r="E30" s="228" t="s">
        <v>655</v>
      </c>
    </row>
    <row r="31" spans="1:5" ht="78.75" x14ac:dyDescent="0.25">
      <c r="A31" s="132" t="s">
        <v>337</v>
      </c>
      <c r="B31" s="214" t="s">
        <v>338</v>
      </c>
      <c r="C31" s="132" t="s">
        <v>339</v>
      </c>
      <c r="D31" s="132"/>
      <c r="E31" s="132" t="s">
        <v>653</v>
      </c>
    </row>
    <row r="32" spans="1:5" ht="47.25" x14ac:dyDescent="0.25">
      <c r="A32" s="132" t="s">
        <v>340</v>
      </c>
      <c r="B32" s="214">
        <v>44335</v>
      </c>
      <c r="C32" s="132" t="s">
        <v>341</v>
      </c>
      <c r="D32" s="132"/>
      <c r="E32" s="132" t="s">
        <v>342</v>
      </c>
    </row>
    <row r="33" spans="1:5" ht="47.25" x14ac:dyDescent="0.25">
      <c r="A33" s="132" t="s">
        <v>343</v>
      </c>
      <c r="B33" s="214">
        <v>44369</v>
      </c>
      <c r="C33" s="132" t="s">
        <v>344</v>
      </c>
      <c r="D33" s="132"/>
      <c r="E33" s="132" t="s">
        <v>356</v>
      </c>
    </row>
    <row r="34" spans="1:5" ht="94.5" x14ac:dyDescent="0.25">
      <c r="A34" s="132" t="s">
        <v>443</v>
      </c>
      <c r="B34" s="214">
        <v>44373</v>
      </c>
      <c r="C34" s="132" t="s">
        <v>323</v>
      </c>
      <c r="D34" s="132"/>
      <c r="E34" s="132" t="s">
        <v>647</v>
      </c>
    </row>
    <row r="35" spans="1:5" ht="47.25" x14ac:dyDescent="0.25">
      <c r="A35" s="230" t="s">
        <v>523</v>
      </c>
      <c r="B35" s="225" t="s">
        <v>663</v>
      </c>
      <c r="C35" s="132" t="s">
        <v>515</v>
      </c>
      <c r="D35" s="132"/>
      <c r="E35" s="132" t="s">
        <v>524</v>
      </c>
    </row>
    <row r="36" spans="1:5" ht="47.25" x14ac:dyDescent="0.25">
      <c r="A36" s="132" t="s">
        <v>345</v>
      </c>
      <c r="B36" s="214">
        <v>44413</v>
      </c>
      <c r="C36" s="132" t="s">
        <v>346</v>
      </c>
      <c r="D36" s="132"/>
      <c r="E36" s="132" t="s">
        <v>347</v>
      </c>
    </row>
    <row r="37" spans="1:5" ht="31.5" x14ac:dyDescent="0.25">
      <c r="A37" s="132" t="s">
        <v>444</v>
      </c>
      <c r="B37" s="214">
        <v>44458</v>
      </c>
      <c r="C37" s="132" t="s">
        <v>445</v>
      </c>
      <c r="D37" s="132"/>
      <c r="E37" s="226" t="s">
        <v>742</v>
      </c>
    </row>
    <row r="38" spans="1:5" ht="31.5" x14ac:dyDescent="0.25">
      <c r="A38" s="132" t="s">
        <v>348</v>
      </c>
      <c r="B38" s="214">
        <v>44477</v>
      </c>
      <c r="C38" s="132" t="s">
        <v>349</v>
      </c>
      <c r="D38" s="132"/>
      <c r="E38" s="132" t="s">
        <v>350</v>
      </c>
    </row>
    <row r="39" spans="1:5" ht="47.25" x14ac:dyDescent="0.25">
      <c r="A39" s="132" t="s">
        <v>446</v>
      </c>
      <c r="B39" s="214">
        <v>44478</v>
      </c>
      <c r="C39" s="132" t="s">
        <v>445</v>
      </c>
      <c r="D39" s="132"/>
      <c r="E39" s="132" t="s">
        <v>648</v>
      </c>
    </row>
    <row r="40" spans="1:5" ht="31.5" x14ac:dyDescent="0.25">
      <c r="A40" s="132" t="s">
        <v>438</v>
      </c>
      <c r="B40" s="214">
        <v>44482</v>
      </c>
      <c r="C40" s="132" t="s">
        <v>439</v>
      </c>
      <c r="D40" s="132"/>
      <c r="E40" s="132" t="s">
        <v>645</v>
      </c>
    </row>
    <row r="41" spans="1:5" ht="31.5" x14ac:dyDescent="0.25">
      <c r="A41" s="132" t="s">
        <v>351</v>
      </c>
      <c r="B41" s="214">
        <v>44491</v>
      </c>
      <c r="C41" s="132" t="s">
        <v>349</v>
      </c>
      <c r="D41" s="132"/>
      <c r="E41" s="132" t="s">
        <v>352</v>
      </c>
    </row>
    <row r="42" spans="1:5" ht="78.75" x14ac:dyDescent="0.25">
      <c r="A42" s="132" t="s">
        <v>525</v>
      </c>
      <c r="B42" s="225" t="s">
        <v>529</v>
      </c>
      <c r="C42" s="132" t="s">
        <v>526</v>
      </c>
      <c r="D42" s="132"/>
      <c r="E42" s="132" t="s">
        <v>673</v>
      </c>
    </row>
    <row r="43" spans="1:5" ht="47.25" x14ac:dyDescent="0.25">
      <c r="A43" s="230" t="s">
        <v>527</v>
      </c>
      <c r="B43" s="231" t="s">
        <v>664</v>
      </c>
      <c r="C43" s="132" t="s">
        <v>515</v>
      </c>
      <c r="D43" s="132"/>
      <c r="E43" s="132" t="s">
        <v>528</v>
      </c>
    </row>
    <row r="44" spans="1:5" ht="19.5" customHeight="1" x14ac:dyDescent="0.25">
      <c r="A44" s="196" t="s">
        <v>216</v>
      </c>
      <c r="B44" s="195"/>
      <c r="C44" s="194"/>
      <c r="D44" s="194"/>
      <c r="E44" s="194"/>
    </row>
    <row r="45" spans="1:5" ht="47.25" x14ac:dyDescent="0.25">
      <c r="A45" s="215" t="s">
        <v>530</v>
      </c>
      <c r="B45" s="238" t="s">
        <v>517</v>
      </c>
      <c r="C45" s="215" t="s">
        <v>531</v>
      </c>
      <c r="D45" s="215"/>
      <c r="E45" s="215" t="s">
        <v>666</v>
      </c>
    </row>
    <row r="46" spans="1:5" ht="110.25" x14ac:dyDescent="0.25">
      <c r="A46" s="215" t="s">
        <v>532</v>
      </c>
      <c r="B46" s="238" t="s">
        <v>517</v>
      </c>
      <c r="C46" s="215" t="s">
        <v>533</v>
      </c>
      <c r="D46" s="215"/>
      <c r="E46" s="215" t="s">
        <v>534</v>
      </c>
    </row>
    <row r="47" spans="1:5" ht="31.5" x14ac:dyDescent="0.25">
      <c r="A47" s="132" t="s">
        <v>447</v>
      </c>
      <c r="B47" s="223" t="s">
        <v>517</v>
      </c>
      <c r="C47" s="132" t="s">
        <v>448</v>
      </c>
      <c r="D47" s="132"/>
      <c r="E47" s="132" t="s">
        <v>665</v>
      </c>
    </row>
    <row r="48" spans="1:5" ht="78.75" x14ac:dyDescent="0.25">
      <c r="A48" s="132" t="s">
        <v>353</v>
      </c>
      <c r="B48" s="220">
        <v>44352</v>
      </c>
      <c r="C48" s="132" t="s">
        <v>354</v>
      </c>
      <c r="D48" s="132"/>
      <c r="E48" s="132" t="s">
        <v>355</v>
      </c>
    </row>
    <row r="49" spans="1:5" ht="63" x14ac:dyDescent="0.25">
      <c r="A49" s="132" t="s">
        <v>535</v>
      </c>
      <c r="B49" s="223" t="s">
        <v>529</v>
      </c>
      <c r="C49" s="134" t="s">
        <v>536</v>
      </c>
      <c r="D49" s="132"/>
      <c r="E49" s="132" t="s">
        <v>537</v>
      </c>
    </row>
    <row r="50" spans="1:5" ht="47.25" x14ac:dyDescent="0.25">
      <c r="A50" s="132" t="s">
        <v>538</v>
      </c>
      <c r="B50" s="225" t="s">
        <v>529</v>
      </c>
      <c r="C50" s="134" t="s">
        <v>539</v>
      </c>
      <c r="D50" s="224"/>
      <c r="E50" s="132" t="s">
        <v>540</v>
      </c>
    </row>
    <row r="51" spans="1:5" ht="18.75" x14ac:dyDescent="0.25">
      <c r="A51" s="118" t="s">
        <v>214</v>
      </c>
      <c r="B51" s="125"/>
      <c r="C51" s="118"/>
      <c r="D51" s="118"/>
      <c r="E51" s="119"/>
    </row>
    <row r="52" spans="1:5" ht="47.25" x14ac:dyDescent="0.25">
      <c r="A52" s="132" t="s">
        <v>358</v>
      </c>
      <c r="B52" s="219" t="s">
        <v>516</v>
      </c>
      <c r="C52" s="136" t="s">
        <v>359</v>
      </c>
      <c r="D52" s="136"/>
      <c r="E52" s="136" t="s">
        <v>360</v>
      </c>
    </row>
    <row r="53" spans="1:5" ht="47.25" x14ac:dyDescent="0.25">
      <c r="A53" s="239" t="s">
        <v>541</v>
      </c>
      <c r="B53" s="241" t="s">
        <v>516</v>
      </c>
      <c r="C53" s="240" t="s">
        <v>542</v>
      </c>
      <c r="D53" s="240"/>
      <c r="E53" s="132" t="s">
        <v>667</v>
      </c>
    </row>
    <row r="54" spans="1:5" ht="51" customHeight="1" x14ac:dyDescent="0.25">
      <c r="A54" s="239" t="s">
        <v>543</v>
      </c>
      <c r="B54" s="241" t="s">
        <v>516</v>
      </c>
      <c r="C54" s="240" t="s">
        <v>544</v>
      </c>
      <c r="D54" s="240"/>
      <c r="E54" s="132" t="s">
        <v>740</v>
      </c>
    </row>
    <row r="55" spans="1:5" ht="45" x14ac:dyDescent="0.25">
      <c r="A55" s="239" t="s">
        <v>552</v>
      </c>
      <c r="B55" s="241" t="s">
        <v>517</v>
      </c>
      <c r="C55" s="240" t="s">
        <v>542</v>
      </c>
      <c r="D55" s="240"/>
      <c r="E55" s="132" t="s">
        <v>553</v>
      </c>
    </row>
    <row r="56" spans="1:5" ht="60" x14ac:dyDescent="0.25">
      <c r="A56" s="239" t="s">
        <v>545</v>
      </c>
      <c r="B56" s="241" t="s">
        <v>517</v>
      </c>
      <c r="C56" s="239" t="s">
        <v>546</v>
      </c>
      <c r="D56" s="240"/>
      <c r="E56" s="132" t="s">
        <v>547</v>
      </c>
    </row>
    <row r="57" spans="1:5" ht="45" x14ac:dyDescent="0.25">
      <c r="A57" s="239" t="s">
        <v>548</v>
      </c>
      <c r="B57" s="241" t="s">
        <v>549</v>
      </c>
      <c r="C57" s="239" t="s">
        <v>550</v>
      </c>
      <c r="D57" s="240"/>
      <c r="E57" s="132" t="s">
        <v>551</v>
      </c>
    </row>
    <row r="58" spans="1:5" ht="47.25" x14ac:dyDescent="0.25">
      <c r="A58" s="132" t="s">
        <v>361</v>
      </c>
      <c r="B58" s="221">
        <v>44246</v>
      </c>
      <c r="C58" s="136" t="s">
        <v>362</v>
      </c>
      <c r="D58" s="136"/>
      <c r="E58" s="136" t="s">
        <v>363</v>
      </c>
    </row>
    <row r="59" spans="1:5" ht="78.75" x14ac:dyDescent="0.25">
      <c r="A59" s="132" t="s">
        <v>364</v>
      </c>
      <c r="B59" s="221">
        <v>44260</v>
      </c>
      <c r="C59" s="136" t="s">
        <v>362</v>
      </c>
      <c r="D59" s="136"/>
      <c r="E59" s="136" t="s">
        <v>365</v>
      </c>
    </row>
    <row r="60" spans="1:5" ht="49.5" customHeight="1" x14ac:dyDescent="0.25">
      <c r="A60" s="132" t="s">
        <v>366</v>
      </c>
      <c r="B60" s="221">
        <v>44301</v>
      </c>
      <c r="C60" s="136" t="s">
        <v>362</v>
      </c>
      <c r="D60" s="136"/>
      <c r="E60" s="136" t="s">
        <v>367</v>
      </c>
    </row>
    <row r="61" spans="1:5" ht="78.75" x14ac:dyDescent="0.25">
      <c r="A61" s="132" t="s">
        <v>449</v>
      </c>
      <c r="B61" s="221">
        <v>44307</v>
      </c>
      <c r="C61" s="136" t="s">
        <v>439</v>
      </c>
      <c r="D61" s="136"/>
      <c r="E61" s="136" t="s">
        <v>649</v>
      </c>
    </row>
    <row r="62" spans="1:5" ht="31.5" x14ac:dyDescent="0.25">
      <c r="A62" s="132" t="s">
        <v>450</v>
      </c>
      <c r="B62" s="221">
        <v>44310</v>
      </c>
      <c r="C62" s="136" t="s">
        <v>451</v>
      </c>
      <c r="D62" s="136"/>
      <c r="E62" s="136" t="s">
        <v>668</v>
      </c>
    </row>
    <row r="63" spans="1:5" ht="94.5" x14ac:dyDescent="0.25">
      <c r="A63" s="132" t="s">
        <v>481</v>
      </c>
      <c r="B63" s="221">
        <v>44287</v>
      </c>
      <c r="C63" s="136" t="s">
        <v>504</v>
      </c>
      <c r="D63" s="136"/>
      <c r="E63" s="136" t="s">
        <v>669</v>
      </c>
    </row>
    <row r="64" spans="1:5" ht="47.25" x14ac:dyDescent="0.25">
      <c r="A64" s="132" t="s">
        <v>554</v>
      </c>
      <c r="B64" s="221">
        <v>44287</v>
      </c>
      <c r="C64" s="136" t="s">
        <v>555</v>
      </c>
      <c r="D64" s="136"/>
      <c r="E64" s="136" t="s">
        <v>556</v>
      </c>
    </row>
    <row r="65" spans="1:5" ht="63" x14ac:dyDescent="0.25">
      <c r="A65" s="132" t="s">
        <v>557</v>
      </c>
      <c r="B65" s="221">
        <v>44287</v>
      </c>
      <c r="C65" s="136" t="s">
        <v>558</v>
      </c>
      <c r="D65" s="136"/>
      <c r="E65" s="136" t="s">
        <v>670</v>
      </c>
    </row>
    <row r="66" spans="1:5" ht="63" x14ac:dyDescent="0.25">
      <c r="A66" s="132" t="s">
        <v>368</v>
      </c>
      <c r="B66" s="221" t="s">
        <v>369</v>
      </c>
      <c r="C66" s="136" t="s">
        <v>362</v>
      </c>
      <c r="D66" s="136"/>
      <c r="E66" s="136" t="s">
        <v>671</v>
      </c>
    </row>
    <row r="67" spans="1:5" ht="47.25" x14ac:dyDescent="0.25">
      <c r="A67" s="132" t="s">
        <v>559</v>
      </c>
      <c r="B67" s="219" t="s">
        <v>508</v>
      </c>
      <c r="C67" s="136" t="s">
        <v>333</v>
      </c>
      <c r="D67" s="136"/>
      <c r="E67" s="136" t="s">
        <v>560</v>
      </c>
    </row>
    <row r="68" spans="1:5" ht="47.25" x14ac:dyDescent="0.25">
      <c r="A68" s="132" t="s">
        <v>561</v>
      </c>
      <c r="B68" s="219" t="s">
        <v>508</v>
      </c>
      <c r="C68" s="136" t="s">
        <v>562</v>
      </c>
      <c r="D68" s="136"/>
      <c r="E68" s="136" t="s">
        <v>563</v>
      </c>
    </row>
    <row r="69" spans="1:5" ht="54" customHeight="1" x14ac:dyDescent="0.25">
      <c r="A69" s="132" t="s">
        <v>564</v>
      </c>
      <c r="B69" s="219" t="s">
        <v>508</v>
      </c>
      <c r="C69" s="136" t="s">
        <v>565</v>
      </c>
      <c r="D69" s="136"/>
      <c r="E69" s="136" t="s">
        <v>563</v>
      </c>
    </row>
    <row r="70" spans="1:5" ht="60" x14ac:dyDescent="0.25">
      <c r="A70" s="217" t="s">
        <v>566</v>
      </c>
      <c r="B70" s="222" t="s">
        <v>508</v>
      </c>
      <c r="C70" s="217" t="s">
        <v>567</v>
      </c>
      <c r="D70" s="216"/>
      <c r="E70" s="217" t="s">
        <v>672</v>
      </c>
    </row>
    <row r="71" spans="1:5" ht="31.5" x14ac:dyDescent="0.25">
      <c r="A71" s="132" t="s">
        <v>370</v>
      </c>
      <c r="B71" s="221">
        <v>44325</v>
      </c>
      <c r="C71" s="136" t="s">
        <v>333</v>
      </c>
      <c r="D71" s="136"/>
      <c r="E71" s="136" t="s">
        <v>674</v>
      </c>
    </row>
    <row r="72" spans="1:5" ht="31.5" x14ac:dyDescent="0.25">
      <c r="A72" s="132" t="s">
        <v>370</v>
      </c>
      <c r="B72" s="221">
        <v>44325</v>
      </c>
      <c r="C72" s="136" t="s">
        <v>333</v>
      </c>
      <c r="D72" s="136"/>
      <c r="E72" s="136" t="s">
        <v>330</v>
      </c>
    </row>
    <row r="73" spans="1:5" ht="63" x14ac:dyDescent="0.25">
      <c r="A73" s="132" t="s">
        <v>371</v>
      </c>
      <c r="B73" s="221">
        <v>44324</v>
      </c>
      <c r="C73" s="136" t="s">
        <v>372</v>
      </c>
      <c r="D73" s="136"/>
      <c r="E73" s="136" t="s">
        <v>373</v>
      </c>
    </row>
    <row r="74" spans="1:5" ht="47.25" x14ac:dyDescent="0.25">
      <c r="A74" s="132" t="s">
        <v>374</v>
      </c>
      <c r="B74" s="221">
        <v>44336</v>
      </c>
      <c r="C74" s="136" t="s">
        <v>362</v>
      </c>
      <c r="D74" s="136"/>
      <c r="E74" s="136" t="s">
        <v>375</v>
      </c>
    </row>
    <row r="75" spans="1:5" ht="78.75" x14ac:dyDescent="0.25">
      <c r="A75" s="132" t="s">
        <v>568</v>
      </c>
      <c r="B75" s="221">
        <v>44348</v>
      </c>
      <c r="C75" s="136" t="s">
        <v>569</v>
      </c>
      <c r="D75" s="136"/>
      <c r="E75" s="136" t="s">
        <v>570</v>
      </c>
    </row>
    <row r="76" spans="1:5" ht="78.75" x14ac:dyDescent="0.25">
      <c r="A76" s="132" t="s">
        <v>376</v>
      </c>
      <c r="B76" s="221">
        <v>44350</v>
      </c>
      <c r="C76" s="136" t="s">
        <v>377</v>
      </c>
      <c r="D76" s="136"/>
      <c r="E76" s="136" t="s">
        <v>675</v>
      </c>
    </row>
    <row r="77" spans="1:5" ht="47.25" x14ac:dyDescent="0.25">
      <c r="A77" s="132" t="s">
        <v>378</v>
      </c>
      <c r="B77" s="221">
        <v>44357</v>
      </c>
      <c r="C77" s="136" t="s">
        <v>362</v>
      </c>
      <c r="D77" s="136"/>
      <c r="E77" s="136" t="s">
        <v>379</v>
      </c>
    </row>
    <row r="78" spans="1:5" ht="31.5" x14ac:dyDescent="0.25">
      <c r="A78" s="132" t="s">
        <v>380</v>
      </c>
      <c r="B78" s="221">
        <v>44374</v>
      </c>
      <c r="C78" s="136" t="s">
        <v>381</v>
      </c>
      <c r="D78" s="136"/>
      <c r="E78" s="136" t="s">
        <v>676</v>
      </c>
    </row>
    <row r="79" spans="1:5" ht="47.25" x14ac:dyDescent="0.25">
      <c r="A79" s="132" t="s">
        <v>380</v>
      </c>
      <c r="B79" s="221">
        <v>44374</v>
      </c>
      <c r="C79" s="136" t="s">
        <v>381</v>
      </c>
      <c r="D79" s="136"/>
      <c r="E79" s="136" t="s">
        <v>382</v>
      </c>
    </row>
    <row r="80" spans="1:5" ht="47.25" x14ac:dyDescent="0.25">
      <c r="A80" s="132" t="s">
        <v>383</v>
      </c>
      <c r="B80" s="221" t="s">
        <v>384</v>
      </c>
      <c r="C80" s="136" t="s">
        <v>385</v>
      </c>
      <c r="D80" s="136"/>
      <c r="E80" s="136" t="s">
        <v>386</v>
      </c>
    </row>
    <row r="81" spans="1:5" ht="78.75" x14ac:dyDescent="0.25">
      <c r="A81" s="132" t="s">
        <v>387</v>
      </c>
      <c r="B81" s="221">
        <v>44435</v>
      </c>
      <c r="C81" s="136" t="s">
        <v>388</v>
      </c>
      <c r="D81" s="136"/>
      <c r="E81" s="136" t="s">
        <v>389</v>
      </c>
    </row>
    <row r="82" spans="1:5" ht="63" x14ac:dyDescent="0.25">
      <c r="A82" s="132" t="s">
        <v>571</v>
      </c>
      <c r="B82" s="221">
        <v>44409</v>
      </c>
      <c r="C82" s="136" t="s">
        <v>572</v>
      </c>
      <c r="D82" s="136"/>
      <c r="E82" s="136" t="s">
        <v>677</v>
      </c>
    </row>
    <row r="83" spans="1:5" ht="78.75" x14ac:dyDescent="0.25">
      <c r="A83" s="132" t="s">
        <v>573</v>
      </c>
      <c r="B83" s="221">
        <v>44409</v>
      </c>
      <c r="C83" s="136" t="s">
        <v>574</v>
      </c>
      <c r="D83" s="136"/>
      <c r="E83" s="136" t="s">
        <v>575</v>
      </c>
    </row>
    <row r="84" spans="1:5" ht="47.25" x14ac:dyDescent="0.25">
      <c r="A84" s="132" t="s">
        <v>576</v>
      </c>
      <c r="B84" s="221">
        <v>44409</v>
      </c>
      <c r="C84" s="136" t="s">
        <v>577</v>
      </c>
      <c r="D84" s="136"/>
      <c r="E84" s="136" t="s">
        <v>578</v>
      </c>
    </row>
    <row r="85" spans="1:5" ht="86.25" customHeight="1" x14ac:dyDescent="0.25">
      <c r="A85" s="132" t="s">
        <v>390</v>
      </c>
      <c r="B85" s="221">
        <v>44462</v>
      </c>
      <c r="C85" s="136" t="s">
        <v>362</v>
      </c>
      <c r="D85" s="136"/>
      <c r="E85" s="136" t="s">
        <v>391</v>
      </c>
    </row>
    <row r="86" spans="1:5" ht="126" x14ac:dyDescent="0.25">
      <c r="A86" s="132" t="s">
        <v>392</v>
      </c>
      <c r="B86" s="221">
        <v>44475</v>
      </c>
      <c r="C86" s="136" t="s">
        <v>393</v>
      </c>
      <c r="D86" s="136"/>
      <c r="E86" s="136" t="s">
        <v>639</v>
      </c>
    </row>
    <row r="87" spans="1:5" ht="47.25" x14ac:dyDescent="0.25">
      <c r="A87" s="132" t="s">
        <v>452</v>
      </c>
      <c r="B87" s="221">
        <v>44485</v>
      </c>
      <c r="C87" s="136" t="s">
        <v>453</v>
      </c>
      <c r="D87" s="136"/>
      <c r="E87" s="136" t="s">
        <v>678</v>
      </c>
    </row>
    <row r="88" spans="1:5" ht="31.5" x14ac:dyDescent="0.25">
      <c r="A88" s="132" t="s">
        <v>454</v>
      </c>
      <c r="B88" s="221" t="s">
        <v>455</v>
      </c>
      <c r="C88" s="136" t="s">
        <v>451</v>
      </c>
      <c r="D88" s="136"/>
      <c r="E88" s="136" t="s">
        <v>679</v>
      </c>
    </row>
    <row r="89" spans="1:5" ht="126" x14ac:dyDescent="0.25">
      <c r="A89" s="132" t="s">
        <v>579</v>
      </c>
      <c r="B89" s="219" t="s">
        <v>529</v>
      </c>
      <c r="C89" s="136" t="s">
        <v>580</v>
      </c>
      <c r="D89" s="136"/>
      <c r="E89" s="136" t="s">
        <v>638</v>
      </c>
    </row>
    <row r="90" spans="1:5" ht="63" x14ac:dyDescent="0.25">
      <c r="A90" s="132" t="s">
        <v>581</v>
      </c>
      <c r="B90" s="219" t="s">
        <v>529</v>
      </c>
      <c r="C90" s="136" t="s">
        <v>582</v>
      </c>
      <c r="D90" s="136"/>
      <c r="E90" s="136" t="s">
        <v>583</v>
      </c>
    </row>
    <row r="91" spans="1:5" ht="47.25" x14ac:dyDescent="0.25">
      <c r="A91" s="132" t="s">
        <v>584</v>
      </c>
      <c r="B91" s="219" t="s">
        <v>529</v>
      </c>
      <c r="C91" s="136" t="s">
        <v>585</v>
      </c>
      <c r="D91" s="136"/>
      <c r="E91" s="269" t="s">
        <v>586</v>
      </c>
    </row>
    <row r="92" spans="1:5" ht="63" x14ac:dyDescent="0.25">
      <c r="A92" s="132" t="s">
        <v>587</v>
      </c>
      <c r="B92" s="219" t="s">
        <v>529</v>
      </c>
      <c r="C92" s="136" t="s">
        <v>580</v>
      </c>
      <c r="D92" s="136"/>
      <c r="E92" s="269" t="s">
        <v>588</v>
      </c>
    </row>
    <row r="93" spans="1:5" ht="110.25" x14ac:dyDescent="0.25">
      <c r="A93" s="132" t="s">
        <v>394</v>
      </c>
      <c r="B93" s="221">
        <v>44491</v>
      </c>
      <c r="C93" s="136" t="s">
        <v>362</v>
      </c>
      <c r="D93" s="136"/>
      <c r="E93" s="136" t="s">
        <v>395</v>
      </c>
    </row>
    <row r="94" spans="1:5" ht="18.75" customHeight="1" x14ac:dyDescent="0.25">
      <c r="A94" s="118" t="s">
        <v>215</v>
      </c>
      <c r="B94" s="125"/>
      <c r="C94" s="118"/>
      <c r="D94" s="118"/>
      <c r="E94" s="119"/>
    </row>
    <row r="95" spans="1:5" ht="126" x14ac:dyDescent="0.25">
      <c r="A95" s="232" t="s">
        <v>589</v>
      </c>
      <c r="B95" s="234" t="s">
        <v>286</v>
      </c>
      <c r="C95" s="232" t="s">
        <v>590</v>
      </c>
      <c r="D95" s="232" t="s">
        <v>591</v>
      </c>
      <c r="E95" s="232" t="s">
        <v>592</v>
      </c>
    </row>
    <row r="96" spans="1:5" ht="31.5" x14ac:dyDescent="0.25">
      <c r="A96" s="232" t="s">
        <v>593</v>
      </c>
      <c r="B96" s="234" t="s">
        <v>529</v>
      </c>
      <c r="C96" s="232" t="s">
        <v>594</v>
      </c>
      <c r="D96" s="232" t="s">
        <v>595</v>
      </c>
      <c r="E96" s="232" t="s">
        <v>680</v>
      </c>
    </row>
    <row r="97" spans="1:5" ht="47.25" x14ac:dyDescent="0.25">
      <c r="A97" s="132" t="s">
        <v>456</v>
      </c>
      <c r="B97" s="212" t="s">
        <v>529</v>
      </c>
      <c r="C97" s="132" t="s">
        <v>457</v>
      </c>
      <c r="D97" s="132" t="s">
        <v>458</v>
      </c>
      <c r="E97" s="132" t="s">
        <v>713</v>
      </c>
    </row>
    <row r="98" spans="1:5" ht="18.75" x14ac:dyDescent="0.25">
      <c r="A98" s="118" t="s">
        <v>212</v>
      </c>
      <c r="B98" s="125"/>
      <c r="C98" s="118"/>
      <c r="D98" s="118"/>
      <c r="E98" s="119"/>
    </row>
    <row r="99" spans="1:5" ht="18.75" x14ac:dyDescent="0.25">
      <c r="A99" s="62"/>
      <c r="B99" s="84"/>
      <c r="C99" s="62"/>
      <c r="D99" s="62"/>
      <c r="E99" s="84"/>
    </row>
    <row r="100" spans="1:5" ht="18.75" x14ac:dyDescent="0.25">
      <c r="A100" s="118" t="s">
        <v>217</v>
      </c>
      <c r="B100" s="125"/>
      <c r="C100" s="118"/>
      <c r="D100" s="118"/>
      <c r="E100" s="119"/>
    </row>
    <row r="101" spans="1:5" ht="31.5" x14ac:dyDescent="0.25">
      <c r="A101" s="132" t="s">
        <v>396</v>
      </c>
      <c r="B101" s="133">
        <v>44247</v>
      </c>
      <c r="C101" s="132" t="s">
        <v>397</v>
      </c>
      <c r="D101" s="132" t="s">
        <v>398</v>
      </c>
      <c r="E101" s="132" t="s">
        <v>399</v>
      </c>
    </row>
    <row r="102" spans="1:5" ht="63" x14ac:dyDescent="0.25">
      <c r="A102" s="132" t="s">
        <v>400</v>
      </c>
      <c r="B102" s="212" t="s">
        <v>517</v>
      </c>
      <c r="C102" s="132" t="s">
        <v>401</v>
      </c>
      <c r="D102" s="132" t="s">
        <v>402</v>
      </c>
      <c r="E102" s="132" t="s">
        <v>403</v>
      </c>
    </row>
    <row r="103" spans="1:5" ht="47.25" x14ac:dyDescent="0.25">
      <c r="A103" s="132" t="s">
        <v>404</v>
      </c>
      <c r="B103" s="212" t="s">
        <v>286</v>
      </c>
      <c r="C103" s="132" t="s">
        <v>405</v>
      </c>
      <c r="D103" s="132" t="s">
        <v>406</v>
      </c>
      <c r="E103" s="132" t="s">
        <v>681</v>
      </c>
    </row>
    <row r="104" spans="1:5" ht="47.25" x14ac:dyDescent="0.25">
      <c r="A104" s="136" t="s">
        <v>459</v>
      </c>
      <c r="B104" s="221">
        <v>44289</v>
      </c>
      <c r="C104" s="136" t="s">
        <v>460</v>
      </c>
      <c r="D104" s="136" t="s">
        <v>461</v>
      </c>
      <c r="E104" s="136" t="s">
        <v>682</v>
      </c>
    </row>
    <row r="105" spans="1:5" ht="47.25" x14ac:dyDescent="0.25">
      <c r="A105" s="132" t="s">
        <v>289</v>
      </c>
      <c r="B105" s="133" t="s">
        <v>284</v>
      </c>
      <c r="C105" s="132" t="s">
        <v>285</v>
      </c>
      <c r="D105" s="132" t="s">
        <v>716</v>
      </c>
      <c r="E105" s="132" t="s">
        <v>683</v>
      </c>
    </row>
    <row r="106" spans="1:5" ht="63" x14ac:dyDescent="0.25">
      <c r="A106" s="132" t="s">
        <v>596</v>
      </c>
      <c r="B106" s="212" t="s">
        <v>284</v>
      </c>
      <c r="C106" s="132" t="s">
        <v>597</v>
      </c>
      <c r="D106" s="132" t="s">
        <v>598</v>
      </c>
      <c r="E106" s="132" t="s">
        <v>599</v>
      </c>
    </row>
    <row r="107" spans="1:5" ht="63" x14ac:dyDescent="0.25">
      <c r="A107" s="132" t="s">
        <v>600</v>
      </c>
      <c r="B107" s="212" t="s">
        <v>508</v>
      </c>
      <c r="C107" s="132" t="s">
        <v>601</v>
      </c>
      <c r="D107" s="132" t="s">
        <v>602</v>
      </c>
      <c r="E107" s="132" t="s">
        <v>685</v>
      </c>
    </row>
    <row r="108" spans="1:5" ht="47.25" x14ac:dyDescent="0.25">
      <c r="A108" s="132" t="s">
        <v>603</v>
      </c>
      <c r="B108" s="212" t="s">
        <v>508</v>
      </c>
      <c r="C108" s="132" t="s">
        <v>604</v>
      </c>
      <c r="D108" s="132" t="s">
        <v>605</v>
      </c>
      <c r="E108" s="132" t="s">
        <v>684</v>
      </c>
    </row>
    <row r="109" spans="1:5" ht="78.75" x14ac:dyDescent="0.25">
      <c r="A109" s="132" t="s">
        <v>407</v>
      </c>
      <c r="B109" s="133">
        <v>44347</v>
      </c>
      <c r="C109" s="132" t="s">
        <v>408</v>
      </c>
      <c r="D109" s="132" t="s">
        <v>409</v>
      </c>
      <c r="E109" s="132" t="s">
        <v>686</v>
      </c>
    </row>
    <row r="110" spans="1:5" ht="78.75" x14ac:dyDescent="0.25">
      <c r="A110" s="132" t="s">
        <v>407</v>
      </c>
      <c r="B110" s="133">
        <v>44347</v>
      </c>
      <c r="C110" s="132" t="s">
        <v>408</v>
      </c>
      <c r="D110" s="132" t="s">
        <v>409</v>
      </c>
      <c r="E110" s="132" t="s">
        <v>687</v>
      </c>
    </row>
    <row r="111" spans="1:5" ht="78.75" x14ac:dyDescent="0.25">
      <c r="A111" s="132" t="s">
        <v>410</v>
      </c>
      <c r="B111" s="133">
        <v>44344</v>
      </c>
      <c r="C111" s="132" t="s">
        <v>411</v>
      </c>
      <c r="D111" s="132" t="s">
        <v>412</v>
      </c>
      <c r="E111" s="132" t="s">
        <v>688</v>
      </c>
    </row>
    <row r="112" spans="1:5" ht="94.5" x14ac:dyDescent="0.25">
      <c r="A112" s="132" t="s">
        <v>410</v>
      </c>
      <c r="B112" s="133">
        <v>44344</v>
      </c>
      <c r="C112" s="132" t="s">
        <v>411</v>
      </c>
      <c r="D112" s="132" t="s">
        <v>412</v>
      </c>
      <c r="E112" s="132" t="s">
        <v>691</v>
      </c>
    </row>
    <row r="113" spans="1:5" ht="78.75" x14ac:dyDescent="0.25">
      <c r="A113" s="132" t="s">
        <v>413</v>
      </c>
      <c r="B113" s="133">
        <v>44336</v>
      </c>
      <c r="C113" s="132" t="s">
        <v>408</v>
      </c>
      <c r="D113" s="132" t="s">
        <v>409</v>
      </c>
      <c r="E113" s="132" t="s">
        <v>690</v>
      </c>
    </row>
    <row r="114" spans="1:5" ht="78.75" x14ac:dyDescent="0.25">
      <c r="A114" s="132" t="s">
        <v>413</v>
      </c>
      <c r="B114" s="133">
        <v>44336</v>
      </c>
      <c r="C114" s="132" t="s">
        <v>408</v>
      </c>
      <c r="D114" s="132" t="s">
        <v>409</v>
      </c>
      <c r="E114" s="132" t="s">
        <v>689</v>
      </c>
    </row>
    <row r="115" spans="1:5" ht="94.5" x14ac:dyDescent="0.25">
      <c r="A115" s="132" t="s">
        <v>414</v>
      </c>
      <c r="B115" s="133">
        <v>44333</v>
      </c>
      <c r="C115" s="132" t="s">
        <v>411</v>
      </c>
      <c r="D115" s="132" t="s">
        <v>412</v>
      </c>
      <c r="E115" s="132" t="s">
        <v>712</v>
      </c>
    </row>
    <row r="116" spans="1:5" ht="78.75" x14ac:dyDescent="0.25">
      <c r="A116" s="132" t="s">
        <v>415</v>
      </c>
      <c r="B116" s="133">
        <v>44339</v>
      </c>
      <c r="C116" s="132" t="s">
        <v>411</v>
      </c>
      <c r="D116" s="132" t="s">
        <v>412</v>
      </c>
      <c r="E116" s="132" t="s">
        <v>711</v>
      </c>
    </row>
    <row r="117" spans="1:5" ht="78.75" x14ac:dyDescent="0.25">
      <c r="A117" s="132" t="s">
        <v>416</v>
      </c>
      <c r="B117" s="133">
        <v>44341</v>
      </c>
      <c r="C117" s="132" t="s">
        <v>408</v>
      </c>
      <c r="D117" s="132" t="s">
        <v>417</v>
      </c>
      <c r="E117" s="132" t="s">
        <v>692</v>
      </c>
    </row>
    <row r="118" spans="1:5" ht="141.75" x14ac:dyDescent="0.25">
      <c r="A118" s="132" t="s">
        <v>418</v>
      </c>
      <c r="B118" s="133">
        <v>44428</v>
      </c>
      <c r="C118" s="132" t="s">
        <v>419</v>
      </c>
      <c r="D118" s="132" t="s">
        <v>420</v>
      </c>
      <c r="E118" s="132" t="s">
        <v>421</v>
      </c>
    </row>
    <row r="119" spans="1:5" ht="18.75" x14ac:dyDescent="0.25">
      <c r="A119" s="118" t="s">
        <v>213</v>
      </c>
      <c r="B119" s="125"/>
      <c r="C119" s="118"/>
      <c r="D119" s="118"/>
      <c r="E119" s="119"/>
    </row>
    <row r="120" spans="1:5" ht="47.25" x14ac:dyDescent="0.25">
      <c r="A120" s="232" t="s">
        <v>606</v>
      </c>
      <c r="B120" s="234" t="s">
        <v>751</v>
      </c>
      <c r="C120" s="132" t="s">
        <v>287</v>
      </c>
      <c r="D120" s="232" t="s">
        <v>607</v>
      </c>
      <c r="E120" s="232" t="s">
        <v>708</v>
      </c>
    </row>
    <row r="121" spans="1:5" ht="47.25" x14ac:dyDescent="0.25">
      <c r="A121" s="232" t="s">
        <v>606</v>
      </c>
      <c r="B121" s="234" t="s">
        <v>751</v>
      </c>
      <c r="C121" s="132" t="s">
        <v>287</v>
      </c>
      <c r="D121" s="132" t="s">
        <v>715</v>
      </c>
      <c r="E121" s="132" t="s">
        <v>694</v>
      </c>
    </row>
    <row r="122" spans="1:5" ht="47.25" x14ac:dyDescent="0.25">
      <c r="A122" s="232" t="s">
        <v>608</v>
      </c>
      <c r="B122" s="233">
        <v>44249</v>
      </c>
      <c r="C122" s="232" t="s">
        <v>609</v>
      </c>
      <c r="D122" s="232" t="s">
        <v>610</v>
      </c>
      <c r="E122" s="232" t="s">
        <v>699</v>
      </c>
    </row>
    <row r="123" spans="1:5" ht="94.5" x14ac:dyDescent="0.25">
      <c r="A123" s="232" t="s">
        <v>611</v>
      </c>
      <c r="B123" s="233" t="s">
        <v>612</v>
      </c>
      <c r="C123" s="232" t="s">
        <v>613</v>
      </c>
      <c r="D123" s="232" t="s">
        <v>614</v>
      </c>
      <c r="E123" s="232" t="s">
        <v>710</v>
      </c>
    </row>
    <row r="124" spans="1:5" ht="63" x14ac:dyDescent="0.25">
      <c r="A124" s="232" t="s">
        <v>615</v>
      </c>
      <c r="B124" s="233" t="s">
        <v>616</v>
      </c>
      <c r="C124" s="232" t="s">
        <v>617</v>
      </c>
      <c r="D124" s="232" t="s">
        <v>618</v>
      </c>
      <c r="E124" s="232" t="s">
        <v>709</v>
      </c>
    </row>
    <row r="125" spans="1:5" ht="94.5" x14ac:dyDescent="0.25">
      <c r="A125" s="135" t="s">
        <v>462</v>
      </c>
      <c r="B125" s="212" t="s">
        <v>625</v>
      </c>
      <c r="C125" s="135" t="s">
        <v>463</v>
      </c>
      <c r="D125" s="135" t="s">
        <v>464</v>
      </c>
      <c r="E125" s="132" t="s">
        <v>702</v>
      </c>
    </row>
    <row r="126" spans="1:5" ht="47.25" x14ac:dyDescent="0.25">
      <c r="A126" s="135" t="s">
        <v>462</v>
      </c>
      <c r="B126" s="212" t="s">
        <v>625</v>
      </c>
      <c r="C126" s="135" t="s">
        <v>463</v>
      </c>
      <c r="D126" s="135" t="s">
        <v>464</v>
      </c>
      <c r="E126" s="135" t="s">
        <v>693</v>
      </c>
    </row>
    <row r="127" spans="1:5" ht="94.5" x14ac:dyDescent="0.25">
      <c r="A127" s="132" t="s">
        <v>288</v>
      </c>
      <c r="B127" s="134" t="s">
        <v>284</v>
      </c>
      <c r="C127" s="132" t="s">
        <v>285</v>
      </c>
      <c r="D127" s="132" t="s">
        <v>716</v>
      </c>
      <c r="E127" s="132" t="s">
        <v>696</v>
      </c>
    </row>
    <row r="128" spans="1:5" ht="63" x14ac:dyDescent="0.25">
      <c r="A128" s="135" t="s">
        <v>422</v>
      </c>
      <c r="B128" s="212" t="s">
        <v>284</v>
      </c>
      <c r="C128" s="135" t="s">
        <v>423</v>
      </c>
      <c r="D128" s="135" t="s">
        <v>424</v>
      </c>
      <c r="E128" s="135" t="s">
        <v>695</v>
      </c>
    </row>
    <row r="129" spans="1:5" ht="47.25" x14ac:dyDescent="0.25">
      <c r="A129" s="135" t="s">
        <v>619</v>
      </c>
      <c r="B129" s="212" t="s">
        <v>284</v>
      </c>
      <c r="C129" s="135" t="s">
        <v>620</v>
      </c>
      <c r="D129" s="135" t="s">
        <v>618</v>
      </c>
      <c r="E129" s="135" t="s">
        <v>699</v>
      </c>
    </row>
    <row r="130" spans="1:5" ht="47.25" x14ac:dyDescent="0.25">
      <c r="A130" s="135" t="s">
        <v>621</v>
      </c>
      <c r="B130" s="212" t="s">
        <v>284</v>
      </c>
      <c r="C130" s="135" t="s">
        <v>609</v>
      </c>
      <c r="D130" s="135" t="s">
        <v>610</v>
      </c>
      <c r="E130" s="135" t="s">
        <v>698</v>
      </c>
    </row>
    <row r="131" spans="1:5" ht="47.25" x14ac:dyDescent="0.25">
      <c r="A131" s="135" t="s">
        <v>622</v>
      </c>
      <c r="B131" s="212" t="s">
        <v>284</v>
      </c>
      <c r="C131" s="135" t="s">
        <v>623</v>
      </c>
      <c r="D131" s="135" t="s">
        <v>624</v>
      </c>
      <c r="E131" s="135" t="s">
        <v>697</v>
      </c>
    </row>
    <row r="132" spans="1:5" ht="63" x14ac:dyDescent="0.25">
      <c r="A132" s="135" t="s">
        <v>422</v>
      </c>
      <c r="B132" s="212" t="s">
        <v>284</v>
      </c>
      <c r="C132" s="135" t="s">
        <v>423</v>
      </c>
      <c r="D132" s="135" t="s">
        <v>424</v>
      </c>
      <c r="E132" s="135" t="s">
        <v>425</v>
      </c>
    </row>
    <row r="133" spans="1:5" ht="94.5" x14ac:dyDescent="0.25">
      <c r="A133" s="135" t="s">
        <v>465</v>
      </c>
      <c r="B133" s="212" t="s">
        <v>284</v>
      </c>
      <c r="C133" s="135" t="s">
        <v>466</v>
      </c>
      <c r="D133" s="135" t="s">
        <v>467</v>
      </c>
      <c r="E133" s="135" t="s">
        <v>701</v>
      </c>
    </row>
    <row r="134" spans="1:5" ht="78.75" x14ac:dyDescent="0.25">
      <c r="A134" s="135" t="s">
        <v>465</v>
      </c>
      <c r="B134" s="212" t="s">
        <v>284</v>
      </c>
      <c r="C134" s="135" t="s">
        <v>466</v>
      </c>
      <c r="D134" s="135" t="s">
        <v>467</v>
      </c>
      <c r="E134" s="135" t="s">
        <v>700</v>
      </c>
    </row>
    <row r="135" spans="1:5" ht="78.75" x14ac:dyDescent="0.25">
      <c r="A135" s="135" t="s">
        <v>468</v>
      </c>
      <c r="B135" s="212" t="s">
        <v>508</v>
      </c>
      <c r="C135" s="135" t="s">
        <v>457</v>
      </c>
      <c r="D135" s="135" t="s">
        <v>458</v>
      </c>
      <c r="E135" s="135" t="s">
        <v>703</v>
      </c>
    </row>
    <row r="136" spans="1:5" ht="94.5" x14ac:dyDescent="0.25">
      <c r="A136" s="135" t="s">
        <v>468</v>
      </c>
      <c r="B136" s="212" t="s">
        <v>508</v>
      </c>
      <c r="C136" s="135" t="s">
        <v>457</v>
      </c>
      <c r="D136" s="135" t="s">
        <v>458</v>
      </c>
      <c r="E136" s="135" t="s">
        <v>704</v>
      </c>
    </row>
    <row r="137" spans="1:5" ht="47.25" x14ac:dyDescent="0.25">
      <c r="A137" s="135" t="s">
        <v>628</v>
      </c>
      <c r="B137" s="212" t="s">
        <v>508</v>
      </c>
      <c r="C137" s="135" t="s">
        <v>629</v>
      </c>
      <c r="D137" s="135" t="s">
        <v>630</v>
      </c>
      <c r="E137" s="135" t="s">
        <v>705</v>
      </c>
    </row>
    <row r="138" spans="1:5" ht="63" x14ac:dyDescent="0.25">
      <c r="A138" s="135" t="s">
        <v>631</v>
      </c>
      <c r="B138" s="225" t="s">
        <v>508</v>
      </c>
      <c r="C138" s="135" t="s">
        <v>632</v>
      </c>
      <c r="D138" s="135" t="s">
        <v>633</v>
      </c>
      <c r="E138" s="135" t="s">
        <v>750</v>
      </c>
    </row>
    <row r="139" spans="1:5" ht="47.25" x14ac:dyDescent="0.25">
      <c r="A139" s="135" t="s">
        <v>469</v>
      </c>
      <c r="B139" s="212" t="s">
        <v>529</v>
      </c>
      <c r="C139" s="135" t="s">
        <v>470</v>
      </c>
      <c r="D139" s="135" t="s">
        <v>471</v>
      </c>
      <c r="E139" s="135" t="s">
        <v>650</v>
      </c>
    </row>
    <row r="140" spans="1:5" ht="94.5" x14ac:dyDescent="0.25">
      <c r="A140" s="135" t="s">
        <v>472</v>
      </c>
      <c r="B140" s="212" t="s">
        <v>529</v>
      </c>
      <c r="C140" s="135" t="s">
        <v>470</v>
      </c>
      <c r="D140" s="135" t="s">
        <v>471</v>
      </c>
      <c r="E140" s="135" t="s">
        <v>707</v>
      </c>
    </row>
    <row r="141" spans="1:5" ht="78.75" x14ac:dyDescent="0.25">
      <c r="A141" s="135" t="s">
        <v>472</v>
      </c>
      <c r="B141" s="212" t="s">
        <v>529</v>
      </c>
      <c r="C141" s="135" t="s">
        <v>470</v>
      </c>
      <c r="D141" s="135" t="s">
        <v>471</v>
      </c>
      <c r="E141" s="135" t="s">
        <v>706</v>
      </c>
    </row>
    <row r="142" spans="1:5" ht="47.25" x14ac:dyDescent="0.25">
      <c r="A142" s="135" t="s">
        <v>473</v>
      </c>
      <c r="B142" s="212" t="s">
        <v>626</v>
      </c>
      <c r="C142" s="135" t="s">
        <v>474</v>
      </c>
      <c r="D142" s="135" t="s">
        <v>475</v>
      </c>
      <c r="E142" s="135" t="s">
        <v>651</v>
      </c>
    </row>
    <row r="143" spans="1:5" ht="47.25" x14ac:dyDescent="0.25">
      <c r="A143" s="135" t="s">
        <v>468</v>
      </c>
      <c r="B143" s="212" t="s">
        <v>627</v>
      </c>
      <c r="C143" s="135" t="s">
        <v>457</v>
      </c>
      <c r="D143" s="135" t="s">
        <v>458</v>
      </c>
      <c r="E143" s="135" t="s">
        <v>651</v>
      </c>
    </row>
  </sheetData>
  <sheetProtection sort="0" autoFilter="0" pivotTables="0"/>
  <mergeCells count="1">
    <mergeCell ref="A1:E1"/>
  </mergeCells>
  <pageMargins left="0.7" right="0.7" top="0.75" bottom="0.75" header="0.3" footer="0.3"/>
  <pageSetup paperSize="9" scale="51" orientation="portrait" r:id="rId1"/>
  <rowBreaks count="1" manualBreakCount="1">
    <brk id="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51" t="s">
        <v>152</v>
      </c>
      <c r="B1" s="351"/>
      <c r="C1" s="351"/>
      <c r="D1" s="201"/>
      <c r="E1" s="149"/>
      <c r="F1" s="149"/>
    </row>
    <row r="2" spans="1:6" ht="18.75" x14ac:dyDescent="0.25">
      <c r="A2" s="337" t="s">
        <v>153</v>
      </c>
      <c r="B2" s="337"/>
      <c r="C2" s="337"/>
      <c r="D2" s="198"/>
      <c r="E2" s="143"/>
      <c r="F2" s="143"/>
    </row>
    <row r="3" spans="1:6" ht="75.75" customHeight="1" x14ac:dyDescent="0.25">
      <c r="A3" s="144" t="s">
        <v>154</v>
      </c>
      <c r="B3" s="148" t="s">
        <v>220</v>
      </c>
      <c r="C3" s="147" t="s">
        <v>251</v>
      </c>
      <c r="D3" s="338" t="s">
        <v>250</v>
      </c>
      <c r="E3" s="339"/>
      <c r="F3" s="144" t="s">
        <v>252</v>
      </c>
    </row>
    <row r="4" spans="1:6" ht="22.5" customHeight="1" x14ac:dyDescent="0.25">
      <c r="A4" s="197"/>
      <c r="B4" s="200"/>
      <c r="C4" s="199"/>
      <c r="D4" s="197" t="s">
        <v>248</v>
      </c>
      <c r="E4" s="197" t="s">
        <v>249</v>
      </c>
      <c r="F4" s="197"/>
    </row>
    <row r="5" spans="1:6" ht="15.75" x14ac:dyDescent="0.25">
      <c r="A5" s="242" t="s">
        <v>155</v>
      </c>
      <c r="B5" s="243"/>
      <c r="C5" s="244"/>
      <c r="D5" s="245"/>
      <c r="E5" s="245"/>
      <c r="F5" s="245"/>
    </row>
    <row r="6" spans="1:6" ht="15.75" x14ac:dyDescent="0.25">
      <c r="A6" s="246" t="s">
        <v>156</v>
      </c>
      <c r="B6" s="206" t="s">
        <v>717</v>
      </c>
      <c r="C6" s="96" t="s">
        <v>718</v>
      </c>
      <c r="D6" s="105" t="s">
        <v>719</v>
      </c>
      <c r="E6" s="105" t="s">
        <v>719</v>
      </c>
      <c r="F6" s="105" t="s">
        <v>718</v>
      </c>
    </row>
    <row r="7" spans="1:6" ht="31.5" x14ac:dyDescent="0.25">
      <c r="A7" s="247" t="s">
        <v>157</v>
      </c>
      <c r="B7" s="264" t="s">
        <v>737</v>
      </c>
      <c r="C7" s="248"/>
      <c r="D7" s="206"/>
      <c r="E7" s="206"/>
      <c r="F7" s="206"/>
    </row>
    <row r="8" spans="1:6" ht="31.5" x14ac:dyDescent="0.25">
      <c r="A8" s="247" t="s">
        <v>720</v>
      </c>
      <c r="B8" s="206" t="s">
        <v>721</v>
      </c>
      <c r="C8" s="248">
        <v>919</v>
      </c>
      <c r="D8" s="206">
        <v>49</v>
      </c>
      <c r="E8" s="206">
        <v>17890</v>
      </c>
      <c r="F8" s="206">
        <v>6100</v>
      </c>
    </row>
    <row r="9" spans="1:6" ht="15.75" x14ac:dyDescent="0.25">
      <c r="A9" s="247" t="s">
        <v>722</v>
      </c>
      <c r="B9" s="249" t="s">
        <v>723</v>
      </c>
      <c r="C9" s="250">
        <v>1962</v>
      </c>
      <c r="D9" s="206">
        <v>38</v>
      </c>
      <c r="E9" s="206">
        <v>13843</v>
      </c>
      <c r="F9" s="251">
        <v>4055</v>
      </c>
    </row>
    <row r="10" spans="1:6" ht="31.5" x14ac:dyDescent="0.25">
      <c r="A10" s="247" t="s">
        <v>724</v>
      </c>
      <c r="B10" s="206" t="s">
        <v>725</v>
      </c>
      <c r="C10" s="248">
        <v>217</v>
      </c>
      <c r="D10" s="206">
        <v>9</v>
      </c>
      <c r="E10" s="206">
        <v>3280</v>
      </c>
      <c r="F10" s="206">
        <v>2148</v>
      </c>
    </row>
    <row r="11" spans="1:6" ht="31.5" x14ac:dyDescent="0.25">
      <c r="A11" s="247" t="s">
        <v>726</v>
      </c>
      <c r="B11" s="206" t="s">
        <v>727</v>
      </c>
      <c r="C11" s="248">
        <v>399</v>
      </c>
      <c r="D11" s="206">
        <v>14</v>
      </c>
      <c r="E11" s="206">
        <v>5308</v>
      </c>
      <c r="F11" s="206">
        <v>2315</v>
      </c>
    </row>
    <row r="12" spans="1:6" ht="15.75" x14ac:dyDescent="0.25">
      <c r="A12" s="247" t="s">
        <v>158</v>
      </c>
      <c r="B12" s="252" t="s">
        <v>728</v>
      </c>
      <c r="C12" s="250">
        <v>1003</v>
      </c>
      <c r="D12" s="206"/>
      <c r="E12" s="206"/>
      <c r="F12" s="251"/>
    </row>
    <row r="13" spans="1:6" ht="31.5" x14ac:dyDescent="0.25">
      <c r="A13" s="247" t="s">
        <v>729</v>
      </c>
      <c r="B13" s="253" t="s">
        <v>730</v>
      </c>
      <c r="C13" s="250">
        <v>233</v>
      </c>
      <c r="D13" s="254"/>
      <c r="E13" s="254"/>
      <c r="F13" s="251"/>
    </row>
    <row r="14" spans="1:6" ht="15.75" x14ac:dyDescent="0.25">
      <c r="A14" s="247" t="s">
        <v>731</v>
      </c>
      <c r="B14" s="255" t="s">
        <v>732</v>
      </c>
      <c r="C14" s="248">
        <v>761</v>
      </c>
      <c r="D14" s="206">
        <v>84</v>
      </c>
      <c r="E14" s="206">
        <v>30457</v>
      </c>
      <c r="F14" s="206">
        <v>747</v>
      </c>
    </row>
    <row r="15" spans="1:6" ht="15.75" x14ac:dyDescent="0.25">
      <c r="A15" s="247" t="s">
        <v>733</v>
      </c>
      <c r="B15" s="255" t="s">
        <v>734</v>
      </c>
      <c r="C15" s="248">
        <v>422</v>
      </c>
      <c r="D15" s="206">
        <v>35</v>
      </c>
      <c r="E15" s="206">
        <v>12788</v>
      </c>
      <c r="F15" s="206">
        <v>347</v>
      </c>
    </row>
    <row r="16" spans="1:6" ht="18.75" customHeight="1" x14ac:dyDescent="0.25">
      <c r="A16" s="247" t="s">
        <v>729</v>
      </c>
      <c r="B16" s="256" t="s">
        <v>730</v>
      </c>
      <c r="C16" s="248">
        <v>233</v>
      </c>
      <c r="D16" s="206"/>
      <c r="E16" s="206"/>
      <c r="F16" s="251"/>
    </row>
    <row r="17" spans="1:6" ht="31.5" x14ac:dyDescent="0.25">
      <c r="A17" s="247" t="s">
        <v>247</v>
      </c>
      <c r="B17" s="263" t="s">
        <v>736</v>
      </c>
      <c r="C17" s="248"/>
      <c r="D17" s="206"/>
      <c r="E17" s="206"/>
      <c r="F17" s="251"/>
    </row>
    <row r="18" spans="1:6" ht="15.75" x14ac:dyDescent="0.25">
      <c r="A18" s="257" t="s">
        <v>180</v>
      </c>
      <c r="B18" s="258" t="s">
        <v>735</v>
      </c>
      <c r="C18" s="248">
        <v>8176</v>
      </c>
      <c r="D18" s="206"/>
      <c r="E18" s="206"/>
      <c r="F18" s="206"/>
    </row>
    <row r="19" spans="1:6" ht="15.75" x14ac:dyDescent="0.25">
      <c r="A19" s="259" t="s">
        <v>159</v>
      </c>
      <c r="B19" s="206"/>
      <c r="C19" s="248"/>
      <c r="D19" s="206"/>
      <c r="E19" s="206"/>
      <c r="F19" s="206"/>
    </row>
    <row r="20" spans="1:6" ht="15.75" x14ac:dyDescent="0.25">
      <c r="A20" s="260" t="s">
        <v>160</v>
      </c>
      <c r="B20" s="261" t="s">
        <v>164</v>
      </c>
      <c r="C20" s="262" t="s">
        <v>163</v>
      </c>
      <c r="D20" s="261"/>
      <c r="E20" s="261"/>
      <c r="F20" s="261"/>
    </row>
    <row r="21" spans="1:6" ht="15.75" x14ac:dyDescent="0.25">
      <c r="A21" s="247" t="s">
        <v>161</v>
      </c>
      <c r="B21" s="206"/>
      <c r="C21" s="248"/>
      <c r="D21" s="206"/>
      <c r="E21" s="206"/>
      <c r="F21" s="206"/>
    </row>
    <row r="22" spans="1:6" ht="38.25" customHeight="1" x14ac:dyDescent="0.25">
      <c r="A22" s="247" t="s">
        <v>162</v>
      </c>
      <c r="B22" s="206"/>
      <c r="C22" s="248"/>
      <c r="D22" s="206"/>
      <c r="E22" s="206"/>
      <c r="F22" s="206"/>
    </row>
    <row r="23" spans="1:6" ht="18.75" x14ac:dyDescent="0.3">
      <c r="A23" s="1"/>
      <c r="B23" s="1"/>
      <c r="C23" s="1"/>
      <c r="D23" s="1"/>
      <c r="E23" s="1"/>
      <c r="F23" s="1"/>
    </row>
    <row r="36" spans="1:6" ht="18.75" x14ac:dyDescent="0.3">
      <c r="A36" s="1"/>
      <c r="B36" s="1"/>
      <c r="C36" s="1"/>
      <c r="D36" s="1"/>
      <c r="E36" s="1"/>
      <c r="F36" s="1"/>
    </row>
    <row r="37" spans="1:6" ht="18.75" x14ac:dyDescent="0.3">
      <c r="A37" s="1"/>
      <c r="B37" s="1"/>
      <c r="C37" s="1"/>
      <c r="D37" s="1"/>
      <c r="E37" s="1"/>
      <c r="F37" s="1"/>
    </row>
  </sheetData>
  <mergeCells count="3">
    <mergeCell ref="A1:C1"/>
    <mergeCell ref="A2:C2"/>
    <mergeCell ref="D3:E3"/>
  </mergeCells>
  <hyperlinks>
    <hyperlink ref="B12" r:id="rId1" display="https://vk.com/chekhova_center"/>
    <hyperlink ref="B14" r:id="rId2" display="https://vk.com/spolimpick"/>
    <hyperlink ref="B15" r:id="rId3" display="https://www.facebook.com/centerchekhova"/>
    <hyperlink ref="B13" r:id="rId4" display="https://vk.com/youthresidence"/>
    <hyperlink ref="B16" r:id="rId5" display="https://www.instagram.com/rm_nsk_54/"/>
    <hyperlink ref="B7" r:id="rId6"/>
  </hyperlinks>
  <pageMargins left="0.7" right="0.7" top="0.75" bottom="0.75" header="0.3" footer="0.3"/>
  <pageSetup paperSize="9" scale="84" fitToHeight="0" orientation="landscape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7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37" t="s">
        <v>165</v>
      </c>
      <c r="B1" s="337"/>
    </row>
    <row r="2" spans="1:2" ht="18.75" x14ac:dyDescent="0.25">
      <c r="A2" s="144" t="s">
        <v>166</v>
      </c>
      <c r="B2" s="144" t="s">
        <v>173</v>
      </c>
    </row>
    <row r="3" spans="1:2" ht="73.5" customHeight="1" x14ac:dyDescent="0.25">
      <c r="A3" s="127" t="s">
        <v>167</v>
      </c>
      <c r="B3" s="131">
        <v>4</v>
      </c>
    </row>
    <row r="4" spans="1:2" ht="101.25" customHeight="1" x14ac:dyDescent="0.25">
      <c r="A4" s="127" t="s">
        <v>168</v>
      </c>
      <c r="B4" s="131">
        <v>22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topLeftCell="A6" zoomScaleNormal="100" zoomScaleSheetLayoutView="100" workbookViewId="0">
      <selection activeCell="C5" sqref="C5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28" t="s">
        <v>169</v>
      </c>
      <c r="B1" s="283"/>
      <c r="C1" s="283"/>
      <c r="D1" s="283"/>
    </row>
    <row r="2" spans="1:4" ht="37.5" customHeight="1" x14ac:dyDescent="0.25">
      <c r="A2" s="144" t="s">
        <v>59</v>
      </c>
      <c r="B2" s="273" t="s">
        <v>170</v>
      </c>
      <c r="C2" s="273" t="s">
        <v>171</v>
      </c>
      <c r="D2" s="273" t="s">
        <v>172</v>
      </c>
    </row>
    <row r="3" spans="1:4" ht="44.25" customHeight="1" x14ac:dyDescent="0.25">
      <c r="A3" s="60">
        <v>1</v>
      </c>
      <c r="B3" s="247" t="s">
        <v>174</v>
      </c>
      <c r="C3" s="213"/>
      <c r="D3" s="205"/>
    </row>
    <row r="4" spans="1:4" ht="59.25" customHeight="1" x14ac:dyDescent="0.25">
      <c r="A4" s="60">
        <v>2</v>
      </c>
      <c r="B4" s="247" t="s">
        <v>175</v>
      </c>
      <c r="C4" s="213"/>
      <c r="D4" s="205"/>
    </row>
    <row r="5" spans="1:4" ht="204.75" x14ac:dyDescent="0.25">
      <c r="A5" s="60">
        <v>3</v>
      </c>
      <c r="B5" s="247" t="s">
        <v>176</v>
      </c>
      <c r="C5" s="213" t="s">
        <v>634</v>
      </c>
      <c r="D5" s="205">
        <v>812</v>
      </c>
    </row>
    <row r="6" spans="1:4" ht="141.75" x14ac:dyDescent="0.25">
      <c r="A6" s="60">
        <v>4</v>
      </c>
      <c r="B6" s="136" t="s">
        <v>159</v>
      </c>
      <c r="C6" s="213" t="s">
        <v>739</v>
      </c>
      <c r="D6" s="205">
        <v>700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view="pageBreakPreview" zoomScale="90" zoomScaleNormal="100" zoomScaleSheetLayoutView="90" workbookViewId="0">
      <selection activeCell="C8" sqref="C8:E8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51" t="s">
        <v>142</v>
      </c>
      <c r="B1" s="351"/>
      <c r="C1" s="351"/>
      <c r="D1" s="351"/>
      <c r="E1" s="351"/>
    </row>
    <row r="2" spans="1:5" ht="39" customHeight="1" x14ac:dyDescent="0.25">
      <c r="A2" s="142" t="s">
        <v>59</v>
      </c>
      <c r="B2" s="142" t="s">
        <v>143</v>
      </c>
      <c r="C2" s="142" t="s">
        <v>144</v>
      </c>
      <c r="D2" s="142" t="s">
        <v>145</v>
      </c>
      <c r="E2" s="142" t="s">
        <v>146</v>
      </c>
    </row>
    <row r="3" spans="1:5" ht="75" x14ac:dyDescent="0.25">
      <c r="A3" s="61">
        <v>1</v>
      </c>
      <c r="B3" s="61" t="s">
        <v>147</v>
      </c>
      <c r="C3" s="87">
        <v>216</v>
      </c>
      <c r="D3" s="87">
        <v>1</v>
      </c>
      <c r="E3" s="62" t="s">
        <v>426</v>
      </c>
    </row>
    <row r="4" spans="1:5" ht="18.75" x14ac:dyDescent="0.25">
      <c r="A4" s="29">
        <v>2</v>
      </c>
      <c r="B4" s="61" t="s">
        <v>148</v>
      </c>
      <c r="C4" s="87">
        <v>0</v>
      </c>
      <c r="D4" s="87">
        <v>0</v>
      </c>
      <c r="E4" s="62"/>
    </row>
    <row r="5" spans="1:5" ht="56.25" x14ac:dyDescent="0.25">
      <c r="A5" s="61">
        <v>3</v>
      </c>
      <c r="B5" s="61" t="s">
        <v>149</v>
      </c>
      <c r="C5" s="87">
        <v>8</v>
      </c>
      <c r="D5" s="87">
        <v>2</v>
      </c>
      <c r="E5" s="104" t="s">
        <v>290</v>
      </c>
    </row>
    <row r="6" spans="1:5" ht="56.25" x14ac:dyDescent="0.25">
      <c r="A6" s="352">
        <v>4</v>
      </c>
      <c r="B6" s="352" t="s">
        <v>150</v>
      </c>
      <c r="C6" s="204">
        <v>8</v>
      </c>
      <c r="D6" s="87">
        <v>1</v>
      </c>
      <c r="E6" s="62" t="s">
        <v>291</v>
      </c>
    </row>
    <row r="7" spans="1:5" ht="18.75" x14ac:dyDescent="0.25">
      <c r="A7" s="353"/>
      <c r="B7" s="353"/>
      <c r="C7" s="204">
        <v>0</v>
      </c>
      <c r="D7" s="87">
        <v>0</v>
      </c>
      <c r="E7" s="62"/>
    </row>
    <row r="8" spans="1:5" ht="56.25" x14ac:dyDescent="0.25">
      <c r="A8" s="29">
        <v>5</v>
      </c>
      <c r="B8" s="61" t="s">
        <v>151</v>
      </c>
      <c r="C8" s="204">
        <v>120</v>
      </c>
      <c r="D8" s="87">
        <v>1</v>
      </c>
      <c r="E8" s="62" t="s">
        <v>291</v>
      </c>
    </row>
  </sheetData>
  <mergeCells count="3">
    <mergeCell ref="A1:E1"/>
    <mergeCell ref="A6:A7"/>
    <mergeCell ref="B6:B7"/>
  </mergeCells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7" customWidth="1"/>
    <col min="2" max="2" width="12.5703125" style="37" customWidth="1"/>
    <col min="3" max="3" width="21.28515625" style="37" customWidth="1"/>
    <col min="4" max="4" width="13.140625" style="37" customWidth="1"/>
    <col min="5" max="5" width="24" style="37" customWidth="1"/>
    <col min="6" max="6" width="21.5703125" style="37" customWidth="1"/>
    <col min="7" max="7" width="11.28515625" style="37" customWidth="1"/>
    <col min="8" max="8" width="12.5703125" style="37" customWidth="1"/>
    <col min="9" max="9" width="11.5703125" style="37" customWidth="1"/>
    <col min="10" max="10" width="11.28515625" style="37" bestFit="1" customWidth="1"/>
    <col min="11" max="11" width="23.85546875" style="37" customWidth="1"/>
    <col min="12" max="12" width="22.140625" style="37" customWidth="1"/>
    <col min="13" max="13" width="18.42578125" style="37" customWidth="1"/>
    <col min="14" max="33" width="9.140625" style="37"/>
    <col min="34" max="34" width="12.28515625" style="37" bestFit="1" customWidth="1"/>
    <col min="35" max="16384" width="9.140625" style="37"/>
  </cols>
  <sheetData>
    <row r="1" spans="1:13" ht="18.75" customHeight="1" x14ac:dyDescent="0.25">
      <c r="A1" s="337" t="s">
        <v>120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3" ht="19.5" customHeight="1" x14ac:dyDescent="0.3">
      <c r="A2" s="354" t="s">
        <v>41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3" ht="18.75" x14ac:dyDescent="0.3">
      <c r="A3" s="317" t="s">
        <v>17</v>
      </c>
      <c r="B3" s="346" t="s">
        <v>11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3" ht="19.5" customHeight="1" x14ac:dyDescent="0.25">
      <c r="A4" s="317"/>
      <c r="B4" s="317" t="s">
        <v>12</v>
      </c>
      <c r="C4" s="317" t="s">
        <v>18</v>
      </c>
      <c r="D4" s="317" t="s">
        <v>121</v>
      </c>
      <c r="E4" s="317"/>
      <c r="F4" s="317" t="s">
        <v>13</v>
      </c>
      <c r="G4" s="307" t="s">
        <v>223</v>
      </c>
      <c r="H4" s="317" t="s">
        <v>77</v>
      </c>
      <c r="I4" s="317" t="s">
        <v>81</v>
      </c>
      <c r="J4" s="317" t="s">
        <v>14</v>
      </c>
      <c r="K4" s="317" t="s">
        <v>43</v>
      </c>
      <c r="L4" s="317" t="s">
        <v>15</v>
      </c>
    </row>
    <row r="5" spans="1:13" ht="37.5" customHeight="1" x14ac:dyDescent="0.25">
      <c r="A5" s="317"/>
      <c r="B5" s="317"/>
      <c r="C5" s="317"/>
      <c r="D5" s="144" t="s">
        <v>123</v>
      </c>
      <c r="E5" s="144" t="s">
        <v>122</v>
      </c>
      <c r="F5" s="317"/>
      <c r="G5" s="309"/>
      <c r="H5" s="317"/>
      <c r="I5" s="317"/>
      <c r="J5" s="317"/>
      <c r="K5" s="317"/>
      <c r="L5" s="317"/>
    </row>
    <row r="6" spans="1:13" s="64" customFormat="1" ht="36" customHeight="1" x14ac:dyDescent="0.3">
      <c r="A6" s="146">
        <f>SUM(B6:L6)-A10</f>
        <v>73</v>
      </c>
      <c r="B6" s="89">
        <v>1</v>
      </c>
      <c r="C6" s="89">
        <v>3</v>
      </c>
      <c r="D6" s="89">
        <v>2</v>
      </c>
      <c r="E6" s="89">
        <v>0</v>
      </c>
      <c r="F6" s="89">
        <v>13</v>
      </c>
      <c r="G6" s="89">
        <v>2</v>
      </c>
      <c r="H6" s="89">
        <v>8</v>
      </c>
      <c r="I6" s="89">
        <v>1</v>
      </c>
      <c r="J6" s="89">
        <v>31</v>
      </c>
      <c r="K6" s="89">
        <v>12</v>
      </c>
      <c r="L6" s="89">
        <v>22</v>
      </c>
      <c r="M6" s="76"/>
    </row>
    <row r="7" spans="1:13" ht="18.75" customHeight="1" x14ac:dyDescent="0.3">
      <c r="A7" s="355" t="str">
        <f>IF(A6=B6+C6+D6+E6+F6+G6+H6+I6+J6+K6+L6-A10,"ПРАВИЛЬНО"," НЕПРАВИЛЬНО")</f>
        <v>ПРАВИЛЬНО</v>
      </c>
      <c r="B7" s="356"/>
      <c r="C7" s="357" t="s">
        <v>16</v>
      </c>
      <c r="D7" s="357"/>
      <c r="E7" s="357"/>
      <c r="F7" s="357"/>
      <c r="G7" s="357"/>
      <c r="H7" s="357"/>
      <c r="I7" s="357"/>
      <c r="J7" s="357"/>
      <c r="K7" s="357"/>
      <c r="L7" s="358"/>
      <c r="M7" s="77"/>
    </row>
    <row r="8" spans="1:13" ht="36" customHeight="1" x14ac:dyDescent="0.25">
      <c r="A8" s="90">
        <f>SUM(B8:L8)</f>
        <v>100</v>
      </c>
      <c r="B8" s="90">
        <f>100/A6*(B6-B10)</f>
        <v>1.3698630136986301</v>
      </c>
      <c r="C8" s="90">
        <f>100/A6*(C6-C10)</f>
        <v>4.10958904109589</v>
      </c>
      <c r="D8" s="90">
        <f>100/A6*(D6-D10)</f>
        <v>2.7397260273972601</v>
      </c>
      <c r="E8" s="90">
        <f>100/A6*(E6-E10)</f>
        <v>0</v>
      </c>
      <c r="F8" s="90">
        <f>100/A6*(F6-F10)</f>
        <v>9.5890410958904102</v>
      </c>
      <c r="G8" s="90">
        <f>100/A6*(G6-G10)</f>
        <v>2.7397260273972601</v>
      </c>
      <c r="H8" s="90">
        <f>100/A6*(H6-H10)</f>
        <v>8.2191780821917799</v>
      </c>
      <c r="I8" s="90">
        <f>100/A6*(I6-I10)</f>
        <v>0</v>
      </c>
      <c r="J8" s="90">
        <f>100/A6*(J6-J10)</f>
        <v>39.726027397260275</v>
      </c>
      <c r="K8" s="90">
        <f>100/A6*(K6-K10)</f>
        <v>12.328767123287671</v>
      </c>
      <c r="L8" s="90">
        <f>100/A6*(L6-L10)</f>
        <v>19.17808219178082</v>
      </c>
      <c r="M8" s="193"/>
    </row>
    <row r="9" spans="1:13" ht="19.5" customHeight="1" x14ac:dyDescent="0.3">
      <c r="A9" s="346" t="s">
        <v>194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77"/>
    </row>
    <row r="10" spans="1:13" s="58" customFormat="1" ht="36" customHeight="1" x14ac:dyDescent="0.25">
      <c r="A10" s="85">
        <f>SUM(B10:L10)</f>
        <v>22</v>
      </c>
      <c r="B10" s="21">
        <v>0</v>
      </c>
      <c r="C10" s="21">
        <v>0</v>
      </c>
      <c r="D10" s="21">
        <v>0</v>
      </c>
      <c r="E10" s="21">
        <v>0</v>
      </c>
      <c r="F10" s="21">
        <v>6</v>
      </c>
      <c r="G10" s="21">
        <v>0</v>
      </c>
      <c r="H10" s="21">
        <v>2</v>
      </c>
      <c r="I10" s="21">
        <v>1</v>
      </c>
      <c r="J10" s="21">
        <v>2</v>
      </c>
      <c r="K10" s="21">
        <v>3</v>
      </c>
      <c r="L10" s="21">
        <v>8</v>
      </c>
    </row>
    <row r="11" spans="1:13" ht="19.5" customHeight="1" x14ac:dyDescent="0.25">
      <c r="A11" s="345" t="s">
        <v>188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</row>
    <row r="12" spans="1:13" s="65" customFormat="1" ht="36" customHeight="1" x14ac:dyDescent="0.3">
      <c r="A12" s="34">
        <f>SUM(B12:L12)</f>
        <v>20</v>
      </c>
      <c r="B12" s="126">
        <v>0</v>
      </c>
      <c r="C12" s="126">
        <v>0</v>
      </c>
      <c r="D12" s="126">
        <v>0</v>
      </c>
      <c r="E12" s="126">
        <v>0</v>
      </c>
      <c r="F12" s="126">
        <v>1</v>
      </c>
      <c r="G12" s="126">
        <v>0</v>
      </c>
      <c r="H12" s="126">
        <v>1</v>
      </c>
      <c r="I12" s="126">
        <v>0</v>
      </c>
      <c r="J12" s="126">
        <v>10</v>
      </c>
      <c r="K12" s="126">
        <v>6</v>
      </c>
      <c r="L12" s="126">
        <v>2</v>
      </c>
    </row>
    <row r="13" spans="1:13" s="65" customFormat="1" ht="18.75" x14ac:dyDescent="0.3"/>
    <row r="14" spans="1:13" s="65" customFormat="1" ht="18.75" x14ac:dyDescent="0.3"/>
    <row r="15" spans="1:13" s="65" customFormat="1" ht="18.75" x14ac:dyDescent="0.3"/>
    <row r="16" spans="1:13" s="65" customFormat="1" ht="18.75" x14ac:dyDescent="0.3"/>
    <row r="17" s="65" customFormat="1" ht="18.75" x14ac:dyDescent="0.3"/>
    <row r="18" s="65" customFormat="1" ht="18.75" x14ac:dyDescent="0.3"/>
    <row r="19" s="65" customFormat="1" ht="18.75" x14ac:dyDescent="0.3"/>
    <row r="20" s="65" customFormat="1" ht="18.75" x14ac:dyDescent="0.3"/>
    <row r="21" s="65" customFormat="1" ht="18.75" x14ac:dyDescent="0.3"/>
    <row r="22" s="65" customFormat="1" ht="18.75" x14ac:dyDescent="0.3"/>
    <row r="23" s="65" customFormat="1" ht="18.75" x14ac:dyDescent="0.3"/>
    <row r="24" s="65" customFormat="1" ht="18.75" x14ac:dyDescent="0.3"/>
    <row r="25" s="65" customFormat="1" ht="18.75" x14ac:dyDescent="0.3"/>
    <row r="26" s="65" customFormat="1" ht="18.75" x14ac:dyDescent="0.3"/>
    <row r="27" s="65" customFormat="1" ht="18.75" x14ac:dyDescent="0.3"/>
    <row r="28" s="65" customFormat="1" ht="18.75" x14ac:dyDescent="0.3"/>
    <row r="29" s="65" customFormat="1" ht="18.75" x14ac:dyDescent="0.3"/>
    <row r="30" s="65" customFormat="1" ht="18.75" x14ac:dyDescent="0.3"/>
    <row r="31" s="65" customFormat="1" ht="18.75" x14ac:dyDescent="0.3"/>
    <row r="32" s="65" customFormat="1" ht="18.75" x14ac:dyDescent="0.3"/>
    <row r="33" s="65" customFormat="1" ht="18.75" x14ac:dyDescent="0.3"/>
    <row r="34" s="65" customFormat="1" ht="18.75" x14ac:dyDescent="0.3"/>
    <row r="35" s="65" customFormat="1" ht="18.75" x14ac:dyDescent="0.3"/>
    <row r="36" s="65" customFormat="1" ht="18.75" x14ac:dyDescent="0.3"/>
    <row r="37" s="65" customFormat="1" ht="18.75" x14ac:dyDescent="0.3"/>
    <row r="38" s="65" customFormat="1" ht="18.75" x14ac:dyDescent="0.3"/>
    <row r="39" s="65" customFormat="1" ht="18.75" x14ac:dyDescent="0.3"/>
    <row r="40" s="65" customFormat="1" ht="18.75" x14ac:dyDescent="0.3"/>
    <row r="41" s="65" customFormat="1" ht="18.75" x14ac:dyDescent="0.3"/>
    <row r="42" s="65" customFormat="1" ht="18.75" x14ac:dyDescent="0.3"/>
    <row r="43" s="65" customFormat="1" ht="18.75" x14ac:dyDescent="0.3"/>
    <row r="44" s="65" customFormat="1" ht="18.75" x14ac:dyDescent="0.3"/>
    <row r="45" s="65" customFormat="1" ht="18.75" x14ac:dyDescent="0.3"/>
    <row r="46" s="65" customFormat="1" ht="18.75" x14ac:dyDescent="0.3"/>
    <row r="47" s="65" customFormat="1" ht="18.75" x14ac:dyDescent="0.3"/>
    <row r="48" s="65" customFormat="1" ht="18.75" x14ac:dyDescent="0.3"/>
    <row r="49" s="65" customFormat="1" ht="18.75" x14ac:dyDescent="0.3"/>
    <row r="50" s="65" customFormat="1" ht="18.75" x14ac:dyDescent="0.3"/>
    <row r="51" s="65" customFormat="1" ht="18.75" x14ac:dyDescent="0.3"/>
    <row r="52" s="65" customFormat="1" ht="18.75" x14ac:dyDescent="0.3"/>
    <row r="53" s="65" customFormat="1" ht="18.75" x14ac:dyDescent="0.3"/>
    <row r="54" s="66" customFormat="1" x14ac:dyDescent="0.25"/>
    <row r="55" s="66" customFormat="1" x14ac:dyDescent="0.25"/>
    <row r="56" s="66" customFormat="1" x14ac:dyDescent="0.25"/>
    <row r="57" s="66" customFormat="1" x14ac:dyDescent="0.25"/>
    <row r="58" s="66" customFormat="1" x14ac:dyDescent="0.25"/>
    <row r="59" s="66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9" zoomScale="90" zoomScaleNormal="100" zoomScaleSheetLayoutView="9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06" t="s">
        <v>42</v>
      </c>
      <c r="B1" s="306"/>
      <c r="C1" s="306"/>
    </row>
    <row r="2" spans="1:4" ht="18.75" customHeight="1" x14ac:dyDescent="0.25">
      <c r="A2" s="144" t="s">
        <v>1</v>
      </c>
      <c r="B2" s="144" t="s">
        <v>2</v>
      </c>
      <c r="C2" s="144" t="s">
        <v>44</v>
      </c>
    </row>
    <row r="3" spans="1:4" ht="18.75" customHeight="1" x14ac:dyDescent="0.25">
      <c r="A3" s="27" t="s">
        <v>181</v>
      </c>
      <c r="B3" s="85">
        <v>55</v>
      </c>
      <c r="C3" s="79">
        <f>SUM(B6:B14)</f>
        <v>55</v>
      </c>
      <c r="D3" s="92">
        <f>SUM(B6:B14)-B4</f>
        <v>44</v>
      </c>
    </row>
    <row r="4" spans="1:4" ht="55.5" customHeight="1" x14ac:dyDescent="0.25">
      <c r="A4" s="81" t="s">
        <v>196</v>
      </c>
      <c r="B4" s="54">
        <v>11</v>
      </c>
      <c r="C4" s="78"/>
      <c r="D4" s="92"/>
    </row>
    <row r="5" spans="1:4" ht="18.75" x14ac:dyDescent="0.25">
      <c r="A5" s="147" t="s">
        <v>0</v>
      </c>
      <c r="B5" s="71"/>
      <c r="C5" s="72"/>
    </row>
    <row r="6" spans="1:4" ht="18.75" x14ac:dyDescent="0.25">
      <c r="A6" s="28" t="s">
        <v>186</v>
      </c>
      <c r="B6" s="21">
        <v>31</v>
      </c>
      <c r="C6" s="30">
        <f>100/B3*B6</f>
        <v>56.36363636363636</v>
      </c>
    </row>
    <row r="7" spans="1:4" ht="18.75" customHeight="1" x14ac:dyDescent="0.25">
      <c r="A7" s="28" t="s">
        <v>19</v>
      </c>
      <c r="B7" s="21">
        <v>5</v>
      </c>
      <c r="C7" s="30">
        <f>100/B3*B7</f>
        <v>9.0909090909090899</v>
      </c>
    </row>
    <row r="8" spans="1:4" ht="18.75" customHeight="1" x14ac:dyDescent="0.25">
      <c r="A8" s="28" t="s">
        <v>185</v>
      </c>
      <c r="B8" s="21">
        <v>4</v>
      </c>
      <c r="C8" s="30">
        <f>100/B3*B8</f>
        <v>7.2727272727272725</v>
      </c>
    </row>
    <row r="9" spans="1:4" ht="18.75" customHeight="1" x14ac:dyDescent="0.25">
      <c r="A9" s="28" t="s">
        <v>20</v>
      </c>
      <c r="B9" s="21">
        <v>8</v>
      </c>
      <c r="C9" s="30">
        <f>100/B3*B9</f>
        <v>14.545454545454545</v>
      </c>
    </row>
    <row r="10" spans="1:4" ht="18.75" customHeight="1" x14ac:dyDescent="0.25">
      <c r="A10" s="28" t="s">
        <v>21</v>
      </c>
      <c r="B10" s="21">
        <v>1</v>
      </c>
      <c r="C10" s="30">
        <f>100/B3*B10</f>
        <v>1.8181818181818181</v>
      </c>
    </row>
    <row r="11" spans="1:4" ht="18.75" customHeight="1" x14ac:dyDescent="0.25">
      <c r="A11" s="28" t="s">
        <v>22</v>
      </c>
      <c r="B11" s="21">
        <v>3</v>
      </c>
      <c r="C11" s="30">
        <f>100/B3*B11</f>
        <v>5.4545454545454541</v>
      </c>
    </row>
    <row r="12" spans="1:4" ht="18.75" customHeight="1" x14ac:dyDescent="0.25">
      <c r="A12" s="28" t="s">
        <v>23</v>
      </c>
      <c r="B12" s="21">
        <v>0</v>
      </c>
      <c r="C12" s="30">
        <f>100/B3*B12</f>
        <v>0</v>
      </c>
    </row>
    <row r="13" spans="1:4" ht="18.75" customHeight="1" x14ac:dyDescent="0.25">
      <c r="A13" s="28" t="s">
        <v>24</v>
      </c>
      <c r="B13" s="21">
        <v>1</v>
      </c>
      <c r="C13" s="30">
        <f>100/B3*B13</f>
        <v>1.8181818181818181</v>
      </c>
    </row>
    <row r="14" spans="1:4" ht="18.75" customHeight="1" x14ac:dyDescent="0.25">
      <c r="A14" s="29" t="s">
        <v>253</v>
      </c>
      <c r="B14" s="21">
        <v>2</v>
      </c>
      <c r="C14" s="30">
        <f>100/B3*B14</f>
        <v>3.6363636363636362</v>
      </c>
    </row>
    <row r="15" spans="1:4" ht="18.75" x14ac:dyDescent="0.25">
      <c r="A15" s="147" t="s">
        <v>25</v>
      </c>
      <c r="B15" s="73">
        <f>SUM(B16,B18,B19,B20)</f>
        <v>44</v>
      </c>
      <c r="C15" s="74" t="str">
        <f>IF(B15=D3,"ПРАВИЛЬНО","НЕПРАВИЛЬНО")</f>
        <v>ПРАВИЛЬНО</v>
      </c>
    </row>
    <row r="16" spans="1:4" ht="18.75" customHeight="1" x14ac:dyDescent="0.25">
      <c r="A16" s="28" t="s">
        <v>242</v>
      </c>
      <c r="B16" s="35">
        <v>29</v>
      </c>
      <c r="C16" s="30">
        <f>100/D3*B16</f>
        <v>65.909090909090921</v>
      </c>
    </row>
    <row r="17" spans="1:3" ht="56.25" customHeight="1" x14ac:dyDescent="0.25">
      <c r="A17" s="32" t="s">
        <v>193</v>
      </c>
      <c r="B17" s="36">
        <v>26</v>
      </c>
      <c r="C17" s="30">
        <f>100/D3*B17</f>
        <v>59.090909090909093</v>
      </c>
    </row>
    <row r="18" spans="1:3" ht="18.75" customHeight="1" x14ac:dyDescent="0.25">
      <c r="A18" s="28" t="s">
        <v>26</v>
      </c>
      <c r="B18" s="36">
        <v>3</v>
      </c>
      <c r="C18" s="30">
        <f>100/D3*B18</f>
        <v>6.8181818181818183</v>
      </c>
    </row>
    <row r="19" spans="1:3" ht="18.75" customHeight="1" x14ac:dyDescent="0.25">
      <c r="A19" s="28" t="s">
        <v>27</v>
      </c>
      <c r="B19" s="36">
        <v>8</v>
      </c>
      <c r="C19" s="30">
        <f>100/D3*B19</f>
        <v>18.181818181818183</v>
      </c>
    </row>
    <row r="20" spans="1:3" ht="18.75" customHeight="1" x14ac:dyDescent="0.25">
      <c r="A20" s="28" t="s">
        <v>28</v>
      </c>
      <c r="B20" s="36">
        <v>4</v>
      </c>
      <c r="C20" s="30">
        <f>100/D3*B20</f>
        <v>9.0909090909090917</v>
      </c>
    </row>
    <row r="21" spans="1:3" ht="18.75" x14ac:dyDescent="0.25">
      <c r="A21" s="147" t="s">
        <v>29</v>
      </c>
      <c r="B21" s="73">
        <f>SUM(B22:B25)</f>
        <v>55</v>
      </c>
      <c r="C21" s="74" t="str">
        <f>IF(B21=B3,"ПРАВИЛЬНО","НЕПРАВИЛЬНО")</f>
        <v>ПРАВИЛЬНО</v>
      </c>
    </row>
    <row r="22" spans="1:3" ht="18.75" customHeight="1" x14ac:dyDescent="0.25">
      <c r="A22" s="31" t="s">
        <v>30</v>
      </c>
      <c r="B22" s="35">
        <v>1</v>
      </c>
      <c r="C22" s="30">
        <f>100/B3*B22</f>
        <v>1.8181818181818181</v>
      </c>
    </row>
    <row r="23" spans="1:3" ht="18.75" x14ac:dyDescent="0.25">
      <c r="A23" s="28" t="s">
        <v>31</v>
      </c>
      <c r="B23" s="36">
        <v>16</v>
      </c>
      <c r="C23" s="30">
        <f>100/B3*B23</f>
        <v>29.09090909090909</v>
      </c>
    </row>
    <row r="24" spans="1:3" ht="18.75" x14ac:dyDescent="0.25">
      <c r="A24" s="28" t="s">
        <v>32</v>
      </c>
      <c r="B24" s="36">
        <v>8</v>
      </c>
      <c r="C24" s="30">
        <f>100/B3*B24</f>
        <v>14.545454545454545</v>
      </c>
    </row>
    <row r="25" spans="1:3" ht="18.75" customHeight="1" x14ac:dyDescent="0.25">
      <c r="A25" s="28" t="s">
        <v>33</v>
      </c>
      <c r="B25" s="36">
        <v>30</v>
      </c>
      <c r="C25" s="30">
        <f>100/B3*B25</f>
        <v>54.545454545454547</v>
      </c>
    </row>
    <row r="26" spans="1:3" ht="18.75" x14ac:dyDescent="0.25">
      <c r="A26" s="147" t="s">
        <v>124</v>
      </c>
      <c r="B26" s="73">
        <f>SUM(B27:B30)</f>
        <v>44</v>
      </c>
      <c r="C26" s="74" t="str">
        <f>IF(B26=D3,"ПРАВИЛЬНО","НЕПРАВИЛЬНО")</f>
        <v>ПРАВИЛЬНО</v>
      </c>
    </row>
    <row r="27" spans="1:3" ht="18.75" customHeight="1" x14ac:dyDescent="0.25">
      <c r="A27" s="33" t="s">
        <v>40</v>
      </c>
      <c r="B27" s="36">
        <v>9</v>
      </c>
      <c r="C27" s="30">
        <f>100/D3*B27</f>
        <v>20.454545454545457</v>
      </c>
    </row>
    <row r="28" spans="1:3" ht="18.75" customHeight="1" x14ac:dyDescent="0.25">
      <c r="A28" s="33" t="s">
        <v>34</v>
      </c>
      <c r="B28" s="36">
        <v>2</v>
      </c>
      <c r="C28" s="30">
        <f>100/D3*B28</f>
        <v>4.5454545454545459</v>
      </c>
    </row>
    <row r="29" spans="1:3" ht="18.75" customHeight="1" x14ac:dyDescent="0.25">
      <c r="A29" s="33" t="s">
        <v>35</v>
      </c>
      <c r="B29" s="36">
        <v>8</v>
      </c>
      <c r="C29" s="30">
        <f>100/D3*B29</f>
        <v>18.181818181818183</v>
      </c>
    </row>
    <row r="30" spans="1:3" ht="18.75" customHeight="1" x14ac:dyDescent="0.25">
      <c r="A30" s="33" t="s">
        <v>36</v>
      </c>
      <c r="B30" s="36">
        <v>25</v>
      </c>
      <c r="C30" s="30">
        <f>100/D3*B30</f>
        <v>56.81818181818182</v>
      </c>
    </row>
    <row r="31" spans="1:3" ht="18.75" x14ac:dyDescent="0.25">
      <c r="A31" s="75" t="s">
        <v>125</v>
      </c>
      <c r="B31" s="73">
        <f>SUM(B32:B35)</f>
        <v>44</v>
      </c>
      <c r="C31" s="74" t="str">
        <f>IF(B31=D3,"ПРАВИЛЬНО","НЕПРАВИЛЬНО")</f>
        <v>ПРАВИЛЬНО</v>
      </c>
    </row>
    <row r="32" spans="1:3" ht="18.75" customHeight="1" x14ac:dyDescent="0.25">
      <c r="A32" s="28" t="s">
        <v>40</v>
      </c>
      <c r="B32" s="36">
        <v>20</v>
      </c>
      <c r="C32" s="30">
        <f>100/D3*B32</f>
        <v>45.45454545454546</v>
      </c>
    </row>
    <row r="33" spans="1:3" ht="18.75" customHeight="1" x14ac:dyDescent="0.25">
      <c r="A33" s="28" t="s">
        <v>34</v>
      </c>
      <c r="B33" s="36">
        <v>3</v>
      </c>
      <c r="C33" s="30">
        <f>100/D3*B33</f>
        <v>6.8181818181818183</v>
      </c>
    </row>
    <row r="34" spans="1:3" ht="18.75" customHeight="1" x14ac:dyDescent="0.25">
      <c r="A34" s="28" t="s">
        <v>35</v>
      </c>
      <c r="B34" s="36">
        <v>18</v>
      </c>
      <c r="C34" s="30">
        <f>100/D3*B34</f>
        <v>40.909090909090914</v>
      </c>
    </row>
    <row r="35" spans="1:3" ht="18.75" customHeight="1" x14ac:dyDescent="0.25">
      <c r="A35" s="28" t="s">
        <v>36</v>
      </c>
      <c r="B35" s="36">
        <v>3</v>
      </c>
      <c r="C35" s="30">
        <f>100/D3*B35</f>
        <v>6.8181818181818183</v>
      </c>
    </row>
    <row r="36" spans="1:3" ht="18.75" x14ac:dyDescent="0.25">
      <c r="A36" s="147" t="s">
        <v>37</v>
      </c>
      <c r="B36" s="73">
        <f>SUM(B37:B38)</f>
        <v>44</v>
      </c>
      <c r="C36" s="74" t="str">
        <f>IF(B36=D3,"ПРАВИЛЬНО","НЕПРАВИЛЬНО")</f>
        <v>ПРАВИЛЬНО</v>
      </c>
    </row>
    <row r="37" spans="1:3" ht="18.75" customHeight="1" x14ac:dyDescent="0.25">
      <c r="A37" s="28" t="s">
        <v>38</v>
      </c>
      <c r="B37" s="36">
        <v>31</v>
      </c>
      <c r="C37" s="30">
        <f>100/D3*B37</f>
        <v>70.454545454545467</v>
      </c>
    </row>
    <row r="38" spans="1:3" ht="18.75" customHeight="1" x14ac:dyDescent="0.25">
      <c r="A38" s="28" t="s">
        <v>39</v>
      </c>
      <c r="B38" s="36">
        <v>13</v>
      </c>
      <c r="C38" s="30">
        <f>100/D3*B38</f>
        <v>29.545454545454547</v>
      </c>
    </row>
    <row r="39" spans="1:3" ht="18.75" x14ac:dyDescent="0.3">
      <c r="A39" s="22"/>
      <c r="B39" s="24"/>
      <c r="C39" s="25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topLeftCell="A6" zoomScaleNormal="100" zoomScaleSheetLayoutView="100" workbookViewId="0">
      <selection activeCell="D4" sqref="D4:F8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25">
      <c r="A1" s="359" t="s">
        <v>126</v>
      </c>
      <c r="B1" s="359"/>
      <c r="C1" s="359"/>
      <c r="D1" s="359"/>
      <c r="E1" s="359"/>
      <c r="F1" s="359"/>
    </row>
    <row r="2" spans="1:6" ht="102" customHeight="1" x14ac:dyDescent="0.25">
      <c r="A2" s="271" t="s">
        <v>127</v>
      </c>
      <c r="B2" s="271" t="s">
        <v>128</v>
      </c>
      <c r="C2" s="271" t="s">
        <v>755</v>
      </c>
      <c r="D2" s="271" t="s">
        <v>127</v>
      </c>
      <c r="E2" s="271" t="s">
        <v>128</v>
      </c>
      <c r="F2" s="271" t="s">
        <v>756</v>
      </c>
    </row>
    <row r="3" spans="1:6" ht="30" x14ac:dyDescent="0.25">
      <c r="A3" s="284" t="s">
        <v>129</v>
      </c>
      <c r="B3" s="285">
        <f>B4+B5+B6+B7+B8+B9+B10</f>
        <v>17</v>
      </c>
      <c r="C3" s="272"/>
      <c r="D3" s="284" t="s">
        <v>130</v>
      </c>
      <c r="E3" s="285">
        <f>E4+E5+E6+E7+E8+E9+E10</f>
        <v>5</v>
      </c>
      <c r="F3" s="272"/>
    </row>
    <row r="4" spans="1:6" ht="114.75" customHeight="1" x14ac:dyDescent="0.25">
      <c r="A4" s="286" t="s">
        <v>296</v>
      </c>
      <c r="B4" s="281">
        <v>1</v>
      </c>
      <c r="C4" s="287" t="s">
        <v>298</v>
      </c>
      <c r="D4" s="288" t="s">
        <v>295</v>
      </c>
      <c r="E4" s="281">
        <v>1</v>
      </c>
      <c r="F4" s="287" t="s">
        <v>293</v>
      </c>
    </row>
    <row r="5" spans="1:6" ht="105" x14ac:dyDescent="0.25">
      <c r="A5" s="289" t="s">
        <v>297</v>
      </c>
      <c r="B5" s="281">
        <v>11</v>
      </c>
      <c r="C5" s="287" t="s">
        <v>299</v>
      </c>
      <c r="D5" s="288" t="s">
        <v>292</v>
      </c>
      <c r="E5" s="281">
        <v>1</v>
      </c>
      <c r="F5" s="287" t="s">
        <v>294</v>
      </c>
    </row>
    <row r="6" spans="1:6" ht="75" x14ac:dyDescent="0.25">
      <c r="A6" s="290" t="s">
        <v>427</v>
      </c>
      <c r="B6" s="281">
        <v>1</v>
      </c>
      <c r="C6" s="287" t="s">
        <v>748</v>
      </c>
      <c r="D6" s="290" t="s">
        <v>431</v>
      </c>
      <c r="E6" s="281">
        <v>1</v>
      </c>
      <c r="F6" s="282" t="s">
        <v>432</v>
      </c>
    </row>
    <row r="7" spans="1:6" ht="60" x14ac:dyDescent="0.25">
      <c r="A7" s="290" t="s">
        <v>428</v>
      </c>
      <c r="B7" s="281">
        <v>1</v>
      </c>
      <c r="C7" s="287" t="s">
        <v>429</v>
      </c>
      <c r="D7" s="290" t="s">
        <v>636</v>
      </c>
      <c r="E7" s="281">
        <v>1</v>
      </c>
      <c r="F7" s="282" t="s">
        <v>637</v>
      </c>
    </row>
    <row r="8" spans="1:6" ht="75" x14ac:dyDescent="0.25">
      <c r="A8" s="290" t="s">
        <v>430</v>
      </c>
      <c r="B8" s="281">
        <v>1</v>
      </c>
      <c r="C8" s="287" t="s">
        <v>749</v>
      </c>
      <c r="D8" s="290" t="s">
        <v>745</v>
      </c>
      <c r="E8" s="281">
        <v>1</v>
      </c>
      <c r="F8" s="282" t="s">
        <v>747</v>
      </c>
    </row>
    <row r="9" spans="1:6" ht="75" x14ac:dyDescent="0.25">
      <c r="A9" s="290" t="s">
        <v>635</v>
      </c>
      <c r="B9" s="281">
        <v>1</v>
      </c>
      <c r="C9" s="282" t="s">
        <v>743</v>
      </c>
      <c r="D9" s="290"/>
      <c r="E9" s="281"/>
      <c r="F9" s="282"/>
    </row>
    <row r="10" spans="1:6" ht="60" x14ac:dyDescent="0.25">
      <c r="A10" s="290" t="s">
        <v>744</v>
      </c>
      <c r="B10" s="281">
        <v>1</v>
      </c>
      <c r="C10" s="282" t="s">
        <v>746</v>
      </c>
      <c r="D10" s="290"/>
      <c r="E10" s="281"/>
      <c r="F10" s="282"/>
    </row>
  </sheetData>
  <sheetProtection sort="0" autoFilter="0" pivotTables="0"/>
  <mergeCells count="1">
    <mergeCell ref="A1:F1"/>
  </mergeCells>
  <pageMargins left="0.7" right="0.7" top="0.75" bottom="0.75" header="0.3" footer="0.3"/>
  <pageSetup paperSize="9" scale="77" fitToHeight="0" orientation="landscape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10" zoomScale="60" zoomScaleNormal="60" workbookViewId="0">
      <selection activeCell="M7" sqref="M7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203</v>
      </c>
      <c r="B1" s="1"/>
      <c r="C1" s="1"/>
      <c r="D1" s="1"/>
    </row>
    <row r="2" spans="1:6" ht="19.5" thickBot="1" x14ac:dyDescent="0.35">
      <c r="A2" s="2" t="s">
        <v>221</v>
      </c>
    </row>
    <row r="3" spans="1:6" ht="37.5" customHeight="1" x14ac:dyDescent="0.3">
      <c r="A3" s="160">
        <v>1</v>
      </c>
      <c r="B3" s="151" t="s">
        <v>231</v>
      </c>
      <c r="C3" s="152"/>
      <c r="D3" s="152"/>
      <c r="E3" s="153"/>
      <c r="F3" s="154" t="s">
        <v>263</v>
      </c>
    </row>
    <row r="4" spans="1:6" ht="32.25" customHeight="1" x14ac:dyDescent="0.3">
      <c r="A4" s="161">
        <v>2</v>
      </c>
      <c r="B4" s="103" t="s">
        <v>204</v>
      </c>
      <c r="C4" s="99"/>
      <c r="D4" s="99"/>
      <c r="E4" s="100"/>
      <c r="F4" s="155" t="s">
        <v>264</v>
      </c>
    </row>
    <row r="5" spans="1:6" ht="88.5" customHeight="1" x14ac:dyDescent="0.3">
      <c r="A5" s="162">
        <v>4</v>
      </c>
      <c r="B5" s="104" t="s">
        <v>229</v>
      </c>
      <c r="C5" s="97"/>
      <c r="D5" s="101"/>
      <c r="E5" s="98"/>
      <c r="F5" s="156" t="s">
        <v>265</v>
      </c>
    </row>
    <row r="6" spans="1:6" ht="37.5" customHeight="1" x14ac:dyDescent="0.3">
      <c r="A6" s="162">
        <v>5</v>
      </c>
      <c r="B6" s="102" t="s">
        <v>232</v>
      </c>
      <c r="C6" s="97"/>
      <c r="D6" s="97"/>
      <c r="E6" s="98"/>
      <c r="F6" s="156" t="s">
        <v>266</v>
      </c>
    </row>
    <row r="7" spans="1:6" ht="187.5" x14ac:dyDescent="0.3">
      <c r="A7" s="162">
        <v>6</v>
      </c>
      <c r="B7" s="104" t="s">
        <v>230</v>
      </c>
      <c r="C7" s="97"/>
      <c r="D7" s="97"/>
      <c r="E7" s="98"/>
      <c r="F7" s="202" t="s">
        <v>267</v>
      </c>
    </row>
    <row r="8" spans="1:6" ht="140.25" customHeight="1" x14ac:dyDescent="0.3">
      <c r="A8" s="162">
        <v>7</v>
      </c>
      <c r="B8" s="104" t="s">
        <v>225</v>
      </c>
      <c r="C8" s="97"/>
      <c r="D8" s="97"/>
      <c r="E8" s="98"/>
      <c r="F8" s="202" t="s">
        <v>268</v>
      </c>
    </row>
    <row r="9" spans="1:6" ht="167.25" customHeight="1" x14ac:dyDescent="0.3">
      <c r="A9" s="162">
        <v>8</v>
      </c>
      <c r="B9" s="104" t="s">
        <v>226</v>
      </c>
      <c r="C9" s="97"/>
      <c r="D9" s="97"/>
      <c r="E9" s="98"/>
      <c r="F9" s="202" t="s">
        <v>269</v>
      </c>
    </row>
    <row r="10" spans="1:6" ht="409.5" x14ac:dyDescent="0.3">
      <c r="A10" s="162">
        <v>9</v>
      </c>
      <c r="B10" s="104" t="s">
        <v>224</v>
      </c>
      <c r="C10" s="97"/>
      <c r="D10" s="97"/>
      <c r="E10" s="98"/>
      <c r="F10" s="202" t="s">
        <v>270</v>
      </c>
    </row>
    <row r="11" spans="1:6" ht="88.5" customHeight="1" x14ac:dyDescent="0.3">
      <c r="A11" s="162">
        <v>10</v>
      </c>
      <c r="B11" s="104" t="s">
        <v>228</v>
      </c>
      <c r="C11" s="97"/>
      <c r="D11" s="97"/>
      <c r="E11" s="98"/>
      <c r="F11" s="265" t="s">
        <v>741</v>
      </c>
    </row>
    <row r="12" spans="1:6" ht="338.25" thickBot="1" x14ac:dyDescent="0.35">
      <c r="A12" s="163">
        <v>11</v>
      </c>
      <c r="B12" s="157" t="s">
        <v>227</v>
      </c>
      <c r="C12" s="158"/>
      <c r="D12" s="158"/>
      <c r="E12" s="159"/>
      <c r="F12" s="203" t="s">
        <v>271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topLeftCell="A4" zoomScaleNormal="100" zoomScaleSheetLayoutView="100" workbookViewId="0">
      <selection activeCell="B16" sqref="B16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37" t="s">
        <v>45</v>
      </c>
      <c r="B1" s="337"/>
      <c r="C1" s="337"/>
      <c r="D1" s="337"/>
      <c r="E1" s="337"/>
    </row>
    <row r="2" spans="1:5" ht="18.75" x14ac:dyDescent="0.25">
      <c r="A2" s="317" t="s">
        <v>46</v>
      </c>
      <c r="B2" s="360" t="s">
        <v>47</v>
      </c>
      <c r="C2" s="360"/>
      <c r="D2" s="360"/>
      <c r="E2" s="360"/>
    </row>
    <row r="3" spans="1:5" ht="57.75" customHeight="1" x14ac:dyDescent="0.25">
      <c r="A3" s="317"/>
      <c r="B3" s="208" t="s">
        <v>48</v>
      </c>
      <c r="C3" s="208" t="s">
        <v>51</v>
      </c>
      <c r="D3" s="209" t="s">
        <v>50</v>
      </c>
      <c r="E3" s="210" t="s">
        <v>49</v>
      </c>
    </row>
    <row r="4" spans="1:5" ht="18.75" x14ac:dyDescent="0.25">
      <c r="A4" s="29" t="s">
        <v>75</v>
      </c>
      <c r="B4" s="21"/>
      <c r="C4" s="68"/>
      <c r="D4" s="87"/>
      <c r="E4" s="87"/>
    </row>
    <row r="5" spans="1:5" ht="18.75" x14ac:dyDescent="0.25">
      <c r="A5" s="32" t="s">
        <v>79</v>
      </c>
      <c r="B5" s="23"/>
      <c r="C5" s="68"/>
      <c r="D5" s="87"/>
      <c r="E5" s="87"/>
    </row>
    <row r="6" spans="1:5" ht="18.75" x14ac:dyDescent="0.25">
      <c r="A6" s="50" t="s">
        <v>182</v>
      </c>
      <c r="B6" s="68"/>
      <c r="C6" s="68"/>
      <c r="D6" s="87"/>
      <c r="E6" s="87"/>
    </row>
    <row r="7" spans="1:5" ht="18.75" x14ac:dyDescent="0.25">
      <c r="A7" s="50" t="s">
        <v>76</v>
      </c>
      <c r="B7" s="68"/>
      <c r="C7" s="68"/>
      <c r="D7" s="87"/>
      <c r="E7" s="87"/>
    </row>
    <row r="8" spans="1:5" ht="18.75" x14ac:dyDescent="0.25">
      <c r="A8" s="32" t="s">
        <v>189</v>
      </c>
      <c r="B8" s="23"/>
      <c r="C8" s="68"/>
      <c r="D8" s="87"/>
      <c r="E8" s="67"/>
    </row>
    <row r="9" spans="1:5" ht="18.75" x14ac:dyDescent="0.25">
      <c r="A9" s="50" t="s">
        <v>80</v>
      </c>
      <c r="B9" s="87"/>
      <c r="C9" s="68"/>
      <c r="D9" s="87"/>
      <c r="E9" s="87"/>
    </row>
    <row r="10" spans="1:5" ht="18.75" x14ac:dyDescent="0.25">
      <c r="A10" s="50" t="s">
        <v>78</v>
      </c>
      <c r="B10" s="68">
        <v>1</v>
      </c>
      <c r="C10" s="68"/>
      <c r="D10" s="87"/>
      <c r="E10" s="87"/>
    </row>
    <row r="11" spans="1:5" ht="18.75" x14ac:dyDescent="0.25">
      <c r="A11" s="50" t="s">
        <v>82</v>
      </c>
      <c r="B11" s="68"/>
      <c r="C11" s="68"/>
      <c r="D11" s="87"/>
      <c r="E11" s="87"/>
    </row>
    <row r="12" spans="1:5" ht="18.75" x14ac:dyDescent="0.25">
      <c r="A12" s="50" t="s">
        <v>83</v>
      </c>
      <c r="B12" s="68"/>
      <c r="C12" s="68"/>
      <c r="D12" s="87"/>
      <c r="E12" s="87"/>
    </row>
    <row r="13" spans="1:5" ht="18.75" x14ac:dyDescent="0.25">
      <c r="A13" s="50" t="s">
        <v>183</v>
      </c>
      <c r="B13" s="68"/>
      <c r="C13" s="68"/>
      <c r="D13" s="87"/>
      <c r="E13" s="87"/>
    </row>
    <row r="14" spans="1:5" ht="37.5" x14ac:dyDescent="0.25">
      <c r="A14" s="32" t="s">
        <v>184</v>
      </c>
      <c r="B14" s="68"/>
      <c r="C14" s="68"/>
      <c r="D14" s="87"/>
      <c r="E14" s="87"/>
    </row>
    <row r="15" spans="1:5" ht="18.75" x14ac:dyDescent="0.25">
      <c r="A15" s="61" t="s">
        <v>77</v>
      </c>
      <c r="B15" s="87">
        <v>2</v>
      </c>
      <c r="C15" s="68">
        <v>1</v>
      </c>
      <c r="D15" s="87">
        <v>1</v>
      </c>
      <c r="E15" s="87"/>
    </row>
    <row r="16" spans="1:5" ht="18.75" x14ac:dyDescent="0.25">
      <c r="A16" s="50" t="s">
        <v>81</v>
      </c>
      <c r="B16" s="68">
        <v>1</v>
      </c>
      <c r="C16" s="68"/>
      <c r="D16" s="87"/>
      <c r="E16" s="87"/>
    </row>
    <row r="17" spans="1:5" ht="18.75" x14ac:dyDescent="0.25">
      <c r="A17" s="50" t="s">
        <v>223</v>
      </c>
      <c r="B17" s="68"/>
      <c r="C17" s="68"/>
      <c r="D17" s="87"/>
      <c r="E17" s="87"/>
    </row>
    <row r="18" spans="1:5" ht="18.75" x14ac:dyDescent="0.25">
      <c r="A18" s="50" t="s">
        <v>14</v>
      </c>
      <c r="B18" s="68">
        <v>3</v>
      </c>
      <c r="C18" s="68"/>
      <c r="D18" s="87"/>
      <c r="E18" s="87"/>
    </row>
    <row r="19" spans="1:5" ht="18.75" x14ac:dyDescent="0.25">
      <c r="A19" s="211" t="s">
        <v>84</v>
      </c>
      <c r="B19" s="69">
        <f>B4+B5+B6+B7+B8+B9+B10+B11+B12+B13+B14++B15+B16+B17+B18</f>
        <v>7</v>
      </c>
      <c r="C19" s="34">
        <f>C18+C17+C16+C15+C14+C13+C12+C11+C10+C9+C8+C7+C6+C5+C4</f>
        <v>1</v>
      </c>
      <c r="D19" s="34">
        <f>D18+D17+D16+D15+D14+D13+D12+D11+D10+D9+D8+D7+D6+D5+D4</f>
        <v>1</v>
      </c>
      <c r="E19" s="34">
        <f>E18+E17+E16+E15+E14+E13+E12+E11+E10+E9+E8+E7+E6+E5+E4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tabSelected="1" view="pageBreakPreview" topLeftCell="F7" zoomScale="90" zoomScaleNormal="100" zoomScaleSheetLayoutView="90" workbookViewId="0">
      <selection activeCell="E8" sqref="E8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06" t="s">
        <v>85</v>
      </c>
      <c r="B1" s="306"/>
      <c r="C1" s="306"/>
      <c r="D1" s="306"/>
      <c r="E1" s="306"/>
      <c r="F1" s="306"/>
      <c r="G1" s="306"/>
      <c r="H1" s="306"/>
    </row>
    <row r="2" spans="1:9" s="4" customFormat="1" ht="18.75" x14ac:dyDescent="0.3">
      <c r="A2" s="38" t="s">
        <v>71</v>
      </c>
      <c r="B2" s="38"/>
      <c r="C2" s="38"/>
      <c r="D2" s="38"/>
      <c r="E2" s="38"/>
      <c r="F2" s="38"/>
      <c r="G2" s="38"/>
      <c r="H2" s="38"/>
    </row>
    <row r="3" spans="1:9" s="1" customFormat="1" ht="21" customHeight="1" x14ac:dyDescent="0.3">
      <c r="A3" s="307" t="s">
        <v>59</v>
      </c>
      <c r="B3" s="310" t="s">
        <v>74</v>
      </c>
      <c r="C3" s="313" t="s">
        <v>177</v>
      </c>
      <c r="D3" s="314"/>
      <c r="E3" s="313" t="s">
        <v>191</v>
      </c>
      <c r="F3" s="314"/>
      <c r="G3" s="317" t="s">
        <v>0</v>
      </c>
      <c r="H3" s="317"/>
    </row>
    <row r="4" spans="1:9" s="1" customFormat="1" ht="54" customHeight="1" x14ac:dyDescent="0.3">
      <c r="A4" s="308"/>
      <c r="B4" s="311"/>
      <c r="C4" s="315"/>
      <c r="D4" s="316"/>
      <c r="E4" s="315"/>
      <c r="F4" s="312"/>
      <c r="G4" s="317" t="s">
        <v>178</v>
      </c>
      <c r="H4" s="317" t="s">
        <v>192</v>
      </c>
    </row>
    <row r="5" spans="1:9" s="1" customFormat="1" ht="18.75" hidden="1" customHeight="1" x14ac:dyDescent="0.3">
      <c r="A5" s="308"/>
      <c r="B5" s="311"/>
      <c r="C5" s="39"/>
      <c r="D5" s="39"/>
      <c r="E5" s="39"/>
      <c r="F5" s="40"/>
      <c r="G5" s="317"/>
      <c r="H5" s="317"/>
    </row>
    <row r="6" spans="1:9" s="1" customFormat="1" ht="21.75" customHeight="1" x14ac:dyDescent="0.3">
      <c r="A6" s="309"/>
      <c r="B6" s="312"/>
      <c r="C6" s="144" t="s">
        <v>56</v>
      </c>
      <c r="D6" s="144" t="s">
        <v>86</v>
      </c>
      <c r="E6" s="144" t="s">
        <v>56</v>
      </c>
      <c r="F6" s="147" t="s">
        <v>86</v>
      </c>
      <c r="G6" s="317"/>
      <c r="H6" s="317"/>
    </row>
    <row r="7" spans="1:9" s="1" customFormat="1" ht="39" customHeight="1" x14ac:dyDescent="0.3">
      <c r="A7" s="41">
        <v>1</v>
      </c>
      <c r="B7" s="42" t="s">
        <v>57</v>
      </c>
      <c r="C7" s="145">
        <v>17</v>
      </c>
      <c r="D7" s="145">
        <v>17</v>
      </c>
      <c r="E7" s="145">
        <v>372</v>
      </c>
      <c r="F7" s="145">
        <v>383</v>
      </c>
      <c r="G7" s="145">
        <v>0</v>
      </c>
      <c r="H7" s="145">
        <v>0</v>
      </c>
    </row>
    <row r="8" spans="1:9" s="1" customFormat="1" ht="39" customHeight="1" x14ac:dyDescent="0.3">
      <c r="A8" s="41">
        <v>2</v>
      </c>
      <c r="B8" s="42" t="s">
        <v>58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</row>
    <row r="9" spans="1:9" s="1" customFormat="1" ht="19.5" customHeight="1" x14ac:dyDescent="0.3">
      <c r="A9" s="323">
        <v>3</v>
      </c>
      <c r="B9" s="82" t="s">
        <v>66</v>
      </c>
      <c r="C9" s="325">
        <v>2</v>
      </c>
      <c r="D9" s="325">
        <v>2</v>
      </c>
      <c r="E9" s="327">
        <v>50</v>
      </c>
      <c r="F9" s="328"/>
      <c r="G9" s="325">
        <v>0</v>
      </c>
      <c r="H9" s="80">
        <v>0</v>
      </c>
    </row>
    <row r="10" spans="1:9" s="1" customFormat="1" ht="18.75" customHeight="1" x14ac:dyDescent="0.3">
      <c r="A10" s="324"/>
      <c r="B10" s="82" t="s">
        <v>88</v>
      </c>
      <c r="C10" s="326"/>
      <c r="D10" s="326"/>
      <c r="E10" s="145">
        <v>33</v>
      </c>
      <c r="F10" s="145">
        <v>25</v>
      </c>
      <c r="G10" s="326"/>
      <c r="H10" s="145">
        <v>0</v>
      </c>
    </row>
    <row r="11" spans="1:9" s="1" customFormat="1" ht="56.25" customHeight="1" x14ac:dyDescent="0.3">
      <c r="A11" s="41">
        <v>4</v>
      </c>
      <c r="B11" s="43" t="s">
        <v>67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</row>
    <row r="12" spans="1:9" s="1" customFormat="1" ht="56.25" x14ac:dyDescent="0.3">
      <c r="A12" s="41">
        <v>5</v>
      </c>
      <c r="B12" s="42" t="s">
        <v>68</v>
      </c>
      <c r="C12" s="145">
        <v>14</v>
      </c>
      <c r="D12" s="145">
        <v>14</v>
      </c>
      <c r="E12" s="145">
        <v>285</v>
      </c>
      <c r="F12" s="145">
        <v>297</v>
      </c>
      <c r="G12" s="145">
        <v>0</v>
      </c>
      <c r="H12" s="145">
        <v>0</v>
      </c>
    </row>
    <row r="13" spans="1:9" s="1" customFormat="1" ht="39" customHeight="1" x14ac:dyDescent="0.3">
      <c r="A13" s="41">
        <v>6</v>
      </c>
      <c r="B13" s="43" t="s">
        <v>69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</row>
    <row r="14" spans="1:9" s="2" customFormat="1" ht="39" customHeight="1" x14ac:dyDescent="0.3">
      <c r="A14" s="329" t="s">
        <v>87</v>
      </c>
      <c r="B14" s="330"/>
      <c r="C14" s="333">
        <f>C13+C12+C11+C9+C8+C7</f>
        <v>33</v>
      </c>
      <c r="D14" s="333">
        <f>D13+D12+D11+D9+D8+D7</f>
        <v>33</v>
      </c>
      <c r="E14" s="44">
        <f>E7+E8+E11+E12+E13</f>
        <v>657</v>
      </c>
      <c r="F14" s="44">
        <f>F7+F8+F11+F12+F13</f>
        <v>680</v>
      </c>
      <c r="G14" s="333">
        <f>G7+G8+G9+G11+G12+G13</f>
        <v>0</v>
      </c>
      <c r="H14" s="44"/>
      <c r="I14" s="91"/>
    </row>
    <row r="15" spans="1:9" ht="39" customHeight="1" x14ac:dyDescent="0.25">
      <c r="A15" s="331"/>
      <c r="B15" s="332"/>
      <c r="C15" s="334"/>
      <c r="D15" s="334"/>
      <c r="E15" s="45">
        <f>E10</f>
        <v>33</v>
      </c>
      <c r="F15" s="45">
        <f>F10</f>
        <v>25</v>
      </c>
      <c r="G15" s="334"/>
      <c r="H15" s="45"/>
    </row>
    <row r="16" spans="1:9" ht="18.75" x14ac:dyDescent="0.3">
      <c r="A16" s="318" t="s">
        <v>190</v>
      </c>
      <c r="B16" s="319"/>
      <c r="C16" s="320">
        <f>F14+E9</f>
        <v>730</v>
      </c>
      <c r="D16" s="321"/>
      <c r="E16" s="321"/>
      <c r="F16" s="321"/>
      <c r="G16" s="321"/>
      <c r="H16" s="322"/>
      <c r="I16" s="88">
        <f>F14+F15</f>
        <v>705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90" zoomScaleNormal="100" zoomScaleSheetLayoutView="90" workbookViewId="0">
      <selection activeCell="B11" sqref="B11:C16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35" t="s">
        <v>72</v>
      </c>
      <c r="B1" s="335"/>
      <c r="C1" s="335"/>
      <c r="D1" s="6"/>
    </row>
    <row r="2" spans="1:4" ht="38.25" customHeight="1" x14ac:dyDescent="0.25">
      <c r="A2" s="165" t="s">
        <v>1</v>
      </c>
      <c r="B2" s="164" t="s">
        <v>2</v>
      </c>
      <c r="C2" s="164" t="s">
        <v>73</v>
      </c>
      <c r="D2" s="8"/>
    </row>
    <row r="3" spans="1:4" ht="18.75" x14ac:dyDescent="0.25">
      <c r="A3" s="93" t="s">
        <v>3</v>
      </c>
      <c r="B3" s="166">
        <f>SUM(B4:B8)</f>
        <v>635</v>
      </c>
      <c r="C3" s="167" t="s">
        <v>233</v>
      </c>
      <c r="D3" s="8"/>
    </row>
    <row r="4" spans="1:4" ht="18.75" customHeight="1" x14ac:dyDescent="0.25">
      <c r="A4" s="82" t="s">
        <v>4</v>
      </c>
      <c r="B4" s="168">
        <v>27</v>
      </c>
      <c r="C4" s="169">
        <f>B4/705*100</f>
        <v>3.8297872340425529</v>
      </c>
      <c r="D4" s="11"/>
    </row>
    <row r="5" spans="1:4" ht="18.75" customHeight="1" x14ac:dyDescent="0.25">
      <c r="A5" s="82" t="s">
        <v>5</v>
      </c>
      <c r="B5" s="168">
        <v>178</v>
      </c>
      <c r="C5" s="169">
        <f t="shared" ref="C5:C9" si="0">B5/705*100</f>
        <v>25.248226950354606</v>
      </c>
      <c r="D5" s="11"/>
    </row>
    <row r="6" spans="1:4" ht="18.75" customHeight="1" x14ac:dyDescent="0.25">
      <c r="A6" s="82" t="s">
        <v>6</v>
      </c>
      <c r="B6" s="168">
        <v>229</v>
      </c>
      <c r="C6" s="169">
        <f t="shared" si="0"/>
        <v>32.4822695035461</v>
      </c>
      <c r="D6" s="11"/>
    </row>
    <row r="7" spans="1:4" ht="18.75" customHeight="1" x14ac:dyDescent="0.25">
      <c r="A7" s="82" t="s">
        <v>70</v>
      </c>
      <c r="B7" s="168">
        <v>138</v>
      </c>
      <c r="C7" s="169">
        <f t="shared" si="0"/>
        <v>19.574468085106382</v>
      </c>
      <c r="D7" s="11"/>
    </row>
    <row r="8" spans="1:4" ht="18.75" customHeight="1" x14ac:dyDescent="0.25">
      <c r="A8" s="82" t="s">
        <v>258</v>
      </c>
      <c r="B8" s="168">
        <v>63</v>
      </c>
      <c r="C8" s="169">
        <f t="shared" si="0"/>
        <v>8.9361702127659584</v>
      </c>
      <c r="D8" s="11"/>
    </row>
    <row r="9" spans="1:4" ht="18.75" customHeight="1" x14ac:dyDescent="0.25">
      <c r="A9" s="82" t="s">
        <v>259</v>
      </c>
      <c r="B9" s="168">
        <v>70</v>
      </c>
      <c r="C9" s="169">
        <f t="shared" si="0"/>
        <v>9.9290780141843982</v>
      </c>
      <c r="D9" s="11"/>
    </row>
    <row r="10" spans="1:4" ht="18.75" x14ac:dyDescent="0.25">
      <c r="A10" s="93" t="s">
        <v>7</v>
      </c>
      <c r="B10" s="166">
        <f>SUM(B11:B16)</f>
        <v>705</v>
      </c>
      <c r="C10" s="167" t="s">
        <v>233</v>
      </c>
      <c r="D10" s="8"/>
    </row>
    <row r="11" spans="1:4" ht="18.75" customHeight="1" x14ac:dyDescent="0.25">
      <c r="A11" s="82" t="s">
        <v>8</v>
      </c>
      <c r="B11" s="168">
        <v>13</v>
      </c>
      <c r="C11" s="169">
        <f>B11/705*100</f>
        <v>1.8439716312056738</v>
      </c>
      <c r="D11" s="11"/>
    </row>
    <row r="12" spans="1:4" ht="18.75" customHeight="1" x14ac:dyDescent="0.25">
      <c r="A12" s="82" t="s">
        <v>9</v>
      </c>
      <c r="B12" s="168">
        <v>310</v>
      </c>
      <c r="C12" s="169">
        <f t="shared" ref="C12:C16" si="1">B12/705*100</f>
        <v>43.971631205673759</v>
      </c>
      <c r="D12" s="11"/>
    </row>
    <row r="13" spans="1:4" ht="18.75" customHeight="1" x14ac:dyDescent="0.25">
      <c r="A13" s="82" t="s">
        <v>261</v>
      </c>
      <c r="B13" s="168">
        <v>70</v>
      </c>
      <c r="C13" s="169">
        <f t="shared" si="1"/>
        <v>9.9290780141843982</v>
      </c>
      <c r="D13" s="11"/>
    </row>
    <row r="14" spans="1:4" ht="18.75" customHeight="1" x14ac:dyDescent="0.25">
      <c r="A14" s="82" t="s">
        <v>262</v>
      </c>
      <c r="B14" s="168">
        <v>63</v>
      </c>
      <c r="C14" s="169">
        <f t="shared" si="1"/>
        <v>8.9361702127659584</v>
      </c>
      <c r="D14" s="11"/>
    </row>
    <row r="15" spans="1:4" ht="18.75" customHeight="1" x14ac:dyDescent="0.25">
      <c r="A15" s="82" t="s">
        <v>10</v>
      </c>
      <c r="B15" s="168">
        <v>175</v>
      </c>
      <c r="C15" s="169">
        <f t="shared" si="1"/>
        <v>24.822695035460992</v>
      </c>
      <c r="D15" s="11"/>
    </row>
    <row r="16" spans="1:4" ht="18.75" x14ac:dyDescent="0.25">
      <c r="A16" s="82" t="s">
        <v>195</v>
      </c>
      <c r="B16" s="168">
        <v>74</v>
      </c>
      <c r="C16" s="169">
        <f t="shared" si="1"/>
        <v>10.49645390070922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view="pageBreakPreview" topLeftCell="A34" zoomScale="90" zoomScaleNormal="80" zoomScaleSheetLayoutView="90" workbookViewId="0">
      <selection activeCell="B41" sqref="B41:L4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35" t="s">
        <v>95</v>
      </c>
      <c r="B1" s="335"/>
      <c r="C1" s="335"/>
      <c r="D1" s="335"/>
      <c r="E1" s="335"/>
      <c r="F1" s="335"/>
      <c r="G1" s="335"/>
      <c r="H1" s="335"/>
      <c r="I1" s="335"/>
      <c r="J1" s="335"/>
      <c r="K1" s="150"/>
      <c r="L1" s="150"/>
    </row>
    <row r="2" spans="1:12" s="5" customFormat="1" ht="37.5" customHeight="1" x14ac:dyDescent="0.25">
      <c r="A2" s="336" t="s">
        <v>59</v>
      </c>
      <c r="B2" s="317" t="s">
        <v>52</v>
      </c>
      <c r="C2" s="317" t="s">
        <v>53</v>
      </c>
      <c r="D2" s="317"/>
      <c r="E2" s="317" t="s">
        <v>54</v>
      </c>
      <c r="F2" s="317" t="s">
        <v>55</v>
      </c>
      <c r="G2" s="317" t="s">
        <v>60</v>
      </c>
      <c r="H2" s="317"/>
      <c r="I2" s="317"/>
      <c r="J2" s="317" t="s">
        <v>61</v>
      </c>
      <c r="K2" s="317" t="s">
        <v>208</v>
      </c>
      <c r="L2" s="317" t="s">
        <v>197</v>
      </c>
    </row>
    <row r="3" spans="1:12" s="5" customFormat="1" ht="57.75" customHeight="1" x14ac:dyDescent="0.25">
      <c r="A3" s="336"/>
      <c r="B3" s="317"/>
      <c r="C3" s="164" t="s">
        <v>56</v>
      </c>
      <c r="D3" s="164" t="s">
        <v>86</v>
      </c>
      <c r="E3" s="317"/>
      <c r="F3" s="317"/>
      <c r="G3" s="164" t="s">
        <v>62</v>
      </c>
      <c r="H3" s="164" t="s">
        <v>207</v>
      </c>
      <c r="I3" s="164" t="s">
        <v>63</v>
      </c>
      <c r="J3" s="317"/>
      <c r="K3" s="317"/>
      <c r="L3" s="317"/>
    </row>
    <row r="4" spans="1:12" s="5" customFormat="1" ht="75" customHeight="1" x14ac:dyDescent="0.25">
      <c r="A4" s="56" t="s">
        <v>64</v>
      </c>
      <c r="B4" s="85" t="s">
        <v>57</v>
      </c>
      <c r="C4" s="85">
        <f>SUM(C5,C7,C9)</f>
        <v>2</v>
      </c>
      <c r="D4" s="85">
        <f>SUM(D5,D7,D9)</f>
        <v>2</v>
      </c>
      <c r="E4" s="85"/>
      <c r="F4" s="85"/>
      <c r="G4" s="85">
        <f t="shared" ref="G4:L4" si="0">SUM(G5,G7,G9)</f>
        <v>35</v>
      </c>
      <c r="H4" s="85">
        <f t="shared" si="0"/>
        <v>0</v>
      </c>
      <c r="I4" s="85">
        <f t="shared" si="0"/>
        <v>1826</v>
      </c>
      <c r="J4" s="85">
        <f t="shared" si="0"/>
        <v>0</v>
      </c>
      <c r="K4" s="85">
        <f t="shared" si="0"/>
        <v>0</v>
      </c>
      <c r="L4" s="85">
        <f t="shared" si="0"/>
        <v>0</v>
      </c>
    </row>
    <row r="5" spans="1:12" s="5" customFormat="1" ht="21.6" customHeight="1" x14ac:dyDescent="0.25">
      <c r="A5" s="55"/>
      <c r="B5" s="111" t="s">
        <v>209</v>
      </c>
      <c r="C5" s="182">
        <f>SUM(C6:C6)</f>
        <v>1</v>
      </c>
      <c r="D5" s="182">
        <v>1</v>
      </c>
      <c r="E5" s="170"/>
      <c r="F5" s="113"/>
      <c r="G5" s="182">
        <f t="shared" ref="G5:L5" si="1">SUM(G6:G6)</f>
        <v>20</v>
      </c>
      <c r="H5" s="182">
        <f t="shared" si="1"/>
        <v>0</v>
      </c>
      <c r="I5" s="112">
        <f t="shared" si="1"/>
        <v>841</v>
      </c>
      <c r="J5" s="113">
        <f t="shared" si="1"/>
        <v>0</v>
      </c>
      <c r="K5" s="113">
        <f t="shared" si="1"/>
        <v>0</v>
      </c>
      <c r="L5" s="114">
        <f t="shared" si="1"/>
        <v>0</v>
      </c>
    </row>
    <row r="6" spans="1:12" s="5" customFormat="1" ht="56.25" x14ac:dyDescent="0.25">
      <c r="A6" s="55"/>
      <c r="B6" s="62" t="s">
        <v>272</v>
      </c>
      <c r="C6" s="54">
        <v>1</v>
      </c>
      <c r="D6" s="54">
        <v>1</v>
      </c>
      <c r="E6" s="84" t="s">
        <v>657</v>
      </c>
      <c r="F6" s="84" t="s">
        <v>273</v>
      </c>
      <c r="G6" s="21">
        <v>20</v>
      </c>
      <c r="H6" s="21">
        <v>0</v>
      </c>
      <c r="I6" s="21">
        <v>841</v>
      </c>
      <c r="J6" s="94"/>
      <c r="K6" s="94"/>
      <c r="L6" s="94"/>
    </row>
    <row r="7" spans="1:12" s="5" customFormat="1" x14ac:dyDescent="0.25">
      <c r="A7" s="55"/>
      <c r="B7" s="111" t="s">
        <v>210</v>
      </c>
      <c r="C7" s="182">
        <f>SUM(C8:C8)</f>
        <v>1</v>
      </c>
      <c r="D7" s="183">
        <f>SUM(D8:D8)</f>
        <v>1</v>
      </c>
      <c r="E7" s="170"/>
      <c r="F7" s="113"/>
      <c r="G7" s="182">
        <f t="shared" ref="G7:L7" si="2">SUM(G8:G8)</f>
        <v>15</v>
      </c>
      <c r="H7" s="182">
        <f t="shared" si="2"/>
        <v>0</v>
      </c>
      <c r="I7" s="182">
        <f t="shared" si="2"/>
        <v>985</v>
      </c>
      <c r="J7" s="184">
        <f t="shared" si="2"/>
        <v>0</v>
      </c>
      <c r="K7" s="184">
        <f t="shared" si="2"/>
        <v>0</v>
      </c>
      <c r="L7" s="185">
        <f t="shared" si="2"/>
        <v>0</v>
      </c>
    </row>
    <row r="8" spans="1:12" s="5" customFormat="1" ht="56.25" x14ac:dyDescent="0.25">
      <c r="A8" s="55"/>
      <c r="B8" s="62" t="s">
        <v>300</v>
      </c>
      <c r="C8" s="54">
        <v>1</v>
      </c>
      <c r="D8" s="54">
        <v>1</v>
      </c>
      <c r="E8" s="84" t="s">
        <v>657</v>
      </c>
      <c r="F8" s="84" t="s">
        <v>301</v>
      </c>
      <c r="G8" s="21">
        <v>15</v>
      </c>
      <c r="H8" s="21"/>
      <c r="I8" s="21">
        <v>985</v>
      </c>
      <c r="J8" s="94"/>
      <c r="K8" s="94"/>
      <c r="L8" s="94"/>
    </row>
    <row r="9" spans="1:12" s="5" customFormat="1" x14ac:dyDescent="0.25">
      <c r="A9" s="55"/>
      <c r="B9" s="111" t="s">
        <v>211</v>
      </c>
      <c r="C9" s="182">
        <f>SUM(C10:C10)</f>
        <v>0</v>
      </c>
      <c r="D9" s="182">
        <f>SUM(D10:D10)</f>
        <v>0</v>
      </c>
      <c r="E9" s="170"/>
      <c r="F9" s="113"/>
      <c r="G9" s="182">
        <f t="shared" ref="G9:L9" si="3">SUM(G10:G10)</f>
        <v>0</v>
      </c>
      <c r="H9" s="182">
        <f t="shared" si="3"/>
        <v>0</v>
      </c>
      <c r="I9" s="182">
        <f t="shared" si="3"/>
        <v>0</v>
      </c>
      <c r="J9" s="184">
        <f t="shared" si="3"/>
        <v>0</v>
      </c>
      <c r="K9" s="184">
        <f t="shared" si="3"/>
        <v>0</v>
      </c>
      <c r="L9" s="185">
        <f t="shared" si="3"/>
        <v>0</v>
      </c>
    </row>
    <row r="10" spans="1:12" s="5" customFormat="1" x14ac:dyDescent="0.25">
      <c r="A10" s="55"/>
      <c r="B10" s="115"/>
      <c r="C10" s="116"/>
      <c r="D10" s="116"/>
      <c r="E10" s="171"/>
      <c r="F10" s="117"/>
      <c r="G10" s="116"/>
      <c r="H10" s="116"/>
      <c r="I10" s="116"/>
      <c r="J10" s="117"/>
      <c r="K10" s="117"/>
      <c r="L10" s="172"/>
    </row>
    <row r="11" spans="1:12" s="5" customFormat="1" ht="75" customHeight="1" x14ac:dyDescent="0.25">
      <c r="A11" s="56" t="s">
        <v>65</v>
      </c>
      <c r="B11" s="85" t="s">
        <v>58</v>
      </c>
      <c r="C11" s="85">
        <v>1</v>
      </c>
      <c r="D11" s="85">
        <v>1</v>
      </c>
      <c r="E11" s="85"/>
      <c r="F11" s="85"/>
      <c r="G11" s="85">
        <v>20</v>
      </c>
      <c r="H11" s="85">
        <v>0</v>
      </c>
      <c r="I11" s="85">
        <v>1596</v>
      </c>
      <c r="J11" s="85">
        <v>0</v>
      </c>
      <c r="K11" s="85">
        <v>0</v>
      </c>
      <c r="L11" s="85">
        <v>0</v>
      </c>
    </row>
    <row r="12" spans="1:12" s="5" customFormat="1" x14ac:dyDescent="0.25">
      <c r="A12" s="55"/>
      <c r="B12" s="111" t="s">
        <v>209</v>
      </c>
      <c r="C12" s="182">
        <f>SUM(C13:C13)</f>
        <v>1</v>
      </c>
      <c r="D12" s="182">
        <f>SUM(D13:D13)</f>
        <v>1</v>
      </c>
      <c r="E12" s="170"/>
      <c r="F12" s="113"/>
      <c r="G12" s="182">
        <f t="shared" ref="G12:L12" si="4">SUM(G13:G13)</f>
        <v>20</v>
      </c>
      <c r="H12" s="182">
        <f t="shared" si="4"/>
        <v>0</v>
      </c>
      <c r="I12" s="182">
        <f t="shared" si="4"/>
        <v>1596</v>
      </c>
      <c r="J12" s="184">
        <f t="shared" si="4"/>
        <v>0</v>
      </c>
      <c r="K12" s="184">
        <f t="shared" si="4"/>
        <v>0</v>
      </c>
      <c r="L12" s="185">
        <f t="shared" si="4"/>
        <v>0</v>
      </c>
    </row>
    <row r="13" spans="1:12" s="5" customFormat="1" ht="74.25" customHeight="1" x14ac:dyDescent="0.25">
      <c r="A13" s="55"/>
      <c r="B13" s="62" t="s">
        <v>302</v>
      </c>
      <c r="C13" s="54">
        <v>1</v>
      </c>
      <c r="D13" s="54">
        <v>1</v>
      </c>
      <c r="E13" s="84" t="s">
        <v>303</v>
      </c>
      <c r="F13" s="84" t="s">
        <v>304</v>
      </c>
      <c r="G13" s="21">
        <v>20</v>
      </c>
      <c r="H13" s="21"/>
      <c r="I13" s="21">
        <v>1596</v>
      </c>
      <c r="J13" s="84"/>
      <c r="K13" s="84"/>
      <c r="L13" s="84"/>
    </row>
    <row r="14" spans="1:12" s="5" customFormat="1" ht="37.5" customHeight="1" x14ac:dyDescent="0.25">
      <c r="A14" s="56" t="s">
        <v>91</v>
      </c>
      <c r="B14" s="85" t="s">
        <v>66</v>
      </c>
      <c r="C14" s="85">
        <f>SUM(C15,C17,C19)</f>
        <v>1</v>
      </c>
      <c r="D14" s="85">
        <f>SUM(D15,D17,D19)</f>
        <v>2</v>
      </c>
      <c r="E14" s="85"/>
      <c r="F14" s="56"/>
      <c r="G14" s="85">
        <f t="shared" ref="G14:L14" si="5">SUM(G15,G17,G19)</f>
        <v>12</v>
      </c>
      <c r="H14" s="85">
        <f t="shared" si="5"/>
        <v>0</v>
      </c>
      <c r="I14" s="85">
        <f t="shared" si="5"/>
        <v>895</v>
      </c>
      <c r="J14" s="85">
        <f t="shared" si="5"/>
        <v>1</v>
      </c>
      <c r="K14" s="85">
        <f t="shared" si="5"/>
        <v>1</v>
      </c>
      <c r="L14" s="85">
        <f t="shared" si="5"/>
        <v>50000</v>
      </c>
    </row>
    <row r="15" spans="1:12" s="5" customFormat="1" x14ac:dyDescent="0.25">
      <c r="A15" s="55"/>
      <c r="B15" s="111" t="s">
        <v>209</v>
      </c>
      <c r="C15" s="112">
        <f>SUM(C16:C16)</f>
        <v>1</v>
      </c>
      <c r="D15" s="112">
        <f>SUM(D16:D16)</f>
        <v>1</v>
      </c>
      <c r="E15" s="170"/>
      <c r="F15" s="113"/>
      <c r="G15" s="112">
        <f t="shared" ref="G15:L15" si="6">SUM(G16:G16)</f>
        <v>12</v>
      </c>
      <c r="H15" s="112">
        <f t="shared" si="6"/>
        <v>0</v>
      </c>
      <c r="I15" s="112">
        <f t="shared" si="6"/>
        <v>895</v>
      </c>
      <c r="J15" s="113">
        <f t="shared" si="6"/>
        <v>1</v>
      </c>
      <c r="K15" s="113">
        <f t="shared" si="6"/>
        <v>0</v>
      </c>
      <c r="L15" s="114">
        <f t="shared" si="6"/>
        <v>0</v>
      </c>
    </row>
    <row r="16" spans="1:12" s="5" customFormat="1" ht="56.25" x14ac:dyDescent="0.25">
      <c r="A16" s="55"/>
      <c r="B16" s="62" t="s">
        <v>477</v>
      </c>
      <c r="C16" s="54">
        <v>1</v>
      </c>
      <c r="D16" s="54">
        <v>1</v>
      </c>
      <c r="E16" s="84" t="s">
        <v>661</v>
      </c>
      <c r="F16" s="84" t="s">
        <v>478</v>
      </c>
      <c r="G16" s="21">
        <v>12</v>
      </c>
      <c r="H16" s="21">
        <v>0</v>
      </c>
      <c r="I16" s="21">
        <v>895</v>
      </c>
      <c r="J16" s="21">
        <v>1</v>
      </c>
      <c r="K16" s="84">
        <v>0</v>
      </c>
      <c r="L16" s="21">
        <v>0</v>
      </c>
    </row>
    <row r="17" spans="1:12" s="5" customFormat="1" x14ac:dyDescent="0.25">
      <c r="A17" s="55"/>
      <c r="B17" s="111" t="s">
        <v>210</v>
      </c>
      <c r="C17" s="112">
        <f>SUM(C18:C18)</f>
        <v>0</v>
      </c>
      <c r="D17" s="112">
        <f>SUM(D18:D18)</f>
        <v>0</v>
      </c>
      <c r="E17" s="170"/>
      <c r="F17" s="113"/>
      <c r="G17" s="112">
        <f t="shared" ref="G17:L17" si="7">SUM(G18:G18)</f>
        <v>0</v>
      </c>
      <c r="H17" s="112">
        <f t="shared" si="7"/>
        <v>0</v>
      </c>
      <c r="I17" s="112">
        <f t="shared" si="7"/>
        <v>0</v>
      </c>
      <c r="J17" s="113">
        <f t="shared" si="7"/>
        <v>0</v>
      </c>
      <c r="K17" s="113">
        <f t="shared" si="7"/>
        <v>0</v>
      </c>
      <c r="L17" s="114">
        <f t="shared" si="7"/>
        <v>0</v>
      </c>
    </row>
    <row r="18" spans="1:12" s="5" customFormat="1" x14ac:dyDescent="0.25">
      <c r="A18" s="55"/>
      <c r="B18" s="62"/>
      <c r="C18" s="54"/>
      <c r="D18" s="54"/>
      <c r="E18" s="84"/>
      <c r="F18" s="84"/>
      <c r="G18" s="21"/>
      <c r="H18" s="21"/>
      <c r="I18" s="21"/>
      <c r="J18" s="84"/>
      <c r="K18" s="84"/>
      <c r="L18" s="84"/>
    </row>
    <row r="19" spans="1:12" s="5" customFormat="1" x14ac:dyDescent="0.25">
      <c r="A19" s="55"/>
      <c r="B19" s="111" t="s">
        <v>211</v>
      </c>
      <c r="C19" s="112">
        <f>SUM(C20:C20)</f>
        <v>0</v>
      </c>
      <c r="D19" s="112">
        <f>SUM(D20:D20)</f>
        <v>1</v>
      </c>
      <c r="E19" s="170"/>
      <c r="F19" s="113"/>
      <c r="G19" s="112">
        <f t="shared" ref="G19:L19" si="8">SUM(G20:G20)</f>
        <v>0</v>
      </c>
      <c r="H19" s="112">
        <f t="shared" si="8"/>
        <v>0</v>
      </c>
      <c r="I19" s="112">
        <f t="shared" si="8"/>
        <v>0</v>
      </c>
      <c r="J19" s="113">
        <f t="shared" si="8"/>
        <v>0</v>
      </c>
      <c r="K19" s="113">
        <f t="shared" si="8"/>
        <v>1</v>
      </c>
      <c r="L19" s="268">
        <f t="shared" si="8"/>
        <v>50000</v>
      </c>
    </row>
    <row r="20" spans="1:12" s="5" customFormat="1" ht="56.25" x14ac:dyDescent="0.25">
      <c r="A20" s="55"/>
      <c r="B20" s="62" t="s">
        <v>305</v>
      </c>
      <c r="C20" s="54"/>
      <c r="D20" s="54">
        <v>1</v>
      </c>
      <c r="E20" s="84"/>
      <c r="F20" s="84"/>
      <c r="G20" s="21">
        <v>0</v>
      </c>
      <c r="H20" s="21">
        <v>0</v>
      </c>
      <c r="I20" s="21">
        <v>0</v>
      </c>
      <c r="J20" s="84">
        <v>0</v>
      </c>
      <c r="K20" s="21">
        <v>1</v>
      </c>
      <c r="L20" s="21">
        <v>50000</v>
      </c>
    </row>
    <row r="21" spans="1:12" s="5" customFormat="1" ht="75" customHeight="1" x14ac:dyDescent="0.25">
      <c r="A21" s="85" t="s">
        <v>92</v>
      </c>
      <c r="B21" s="85" t="s">
        <v>67</v>
      </c>
      <c r="C21" s="85">
        <f>SUM(C22,C24,C28)</f>
        <v>3</v>
      </c>
      <c r="D21" s="85">
        <f>SUM(D22,D24,D28)</f>
        <v>3</v>
      </c>
      <c r="E21" s="85"/>
      <c r="F21" s="85"/>
      <c r="G21" s="85">
        <f t="shared" ref="G21:L21" si="9">SUM(G22,G24,G28)</f>
        <v>55</v>
      </c>
      <c r="H21" s="85">
        <f t="shared" si="9"/>
        <v>0</v>
      </c>
      <c r="I21" s="85">
        <f t="shared" si="9"/>
        <v>6838</v>
      </c>
      <c r="J21" s="85">
        <f t="shared" si="9"/>
        <v>0</v>
      </c>
      <c r="K21" s="85">
        <f t="shared" si="9"/>
        <v>0</v>
      </c>
      <c r="L21" s="85">
        <f t="shared" si="9"/>
        <v>0</v>
      </c>
    </row>
    <row r="22" spans="1:12" s="5" customFormat="1" x14ac:dyDescent="0.25">
      <c r="A22" s="55"/>
      <c r="B22" s="111" t="s">
        <v>209</v>
      </c>
      <c r="C22" s="112">
        <f>SUM(C23:C23)</f>
        <v>1</v>
      </c>
      <c r="D22" s="112">
        <f>SUM(D23:D23)</f>
        <v>1</v>
      </c>
      <c r="E22" s="170"/>
      <c r="F22" s="113"/>
      <c r="G22" s="112">
        <f t="shared" ref="G22:L22" si="10">SUM(G23:G23)</f>
        <v>30</v>
      </c>
      <c r="H22" s="112">
        <f t="shared" si="10"/>
        <v>0</v>
      </c>
      <c r="I22" s="112">
        <f t="shared" si="10"/>
        <v>5010</v>
      </c>
      <c r="J22" s="113">
        <f t="shared" si="10"/>
        <v>0</v>
      </c>
      <c r="K22" s="113">
        <f t="shared" si="10"/>
        <v>0</v>
      </c>
      <c r="L22" s="114">
        <f t="shared" si="10"/>
        <v>0</v>
      </c>
    </row>
    <row r="23" spans="1:12" s="5" customFormat="1" ht="37.5" x14ac:dyDescent="0.25">
      <c r="A23" s="55"/>
      <c r="B23" s="62" t="s">
        <v>274</v>
      </c>
      <c r="C23" s="54">
        <v>1</v>
      </c>
      <c r="D23" s="54">
        <v>1</v>
      </c>
      <c r="E23" s="84" t="s">
        <v>660</v>
      </c>
      <c r="F23" s="84" t="s">
        <v>273</v>
      </c>
      <c r="G23" s="21">
        <v>30</v>
      </c>
      <c r="H23" s="21">
        <v>0</v>
      </c>
      <c r="I23" s="21">
        <v>5010</v>
      </c>
      <c r="J23" s="84"/>
      <c r="K23" s="84"/>
      <c r="L23" s="84"/>
    </row>
    <row r="24" spans="1:12" s="5" customFormat="1" x14ac:dyDescent="0.25">
      <c r="A24" s="55"/>
      <c r="B24" s="111" t="s">
        <v>210</v>
      </c>
      <c r="C24" s="112">
        <f>SUM(C25:C27)</f>
        <v>2</v>
      </c>
      <c r="D24" s="112">
        <f>SUM(D25:D27)</f>
        <v>2</v>
      </c>
      <c r="E24" s="170"/>
      <c r="F24" s="113"/>
      <c r="G24" s="112">
        <f t="shared" ref="G24:L24" si="11">SUM(G25:G27)</f>
        <v>25</v>
      </c>
      <c r="H24" s="112">
        <f t="shared" si="11"/>
        <v>0</v>
      </c>
      <c r="I24" s="112">
        <f t="shared" si="11"/>
        <v>1828</v>
      </c>
      <c r="J24" s="113">
        <f t="shared" si="11"/>
        <v>0</v>
      </c>
      <c r="K24" s="113">
        <f t="shared" si="11"/>
        <v>0</v>
      </c>
      <c r="L24" s="114">
        <f t="shared" si="11"/>
        <v>0</v>
      </c>
    </row>
    <row r="25" spans="1:12" s="5" customFormat="1" ht="56.25" x14ac:dyDescent="0.25">
      <c r="A25" s="55"/>
      <c r="B25" s="62" t="s">
        <v>275</v>
      </c>
      <c r="C25" s="54">
        <v>1</v>
      </c>
      <c r="D25" s="54">
        <v>1</v>
      </c>
      <c r="E25" s="84" t="s">
        <v>657</v>
      </c>
      <c r="F25" s="84" t="s">
        <v>273</v>
      </c>
      <c r="G25" s="21">
        <v>15</v>
      </c>
      <c r="H25" s="21">
        <v>0</v>
      </c>
      <c r="I25" s="21">
        <v>1207</v>
      </c>
      <c r="J25" s="84"/>
      <c r="K25" s="84"/>
      <c r="L25" s="84"/>
    </row>
    <row r="26" spans="1:12" s="5" customFormat="1" ht="56.25" x14ac:dyDescent="0.25">
      <c r="A26" s="55"/>
      <c r="B26" s="62" t="s">
        <v>276</v>
      </c>
      <c r="C26" s="54">
        <v>1</v>
      </c>
      <c r="D26" s="54">
        <v>1</v>
      </c>
      <c r="E26" s="84" t="s">
        <v>657</v>
      </c>
      <c r="F26" s="84" t="s">
        <v>273</v>
      </c>
      <c r="G26" s="21">
        <v>10</v>
      </c>
      <c r="H26" s="21">
        <v>0</v>
      </c>
      <c r="I26" s="21">
        <v>621</v>
      </c>
      <c r="J26" s="84"/>
      <c r="K26" s="84"/>
      <c r="L26" s="84"/>
    </row>
    <row r="27" spans="1:12" s="5" customFormat="1" x14ac:dyDescent="0.25">
      <c r="A27" s="55"/>
      <c r="B27" s="62"/>
      <c r="C27" s="54"/>
      <c r="D27" s="54"/>
      <c r="E27" s="84"/>
      <c r="F27" s="84"/>
      <c r="G27" s="21"/>
      <c r="H27" s="21"/>
      <c r="I27" s="21"/>
      <c r="J27" s="84"/>
      <c r="K27" s="84"/>
      <c r="L27" s="84"/>
    </row>
    <row r="28" spans="1:12" s="5" customFormat="1" x14ac:dyDescent="0.25">
      <c r="A28" s="55"/>
      <c r="B28" s="111" t="s">
        <v>211</v>
      </c>
      <c r="C28" s="112">
        <f>SUM(C29:C29)</f>
        <v>0</v>
      </c>
      <c r="D28" s="112">
        <f>SUM(D29:D29)</f>
        <v>0</v>
      </c>
      <c r="E28" s="170"/>
      <c r="F28" s="113"/>
      <c r="G28" s="112">
        <f t="shared" ref="G28:L28" si="12">SUM(G29:G29)</f>
        <v>0</v>
      </c>
      <c r="H28" s="112">
        <f t="shared" si="12"/>
        <v>0</v>
      </c>
      <c r="I28" s="112">
        <f t="shared" si="12"/>
        <v>0</v>
      </c>
      <c r="J28" s="113">
        <f t="shared" si="12"/>
        <v>0</v>
      </c>
      <c r="K28" s="113">
        <f t="shared" si="12"/>
        <v>0</v>
      </c>
      <c r="L28" s="114">
        <f t="shared" si="12"/>
        <v>0</v>
      </c>
    </row>
    <row r="29" spans="1:12" s="5" customFormat="1" x14ac:dyDescent="0.25">
      <c r="A29" s="55"/>
      <c r="B29" s="62"/>
      <c r="C29" s="54"/>
      <c r="D29" s="54"/>
      <c r="E29" s="84"/>
      <c r="F29" s="84"/>
      <c r="G29" s="21"/>
      <c r="H29" s="21"/>
      <c r="I29" s="21"/>
      <c r="J29" s="84"/>
      <c r="K29" s="84"/>
      <c r="L29" s="84"/>
    </row>
    <row r="30" spans="1:12" s="5" customFormat="1" ht="93.75" customHeight="1" x14ac:dyDescent="0.25">
      <c r="A30" s="85" t="s">
        <v>93</v>
      </c>
      <c r="B30" s="85" t="s">
        <v>68</v>
      </c>
      <c r="C30" s="85">
        <f>SUM(C31,C33,C35)</f>
        <v>2</v>
      </c>
      <c r="D30" s="85">
        <f>SUM(D31,D33,D35)</f>
        <v>2</v>
      </c>
      <c r="E30" s="85"/>
      <c r="F30" s="85"/>
      <c r="G30" s="85">
        <f t="shared" ref="G30:L30" si="13">SUM(G31,G33,G35)</f>
        <v>15</v>
      </c>
      <c r="H30" s="85">
        <f t="shared" si="13"/>
        <v>0</v>
      </c>
      <c r="I30" s="85">
        <f t="shared" si="13"/>
        <v>2480</v>
      </c>
      <c r="J30" s="85">
        <f t="shared" si="13"/>
        <v>1</v>
      </c>
      <c r="K30" s="85">
        <f t="shared" si="13"/>
        <v>0</v>
      </c>
      <c r="L30" s="85">
        <f t="shared" si="13"/>
        <v>0</v>
      </c>
    </row>
    <row r="31" spans="1:12" s="5" customFormat="1" x14ac:dyDescent="0.25">
      <c r="A31" s="55"/>
      <c r="B31" s="111" t="s">
        <v>209</v>
      </c>
      <c r="C31" s="112">
        <f>SUM(C32:C32)</f>
        <v>0</v>
      </c>
      <c r="D31" s="112">
        <f>SUM(D32:D32)</f>
        <v>0</v>
      </c>
      <c r="E31" s="170"/>
      <c r="F31" s="113"/>
      <c r="G31" s="112">
        <f t="shared" ref="G31:L31" si="14">SUM(G32:G32)</f>
        <v>0</v>
      </c>
      <c r="H31" s="112">
        <f t="shared" si="14"/>
        <v>0</v>
      </c>
      <c r="I31" s="112">
        <f t="shared" si="14"/>
        <v>0</v>
      </c>
      <c r="J31" s="113">
        <f t="shared" si="14"/>
        <v>0</v>
      </c>
      <c r="K31" s="113">
        <f t="shared" si="14"/>
        <v>0</v>
      </c>
      <c r="L31" s="114">
        <f t="shared" si="14"/>
        <v>0</v>
      </c>
    </row>
    <row r="32" spans="1:12" s="5" customFormat="1" x14ac:dyDescent="0.25">
      <c r="A32" s="55"/>
      <c r="B32" s="62"/>
      <c r="C32" s="54"/>
      <c r="D32" s="54"/>
      <c r="E32" s="84"/>
      <c r="F32" s="84"/>
      <c r="G32" s="21"/>
      <c r="H32" s="21"/>
      <c r="I32" s="21"/>
      <c r="J32" s="84"/>
      <c r="K32" s="84"/>
      <c r="L32" s="84"/>
    </row>
    <row r="33" spans="1:14" s="5" customFormat="1" x14ac:dyDescent="0.25">
      <c r="A33" s="55"/>
      <c r="B33" s="111" t="s">
        <v>210</v>
      </c>
      <c r="C33" s="112">
        <f>SUM(C34:C34)</f>
        <v>1</v>
      </c>
      <c r="D33" s="112">
        <f>SUM(D34:D34)</f>
        <v>1</v>
      </c>
      <c r="E33" s="170"/>
      <c r="F33" s="113"/>
      <c r="G33" s="112">
        <f t="shared" ref="G33:L33" si="15">SUM(G34:G34)</f>
        <v>12</v>
      </c>
      <c r="H33" s="112">
        <f t="shared" si="15"/>
        <v>0</v>
      </c>
      <c r="I33" s="112">
        <f t="shared" si="15"/>
        <v>1800</v>
      </c>
      <c r="J33" s="113">
        <f t="shared" si="15"/>
        <v>0</v>
      </c>
      <c r="K33" s="113">
        <f t="shared" si="15"/>
        <v>0</v>
      </c>
      <c r="L33" s="114">
        <f t="shared" si="15"/>
        <v>0</v>
      </c>
    </row>
    <row r="34" spans="1:14" s="5" customFormat="1" ht="56.25" x14ac:dyDescent="0.25">
      <c r="A34" s="55"/>
      <c r="B34" s="62" t="s">
        <v>476</v>
      </c>
      <c r="C34" s="54">
        <v>1</v>
      </c>
      <c r="D34" s="54">
        <v>1</v>
      </c>
      <c r="E34" s="84" t="s">
        <v>657</v>
      </c>
      <c r="F34" s="84"/>
      <c r="G34" s="21">
        <v>12</v>
      </c>
      <c r="H34" s="21"/>
      <c r="I34" s="21">
        <v>1800</v>
      </c>
      <c r="J34" s="84"/>
      <c r="K34" s="84"/>
      <c r="L34" s="84"/>
    </row>
    <row r="35" spans="1:14" s="5" customFormat="1" x14ac:dyDescent="0.25">
      <c r="A35" s="55"/>
      <c r="B35" s="111" t="s">
        <v>211</v>
      </c>
      <c r="C35" s="112">
        <f>SUM(C36:C36)</f>
        <v>1</v>
      </c>
      <c r="D35" s="112">
        <f>SUM(D36:D36)</f>
        <v>1</v>
      </c>
      <c r="E35" s="170"/>
      <c r="F35" s="113"/>
      <c r="G35" s="112">
        <f t="shared" ref="G35:L35" si="16">SUM(G36:G36)</f>
        <v>3</v>
      </c>
      <c r="H35" s="112">
        <f t="shared" si="16"/>
        <v>0</v>
      </c>
      <c r="I35" s="112">
        <f t="shared" si="16"/>
        <v>680</v>
      </c>
      <c r="J35" s="113">
        <f t="shared" si="16"/>
        <v>1</v>
      </c>
      <c r="K35" s="113">
        <f t="shared" si="16"/>
        <v>0</v>
      </c>
      <c r="L35" s="114">
        <f t="shared" si="16"/>
        <v>0</v>
      </c>
    </row>
    <row r="36" spans="1:14" s="5" customFormat="1" ht="56.25" x14ac:dyDescent="0.25">
      <c r="A36" s="55"/>
      <c r="B36" s="62" t="s">
        <v>479</v>
      </c>
      <c r="C36" s="54">
        <v>1</v>
      </c>
      <c r="D36" s="54">
        <v>1</v>
      </c>
      <c r="E36" s="84" t="s">
        <v>658</v>
      </c>
      <c r="F36" s="84" t="s">
        <v>480</v>
      </c>
      <c r="G36" s="21">
        <v>3</v>
      </c>
      <c r="H36" s="21">
        <v>0</v>
      </c>
      <c r="I36" s="21">
        <v>680</v>
      </c>
      <c r="J36" s="21">
        <v>1</v>
      </c>
      <c r="K36" s="84">
        <v>0</v>
      </c>
      <c r="L36" s="84">
        <v>0</v>
      </c>
    </row>
    <row r="37" spans="1:14" s="5" customFormat="1" ht="75" customHeight="1" x14ac:dyDescent="0.25">
      <c r="A37" s="85" t="s">
        <v>94</v>
      </c>
      <c r="B37" s="85" t="s">
        <v>69</v>
      </c>
      <c r="C37" s="85">
        <v>1</v>
      </c>
      <c r="D37" s="85">
        <v>1</v>
      </c>
      <c r="E37" s="85"/>
      <c r="F37" s="85"/>
      <c r="G37" s="85">
        <v>10</v>
      </c>
      <c r="H37" s="85">
        <v>10</v>
      </c>
      <c r="I37" s="85">
        <v>635</v>
      </c>
      <c r="J37" s="85">
        <v>0</v>
      </c>
      <c r="K37" s="85">
        <v>0</v>
      </c>
      <c r="L37" s="85">
        <v>0</v>
      </c>
    </row>
    <row r="38" spans="1:14" s="5" customFormat="1" x14ac:dyDescent="0.25">
      <c r="A38" s="55"/>
      <c r="B38" s="111" t="s">
        <v>209</v>
      </c>
      <c r="C38" s="112">
        <f>SUM(C39:C39)</f>
        <v>0</v>
      </c>
      <c r="D38" s="112">
        <f>SUM(D39:D39)</f>
        <v>0</v>
      </c>
      <c r="E38" s="170"/>
      <c r="F38" s="113"/>
      <c r="G38" s="112">
        <f t="shared" ref="G38:L38" si="17">SUM(G39:G39)</f>
        <v>0</v>
      </c>
      <c r="H38" s="112">
        <f t="shared" si="17"/>
        <v>0</v>
      </c>
      <c r="I38" s="112">
        <f t="shared" si="17"/>
        <v>0</v>
      </c>
      <c r="J38" s="113">
        <f t="shared" si="17"/>
        <v>0</v>
      </c>
      <c r="K38" s="113">
        <f t="shared" si="17"/>
        <v>0</v>
      </c>
      <c r="L38" s="114">
        <f t="shared" si="17"/>
        <v>0</v>
      </c>
    </row>
    <row r="39" spans="1:14" s="5" customFormat="1" x14ac:dyDescent="0.25">
      <c r="A39" s="55"/>
      <c r="B39" s="62"/>
      <c r="C39" s="54"/>
      <c r="D39" s="54"/>
      <c r="E39" s="84"/>
      <c r="F39" s="84"/>
      <c r="G39" s="21"/>
      <c r="H39" s="21"/>
      <c r="I39" s="21"/>
      <c r="J39" s="84"/>
      <c r="K39" s="84"/>
      <c r="L39" s="84"/>
    </row>
    <row r="40" spans="1:14" s="5" customFormat="1" x14ac:dyDescent="0.25">
      <c r="A40" s="55"/>
      <c r="B40" s="111" t="s">
        <v>210</v>
      </c>
      <c r="C40" s="112">
        <v>1</v>
      </c>
      <c r="D40" s="112">
        <v>1</v>
      </c>
      <c r="E40" s="170"/>
      <c r="F40" s="113"/>
      <c r="G40" s="112">
        <f t="shared" ref="G40:L40" si="18">SUM(G41:G41)</f>
        <v>10</v>
      </c>
      <c r="H40" s="112">
        <f t="shared" si="18"/>
        <v>10</v>
      </c>
      <c r="I40" s="112">
        <f t="shared" si="18"/>
        <v>635</v>
      </c>
      <c r="J40" s="113">
        <f t="shared" si="18"/>
        <v>0</v>
      </c>
      <c r="K40" s="113">
        <f t="shared" si="18"/>
        <v>0</v>
      </c>
      <c r="L40" s="114">
        <f t="shared" si="18"/>
        <v>0</v>
      </c>
    </row>
    <row r="41" spans="1:14" s="5" customFormat="1" ht="75" x14ac:dyDescent="0.25">
      <c r="A41" s="55"/>
      <c r="B41" s="62" t="s">
        <v>277</v>
      </c>
      <c r="C41" s="54">
        <v>1</v>
      </c>
      <c r="D41" s="54">
        <v>1</v>
      </c>
      <c r="E41" s="84" t="s">
        <v>659</v>
      </c>
      <c r="F41" s="84" t="s">
        <v>273</v>
      </c>
      <c r="G41" s="21">
        <v>10</v>
      </c>
      <c r="H41" s="21">
        <v>10</v>
      </c>
      <c r="I41" s="21">
        <v>635</v>
      </c>
      <c r="J41" s="84"/>
      <c r="K41" s="84"/>
      <c r="L41" s="84"/>
    </row>
    <row r="42" spans="1:14" x14ac:dyDescent="0.3">
      <c r="K42" s="173"/>
      <c r="L42" s="109"/>
    </row>
    <row r="43" spans="1:14" x14ac:dyDescent="0.3">
      <c r="I43" s="10"/>
      <c r="J43" s="10"/>
      <c r="K43" s="109"/>
      <c r="L43" s="109"/>
      <c r="M43" s="3"/>
      <c r="N43" s="3"/>
    </row>
    <row r="44" spans="1:14" x14ac:dyDescent="0.3">
      <c r="I44" s="10"/>
      <c r="J44" s="10"/>
      <c r="K44" s="109"/>
      <c r="L44" s="109"/>
      <c r="M44" s="3"/>
      <c r="N44" s="3"/>
    </row>
    <row r="45" spans="1:14" x14ac:dyDescent="0.3">
      <c r="I45" s="10"/>
      <c r="J45" s="10"/>
      <c r="K45" s="109"/>
      <c r="L45" s="109"/>
      <c r="M45" s="3"/>
      <c r="N45" s="3"/>
    </row>
    <row r="46" spans="1:14" x14ac:dyDescent="0.3">
      <c r="I46" s="10"/>
      <c r="J46" s="10"/>
      <c r="K46" s="109"/>
      <c r="L46" s="109"/>
      <c r="M46" s="3"/>
      <c r="N46" s="3"/>
    </row>
    <row r="47" spans="1:14" x14ac:dyDescent="0.3">
      <c r="I47" s="10"/>
      <c r="J47" s="10"/>
      <c r="K47" s="109"/>
      <c r="L47" s="109"/>
      <c r="M47" s="3"/>
      <c r="N47" s="3"/>
    </row>
    <row r="48" spans="1:14" x14ac:dyDescent="0.3">
      <c r="I48" s="10"/>
      <c r="J48" s="10"/>
      <c r="K48" s="109"/>
      <c r="L48" s="109"/>
      <c r="M48" s="3"/>
      <c r="N48" s="3"/>
    </row>
    <row r="49" spans="1:14" x14ac:dyDescent="0.3">
      <c r="I49" s="10"/>
      <c r="J49" s="174"/>
      <c r="K49" s="175"/>
      <c r="L49" s="175"/>
      <c r="M49" s="176"/>
      <c r="N49" s="3"/>
    </row>
    <row r="50" spans="1:14" x14ac:dyDescent="0.3">
      <c r="I50" s="10"/>
      <c r="J50" s="174"/>
      <c r="K50" s="175"/>
      <c r="L50" s="175"/>
      <c r="M50" s="176"/>
      <c r="N50" s="3"/>
    </row>
    <row r="51" spans="1:14" x14ac:dyDescent="0.25">
      <c r="A51"/>
      <c r="B51"/>
      <c r="C51"/>
      <c r="D51"/>
      <c r="E51"/>
      <c r="F51"/>
      <c r="G51"/>
      <c r="H51"/>
      <c r="I51" s="3"/>
      <c r="J51" s="176"/>
      <c r="K51" s="175"/>
      <c r="L51" s="175"/>
      <c r="M51" s="176"/>
      <c r="N51" s="3"/>
    </row>
    <row r="52" spans="1:14" x14ac:dyDescent="0.25">
      <c r="A52"/>
      <c r="B52"/>
      <c r="C52"/>
      <c r="D52"/>
      <c r="E52"/>
      <c r="F52"/>
      <c r="G52"/>
      <c r="H52"/>
      <c r="I52" s="3"/>
      <c r="J52" s="176"/>
      <c r="K52" s="177"/>
      <c r="L52" s="177"/>
      <c r="M52" s="176"/>
      <c r="N52" s="3"/>
    </row>
    <row r="53" spans="1:14" x14ac:dyDescent="0.25">
      <c r="A53"/>
      <c r="B53"/>
      <c r="C53"/>
      <c r="D53"/>
      <c r="E53"/>
      <c r="F53"/>
      <c r="G53"/>
      <c r="H53"/>
      <c r="I53" s="3"/>
      <c r="J53" s="176"/>
      <c r="K53" s="178"/>
      <c r="L53" s="178"/>
      <c r="M53" s="176"/>
      <c r="N53" s="3"/>
    </row>
    <row r="54" spans="1:14" x14ac:dyDescent="0.25">
      <c r="A54"/>
      <c r="B54"/>
      <c r="C54"/>
      <c r="D54"/>
      <c r="E54"/>
      <c r="F54"/>
      <c r="G54"/>
      <c r="H54"/>
      <c r="I54" s="3"/>
      <c r="J54" s="176"/>
      <c r="K54" s="178"/>
      <c r="L54" s="178"/>
      <c r="M54" s="176"/>
      <c r="N54" s="3"/>
    </row>
    <row r="55" spans="1:14" x14ac:dyDescent="0.25">
      <c r="A55"/>
      <c r="B55"/>
      <c r="C55"/>
      <c r="D55"/>
      <c r="E55"/>
      <c r="F55"/>
      <c r="G55"/>
      <c r="H55"/>
      <c r="I55" s="3"/>
      <c r="J55" s="176"/>
      <c r="K55" s="178"/>
      <c r="L55" s="178"/>
      <c r="M55" s="176"/>
      <c r="N55" s="3"/>
    </row>
    <row r="56" spans="1:14" x14ac:dyDescent="0.25">
      <c r="A56"/>
      <c r="B56"/>
      <c r="C56"/>
      <c r="D56"/>
      <c r="E56"/>
      <c r="F56"/>
      <c r="G56"/>
      <c r="H56"/>
      <c r="I56" s="3"/>
      <c r="J56" s="3"/>
      <c r="K56" s="110"/>
      <c r="L56" s="110"/>
      <c r="M56" s="3"/>
      <c r="N56" s="3"/>
    </row>
    <row r="57" spans="1:14" x14ac:dyDescent="0.25">
      <c r="A57"/>
      <c r="B57"/>
      <c r="C57"/>
      <c r="D57"/>
      <c r="E57"/>
      <c r="F57"/>
      <c r="G57"/>
      <c r="H57"/>
      <c r="I57" s="3"/>
      <c r="J57" s="3"/>
      <c r="K57" s="110"/>
      <c r="L57" s="110"/>
      <c r="M57" s="3"/>
      <c r="N57" s="3"/>
    </row>
    <row r="58" spans="1:14" x14ac:dyDescent="0.25">
      <c r="A58"/>
      <c r="B58"/>
      <c r="C58"/>
      <c r="D58"/>
      <c r="E58"/>
      <c r="F58"/>
      <c r="G58"/>
      <c r="H58"/>
      <c r="I58" s="3"/>
      <c r="J58" s="3"/>
      <c r="K58" s="110"/>
      <c r="L58" s="110"/>
      <c r="M58" s="3"/>
      <c r="N58" s="3"/>
    </row>
    <row r="59" spans="1:14" x14ac:dyDescent="0.25">
      <c r="A59"/>
      <c r="B59"/>
      <c r="C59"/>
      <c r="D59"/>
      <c r="E59"/>
      <c r="F59"/>
      <c r="G59"/>
      <c r="H59"/>
      <c r="I59" s="3"/>
      <c r="J59" s="176"/>
      <c r="K59" s="178"/>
      <c r="L59" s="178"/>
      <c r="M59" s="176"/>
      <c r="N59" s="176"/>
    </row>
    <row r="60" spans="1:14" x14ac:dyDescent="0.25">
      <c r="A60"/>
      <c r="B60"/>
      <c r="C60"/>
      <c r="D60"/>
      <c r="E60"/>
      <c r="F60"/>
      <c r="G60"/>
      <c r="H60"/>
      <c r="I60" s="3"/>
      <c r="J60" s="176"/>
      <c r="K60" s="178"/>
      <c r="L60" s="178"/>
      <c r="M60" s="176"/>
      <c r="N60" s="176"/>
    </row>
    <row r="61" spans="1:14" x14ac:dyDescent="0.25">
      <c r="A61"/>
      <c r="B61"/>
      <c r="C61"/>
      <c r="D61"/>
      <c r="E61"/>
      <c r="F61"/>
      <c r="G61"/>
      <c r="H61"/>
      <c r="I61" s="3"/>
      <c r="J61" s="176"/>
      <c r="K61" s="178"/>
      <c r="L61" s="178"/>
      <c r="M61" s="176"/>
      <c r="N61" s="176"/>
    </row>
    <row r="62" spans="1:14" x14ac:dyDescent="0.25">
      <c r="A62"/>
      <c r="B62"/>
      <c r="C62"/>
      <c r="D62"/>
      <c r="E62"/>
      <c r="F62"/>
      <c r="G62"/>
      <c r="H62"/>
      <c r="I62" s="3"/>
      <c r="J62" s="176"/>
      <c r="K62" s="178"/>
      <c r="L62" s="178"/>
      <c r="M62" s="176"/>
      <c r="N62" s="176"/>
    </row>
    <row r="63" spans="1:14" x14ac:dyDescent="0.25">
      <c r="A63"/>
      <c r="B63"/>
      <c r="C63"/>
      <c r="D63"/>
      <c r="E63"/>
      <c r="F63"/>
      <c r="G63"/>
      <c r="H63"/>
      <c r="I63" s="3"/>
      <c r="J63" s="176"/>
      <c r="K63" s="177"/>
      <c r="L63" s="177"/>
      <c r="M63" s="176"/>
      <c r="N63" s="176"/>
    </row>
    <row r="64" spans="1:14" x14ac:dyDescent="0.25">
      <c r="A64"/>
      <c r="B64"/>
      <c r="C64"/>
      <c r="D64"/>
      <c r="E64"/>
      <c r="F64"/>
      <c r="G64"/>
      <c r="H64"/>
      <c r="I64" s="3"/>
      <c r="J64" s="176"/>
      <c r="K64" s="178"/>
      <c r="L64" s="178"/>
      <c r="M64" s="176"/>
      <c r="N64" s="176"/>
    </row>
    <row r="65" spans="1:14" x14ac:dyDescent="0.25">
      <c r="A65"/>
      <c r="B65"/>
      <c r="C65"/>
      <c r="D65"/>
      <c r="E65"/>
      <c r="F65"/>
      <c r="G65"/>
      <c r="H65"/>
      <c r="I65" s="3"/>
      <c r="J65" s="176"/>
      <c r="K65" s="178"/>
      <c r="L65" s="178"/>
      <c r="M65" s="176"/>
      <c r="N65" s="176"/>
    </row>
    <row r="66" spans="1:14" x14ac:dyDescent="0.25">
      <c r="A66"/>
      <c r="B66"/>
      <c r="C66"/>
      <c r="D66"/>
      <c r="E66"/>
      <c r="F66"/>
      <c r="G66"/>
      <c r="H66"/>
      <c r="I66" s="3"/>
      <c r="J66" s="176"/>
      <c r="K66" s="178"/>
      <c r="L66" s="178"/>
      <c r="M66" s="176"/>
      <c r="N66" s="176"/>
    </row>
    <row r="67" spans="1:14" x14ac:dyDescent="0.25">
      <c r="A67"/>
      <c r="B67"/>
      <c r="C67"/>
      <c r="D67"/>
      <c r="E67"/>
      <c r="F67"/>
      <c r="G67"/>
      <c r="H67"/>
      <c r="I67" s="3"/>
      <c r="J67" s="176"/>
      <c r="K67" s="178"/>
      <c r="L67" s="178"/>
      <c r="M67" s="176"/>
      <c r="N67" s="176"/>
    </row>
    <row r="68" spans="1:14" x14ac:dyDescent="0.25">
      <c r="A68"/>
      <c r="B68"/>
      <c r="C68"/>
      <c r="D68"/>
      <c r="E68"/>
      <c r="F68"/>
      <c r="G68"/>
      <c r="H68"/>
      <c r="I68" s="3"/>
      <c r="J68" s="176"/>
      <c r="K68" s="178"/>
      <c r="L68" s="178"/>
      <c r="M68" s="176"/>
      <c r="N68" s="176"/>
    </row>
    <row r="69" spans="1:14" x14ac:dyDescent="0.25">
      <c r="A69"/>
      <c r="B69"/>
      <c r="C69"/>
      <c r="D69"/>
      <c r="E69"/>
      <c r="F69"/>
      <c r="G69"/>
      <c r="H69"/>
      <c r="I69" s="3"/>
      <c r="J69" s="3"/>
      <c r="K69" s="110"/>
      <c r="L69" s="110"/>
      <c r="M69" s="3"/>
      <c r="N69" s="3"/>
    </row>
    <row r="70" spans="1:14" x14ac:dyDescent="0.25">
      <c r="A70"/>
      <c r="B70"/>
      <c r="C70"/>
      <c r="D70"/>
      <c r="E70"/>
      <c r="F70"/>
      <c r="G70"/>
      <c r="H70"/>
      <c r="I70" s="3"/>
      <c r="J70" s="3"/>
      <c r="K70" s="110"/>
      <c r="L70" s="110"/>
      <c r="M70" s="3"/>
      <c r="N70" s="3"/>
    </row>
    <row r="71" spans="1:14" x14ac:dyDescent="0.25">
      <c r="A71"/>
      <c r="B71"/>
      <c r="C71"/>
      <c r="D71"/>
      <c r="E71"/>
      <c r="F71"/>
      <c r="G71"/>
      <c r="H71"/>
      <c r="I71" s="3"/>
      <c r="J71" s="176"/>
      <c r="K71" s="178"/>
      <c r="L71" s="178"/>
      <c r="M71" s="176"/>
      <c r="N71" s="176"/>
    </row>
    <row r="72" spans="1:14" x14ac:dyDescent="0.25">
      <c r="A72"/>
      <c r="B72"/>
      <c r="C72"/>
      <c r="D72"/>
      <c r="E72"/>
      <c r="F72"/>
      <c r="G72"/>
      <c r="H72"/>
      <c r="I72" s="3"/>
      <c r="J72" s="176"/>
      <c r="K72" s="178"/>
      <c r="L72" s="178"/>
      <c r="M72" s="176"/>
      <c r="N72" s="176"/>
    </row>
    <row r="73" spans="1:14" x14ac:dyDescent="0.25">
      <c r="A73"/>
      <c r="B73"/>
      <c r="C73"/>
      <c r="D73"/>
      <c r="E73"/>
      <c r="F73"/>
      <c r="G73"/>
      <c r="H73"/>
      <c r="I73" s="3"/>
      <c r="J73" s="176"/>
      <c r="K73" s="178"/>
      <c r="L73" s="178"/>
      <c r="M73" s="176"/>
      <c r="N73" s="176"/>
    </row>
    <row r="74" spans="1:14" x14ac:dyDescent="0.25">
      <c r="A74"/>
      <c r="B74"/>
      <c r="C74"/>
      <c r="D74"/>
      <c r="E74"/>
      <c r="F74"/>
      <c r="G74"/>
      <c r="H74"/>
      <c r="I74" s="3"/>
      <c r="J74" s="176"/>
      <c r="K74" s="177"/>
      <c r="L74" s="177"/>
      <c r="M74" s="176"/>
      <c r="N74" s="176"/>
    </row>
    <row r="75" spans="1:14" x14ac:dyDescent="0.25">
      <c r="A75"/>
      <c r="B75"/>
      <c r="C75"/>
      <c r="D75"/>
      <c r="E75"/>
      <c r="F75"/>
      <c r="G75"/>
      <c r="H75"/>
      <c r="I75" s="3"/>
      <c r="J75" s="176"/>
      <c r="K75" s="178"/>
      <c r="L75" s="178"/>
      <c r="M75" s="176"/>
      <c r="N75" s="176"/>
    </row>
    <row r="76" spans="1:14" x14ac:dyDescent="0.25">
      <c r="A76"/>
      <c r="B76"/>
      <c r="C76"/>
      <c r="D76"/>
      <c r="E76"/>
      <c r="F76"/>
      <c r="G76"/>
      <c r="H76"/>
      <c r="I76" s="3"/>
      <c r="J76" s="176"/>
      <c r="K76" s="178"/>
      <c r="L76" s="178"/>
      <c r="M76" s="176"/>
      <c r="N76" s="176"/>
    </row>
    <row r="77" spans="1:14" x14ac:dyDescent="0.25">
      <c r="A77"/>
      <c r="B77"/>
      <c r="C77"/>
      <c r="D77"/>
      <c r="E77"/>
      <c r="F77"/>
      <c r="G77"/>
      <c r="H77"/>
      <c r="I77" s="3"/>
      <c r="J77" s="176"/>
      <c r="K77" s="178"/>
      <c r="L77" s="178"/>
      <c r="M77" s="176"/>
      <c r="N77" s="176"/>
    </row>
    <row r="78" spans="1:14" x14ac:dyDescent="0.25">
      <c r="A78"/>
      <c r="B78"/>
      <c r="C78"/>
      <c r="D78"/>
      <c r="E78"/>
      <c r="F78"/>
      <c r="G78"/>
      <c r="H78"/>
      <c r="I78" s="3"/>
      <c r="J78" s="176"/>
      <c r="K78" s="178"/>
      <c r="L78" s="178"/>
      <c r="M78" s="176"/>
      <c r="N78" s="176"/>
    </row>
    <row r="79" spans="1:14" x14ac:dyDescent="0.25">
      <c r="A79"/>
      <c r="B79"/>
      <c r="C79"/>
      <c r="D79"/>
      <c r="E79"/>
      <c r="F79"/>
      <c r="G79"/>
      <c r="H79"/>
      <c r="I79" s="3"/>
      <c r="J79" s="176"/>
      <c r="K79" s="178"/>
      <c r="L79" s="178"/>
      <c r="M79" s="176"/>
      <c r="N79" s="176"/>
    </row>
    <row r="80" spans="1:14" x14ac:dyDescent="0.25">
      <c r="A80"/>
      <c r="B80"/>
      <c r="C80"/>
      <c r="D80"/>
      <c r="E80"/>
      <c r="F80"/>
      <c r="G80"/>
      <c r="H80"/>
      <c r="I80" s="3"/>
      <c r="J80" s="176"/>
      <c r="K80" s="178"/>
      <c r="L80" s="178"/>
      <c r="M80" s="176"/>
      <c r="N80" s="176"/>
    </row>
    <row r="81" spans="1:17" x14ac:dyDescent="0.25">
      <c r="A81"/>
      <c r="B81"/>
      <c r="C81"/>
      <c r="D81"/>
      <c r="E81"/>
      <c r="F81"/>
      <c r="G81"/>
      <c r="H81"/>
      <c r="I81" s="3"/>
      <c r="J81" s="176"/>
      <c r="K81" s="178"/>
      <c r="L81" s="178"/>
      <c r="M81" s="176"/>
      <c r="N81" s="176"/>
    </row>
    <row r="82" spans="1:17" x14ac:dyDescent="0.25">
      <c r="A82"/>
      <c r="B82"/>
      <c r="C82"/>
      <c r="D82"/>
      <c r="E82"/>
      <c r="F82"/>
      <c r="G82"/>
      <c r="H82"/>
      <c r="I82" s="3"/>
      <c r="J82" s="176"/>
      <c r="K82" s="178"/>
      <c r="L82" s="178"/>
      <c r="M82" s="176"/>
      <c r="N82" s="176"/>
    </row>
    <row r="83" spans="1:17" x14ac:dyDescent="0.25">
      <c r="A83"/>
      <c r="B83"/>
      <c r="C83"/>
      <c r="D83"/>
      <c r="E83"/>
      <c r="F83"/>
      <c r="G83"/>
      <c r="H83"/>
      <c r="I83" s="3"/>
      <c r="J83" s="176"/>
      <c r="K83" s="178"/>
      <c r="L83" s="178"/>
      <c r="M83" s="176"/>
      <c r="N83" s="176"/>
    </row>
    <row r="84" spans="1:17" x14ac:dyDescent="0.25">
      <c r="A84"/>
      <c r="B84"/>
      <c r="C84"/>
      <c r="D84"/>
      <c r="E84"/>
      <c r="F84"/>
      <c r="G84"/>
      <c r="H84"/>
      <c r="I84" s="3"/>
      <c r="J84" s="176"/>
      <c r="K84" s="178"/>
      <c r="L84" s="178"/>
      <c r="M84" s="176"/>
      <c r="N84" s="176"/>
    </row>
    <row r="85" spans="1:17" x14ac:dyDescent="0.25">
      <c r="A85"/>
      <c r="B85"/>
      <c r="C85"/>
      <c r="D85"/>
      <c r="E85"/>
      <c r="F85"/>
      <c r="G85"/>
      <c r="H85"/>
      <c r="I85" s="3"/>
      <c r="J85" s="176"/>
      <c r="K85" s="177"/>
      <c r="L85" s="177"/>
      <c r="M85" s="176"/>
      <c r="N85" s="176"/>
    </row>
    <row r="86" spans="1:17" x14ac:dyDescent="0.25">
      <c r="A86"/>
      <c r="B86"/>
      <c r="C86"/>
      <c r="D86"/>
      <c r="E86"/>
      <c r="F86"/>
      <c r="G86"/>
      <c r="H86"/>
      <c r="I86" s="3"/>
      <c r="J86" s="176"/>
      <c r="K86" s="178"/>
      <c r="L86" s="178"/>
      <c r="M86" s="176"/>
      <c r="N86" s="176"/>
    </row>
    <row r="87" spans="1:17" x14ac:dyDescent="0.25">
      <c r="A87"/>
      <c r="B87"/>
      <c r="C87"/>
      <c r="D87"/>
      <c r="E87"/>
      <c r="F87"/>
      <c r="G87" s="179"/>
      <c r="H87" s="179"/>
      <c r="I87" s="176"/>
      <c r="J87" s="176"/>
      <c r="K87" s="178"/>
      <c r="L87" s="178"/>
      <c r="M87" s="176"/>
      <c r="N87" s="176"/>
      <c r="O87" s="179"/>
      <c r="P87" s="179"/>
      <c r="Q87" s="179"/>
    </row>
    <row r="88" spans="1:17" x14ac:dyDescent="0.25">
      <c r="A88"/>
      <c r="B88"/>
      <c r="C88"/>
      <c r="D88"/>
      <c r="E88"/>
      <c r="F88"/>
      <c r="G88" s="179"/>
      <c r="H88" s="179"/>
      <c r="I88" s="176"/>
      <c r="J88" s="176"/>
      <c r="K88" s="178"/>
      <c r="L88" s="178"/>
      <c r="M88" s="176"/>
      <c r="N88" s="176"/>
      <c r="O88" s="179"/>
      <c r="P88" s="179"/>
      <c r="Q88" s="179"/>
    </row>
    <row r="89" spans="1:17" x14ac:dyDescent="0.25">
      <c r="A89"/>
      <c r="B89"/>
      <c r="C89"/>
      <c r="D89"/>
      <c r="E89"/>
      <c r="F89"/>
      <c r="G89" s="179"/>
      <c r="H89" s="179"/>
      <c r="I89" s="176"/>
      <c r="J89" s="176"/>
      <c r="K89" s="178"/>
      <c r="L89" s="178"/>
      <c r="M89" s="176"/>
      <c r="N89" s="176"/>
      <c r="O89" s="179"/>
      <c r="P89" s="179"/>
      <c r="Q89" s="179"/>
    </row>
    <row r="90" spans="1:17" x14ac:dyDescent="0.25">
      <c r="A90"/>
      <c r="B90"/>
      <c r="C90"/>
      <c r="D90"/>
      <c r="E90"/>
      <c r="F90"/>
      <c r="G90" s="179"/>
      <c r="H90" s="179"/>
      <c r="I90" s="176"/>
      <c r="J90" s="176"/>
      <c r="K90" s="178"/>
      <c r="L90" s="178"/>
      <c r="M90" s="176"/>
      <c r="N90" s="176"/>
      <c r="O90" s="179"/>
      <c r="P90" s="179"/>
      <c r="Q90" s="179"/>
    </row>
    <row r="91" spans="1:17" x14ac:dyDescent="0.25">
      <c r="A91"/>
      <c r="B91"/>
      <c r="C91"/>
      <c r="D91"/>
      <c r="E91"/>
      <c r="F91"/>
      <c r="G91" s="179"/>
      <c r="H91" s="179"/>
      <c r="I91" s="176"/>
      <c r="J91" s="176"/>
      <c r="K91" s="178"/>
      <c r="L91" s="178"/>
      <c r="M91" s="176"/>
      <c r="N91" s="176"/>
      <c r="O91" s="179"/>
      <c r="P91" s="179"/>
      <c r="Q91" s="179"/>
    </row>
    <row r="92" spans="1:17" x14ac:dyDescent="0.25">
      <c r="A92"/>
      <c r="B92"/>
      <c r="C92"/>
      <c r="D92"/>
      <c r="E92"/>
      <c r="F92"/>
      <c r="G92" s="179"/>
      <c r="H92" s="179"/>
      <c r="I92" s="176"/>
      <c r="J92" s="176"/>
      <c r="K92" s="178"/>
      <c r="L92" s="178"/>
      <c r="M92" s="176"/>
      <c r="N92" s="176"/>
      <c r="O92" s="179"/>
      <c r="P92" s="179"/>
      <c r="Q92" s="179"/>
    </row>
    <row r="93" spans="1:17" x14ac:dyDescent="0.25">
      <c r="A93"/>
      <c r="B93"/>
      <c r="C93"/>
      <c r="D93"/>
      <c r="E93"/>
      <c r="F93"/>
      <c r="G93" s="179"/>
      <c r="H93" s="179"/>
      <c r="I93" s="176"/>
      <c r="J93" s="176"/>
      <c r="K93" s="178"/>
      <c r="L93" s="178"/>
      <c r="M93" s="176"/>
      <c r="N93" s="176"/>
      <c r="O93" s="179"/>
      <c r="P93" s="179"/>
      <c r="Q93" s="179"/>
    </row>
    <row r="94" spans="1:17" x14ac:dyDescent="0.25">
      <c r="A94"/>
      <c r="B94"/>
      <c r="C94"/>
      <c r="D94"/>
      <c r="E94"/>
      <c r="F94"/>
      <c r="G94" s="179"/>
      <c r="H94" s="179"/>
      <c r="I94" s="176"/>
      <c r="J94" s="176"/>
      <c r="K94" s="178"/>
      <c r="L94" s="178"/>
      <c r="M94" s="176"/>
      <c r="N94" s="176"/>
      <c r="O94" s="179"/>
      <c r="P94" s="179"/>
      <c r="Q94" s="179"/>
    </row>
    <row r="95" spans="1:17" x14ac:dyDescent="0.25">
      <c r="A95"/>
      <c r="B95"/>
      <c r="C95"/>
      <c r="D95"/>
      <c r="E95"/>
      <c r="F95"/>
      <c r="G95" s="179"/>
      <c r="H95" s="179"/>
      <c r="I95" s="176"/>
      <c r="J95" s="176"/>
      <c r="K95" s="178"/>
      <c r="L95" s="178"/>
      <c r="M95" s="176"/>
      <c r="N95" s="176"/>
      <c r="O95" s="179"/>
      <c r="P95" s="179"/>
      <c r="Q95" s="179"/>
    </row>
    <row r="96" spans="1:17" x14ac:dyDescent="0.25">
      <c r="A96"/>
      <c r="B96"/>
      <c r="C96"/>
      <c r="D96"/>
      <c r="E96"/>
      <c r="F96"/>
      <c r="G96" s="179"/>
      <c r="H96" s="179"/>
      <c r="I96" s="176"/>
      <c r="J96" s="176"/>
      <c r="K96" s="177"/>
      <c r="L96" s="177"/>
      <c r="M96" s="176"/>
      <c r="N96" s="176"/>
      <c r="O96" s="179"/>
      <c r="P96" s="179"/>
      <c r="Q96" s="179"/>
    </row>
    <row r="97" spans="1:17" x14ac:dyDescent="0.25">
      <c r="A97"/>
      <c r="B97"/>
      <c r="C97"/>
      <c r="D97"/>
      <c r="E97"/>
      <c r="F97"/>
      <c r="G97" s="179"/>
      <c r="H97" s="179"/>
      <c r="I97" s="176"/>
      <c r="J97" s="176"/>
      <c r="K97" s="178"/>
      <c r="L97" s="178"/>
      <c r="M97" s="176"/>
      <c r="N97" s="176"/>
      <c r="O97" s="179"/>
      <c r="P97" s="179"/>
      <c r="Q97" s="179"/>
    </row>
    <row r="98" spans="1:17" x14ac:dyDescent="0.25">
      <c r="A98"/>
      <c r="B98"/>
      <c r="C98"/>
      <c r="D98"/>
      <c r="E98"/>
      <c r="F98"/>
      <c r="G98" s="179"/>
      <c r="H98" s="179"/>
      <c r="I98" s="176"/>
      <c r="J98" s="176"/>
      <c r="K98" s="178"/>
      <c r="L98" s="178"/>
      <c r="M98" s="176"/>
      <c r="N98" s="176"/>
      <c r="O98" s="179"/>
      <c r="P98" s="179"/>
      <c r="Q98" s="179"/>
    </row>
    <row r="99" spans="1:17" x14ac:dyDescent="0.3">
      <c r="G99" s="180"/>
      <c r="H99" s="180"/>
      <c r="I99" s="174"/>
      <c r="J99" s="174"/>
      <c r="K99" s="174"/>
      <c r="L99" s="174"/>
      <c r="M99" s="176"/>
      <c r="N99" s="176"/>
      <c r="O99" s="179"/>
      <c r="P99" s="179"/>
      <c r="Q99" s="179"/>
    </row>
    <row r="100" spans="1:17" x14ac:dyDescent="0.3">
      <c r="G100" s="180"/>
      <c r="H100" s="180"/>
      <c r="I100" s="174"/>
      <c r="J100" s="174"/>
      <c r="K100" s="174"/>
      <c r="L100" s="174"/>
      <c r="M100" s="176"/>
      <c r="N100" s="176"/>
      <c r="O100" s="179"/>
      <c r="P100" s="179"/>
      <c r="Q100" s="179"/>
    </row>
    <row r="101" spans="1:17" x14ac:dyDescent="0.3">
      <c r="G101" s="180"/>
      <c r="H101" s="180"/>
      <c r="I101" s="181"/>
      <c r="J101" s="181"/>
      <c r="K101" s="181"/>
      <c r="L101" s="181"/>
      <c r="M101" s="179"/>
      <c r="N101" s="179"/>
      <c r="O101" s="179"/>
      <c r="P101" s="179"/>
      <c r="Q101" s="179"/>
    </row>
  </sheetData>
  <sheetProtection sort="0" autoFilter="0" pivotTables="0"/>
  <mergeCells count="10">
    <mergeCell ref="K2:K3"/>
    <mergeCell ref="L2:L3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rowBreaks count="1" manualBreakCount="1">
    <brk id="17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view="pageBreakPreview" zoomScale="90" zoomScaleNormal="100" zoomScaleSheetLayoutView="90" workbookViewId="0">
      <selection activeCell="B4" sqref="B4: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37" t="s">
        <v>99</v>
      </c>
      <c r="B1" s="337"/>
      <c r="C1" s="337"/>
      <c r="D1" s="337"/>
      <c r="E1" s="337"/>
      <c r="F1" s="337"/>
      <c r="G1" s="337"/>
    </row>
    <row r="2" spans="1:7" ht="54.75" customHeight="1" x14ac:dyDescent="0.25">
      <c r="A2" s="313" t="s">
        <v>100</v>
      </c>
      <c r="B2" s="338" t="s">
        <v>101</v>
      </c>
      <c r="C2" s="339"/>
      <c r="D2" s="313" t="s">
        <v>103</v>
      </c>
      <c r="E2" s="313" t="s">
        <v>104</v>
      </c>
      <c r="F2" s="313" t="s">
        <v>105</v>
      </c>
      <c r="G2" s="317" t="s">
        <v>106</v>
      </c>
    </row>
    <row r="3" spans="1:7" ht="21" customHeight="1" x14ac:dyDescent="0.25">
      <c r="A3" s="315"/>
      <c r="B3" s="148" t="s">
        <v>56</v>
      </c>
      <c r="C3" s="148" t="s">
        <v>86</v>
      </c>
      <c r="D3" s="315"/>
      <c r="E3" s="315"/>
      <c r="F3" s="315"/>
      <c r="G3" s="317"/>
    </row>
    <row r="4" spans="1:7" ht="129" customHeight="1" x14ac:dyDescent="0.25">
      <c r="A4" s="48" t="s">
        <v>260</v>
      </c>
      <c r="B4" s="51">
        <v>0</v>
      </c>
      <c r="C4" s="51">
        <v>12</v>
      </c>
      <c r="D4" s="63" t="s">
        <v>278</v>
      </c>
      <c r="E4" s="63" t="s">
        <v>662</v>
      </c>
      <c r="F4" s="83" t="s">
        <v>279</v>
      </c>
      <c r="G4" s="62" t="s">
        <v>280</v>
      </c>
    </row>
    <row r="5" spans="1:7" ht="143.25" customHeight="1" x14ac:dyDescent="0.25">
      <c r="A5" s="50" t="s">
        <v>102</v>
      </c>
      <c r="B5" s="51"/>
      <c r="C5" s="51"/>
      <c r="D5" s="63"/>
      <c r="E5" s="83"/>
      <c r="F5" s="83"/>
      <c r="G5" s="62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="90" zoomScaleNormal="100" zoomScaleSheetLayoutView="90" workbookViewId="0">
      <selection activeCell="F7" sqref="F7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44" t="s">
        <v>107</v>
      </c>
      <c r="B1" s="344"/>
      <c r="C1" s="344"/>
      <c r="D1" s="344"/>
      <c r="E1" s="344"/>
      <c r="F1" s="344"/>
      <c r="G1" s="344"/>
      <c r="H1" s="344"/>
      <c r="I1" s="344"/>
    </row>
    <row r="2" spans="1:9" s="5" customFormat="1" ht="38.25" customHeight="1" x14ac:dyDescent="0.25">
      <c r="A2" s="342" t="s">
        <v>59</v>
      </c>
      <c r="B2" s="342" t="s">
        <v>108</v>
      </c>
      <c r="C2" s="343" t="s">
        <v>109</v>
      </c>
      <c r="D2" s="343"/>
      <c r="E2" s="342" t="s">
        <v>110</v>
      </c>
      <c r="F2" s="342" t="s">
        <v>90</v>
      </c>
      <c r="G2" s="342" t="s">
        <v>112</v>
      </c>
      <c r="H2" s="342"/>
      <c r="I2" s="342" t="s">
        <v>114</v>
      </c>
    </row>
    <row r="3" spans="1:9" s="5" customFormat="1" ht="55.5" customHeight="1" x14ac:dyDescent="0.25">
      <c r="A3" s="342"/>
      <c r="B3" s="342"/>
      <c r="C3" s="19" t="s">
        <v>56</v>
      </c>
      <c r="D3" s="19" t="s">
        <v>86</v>
      </c>
      <c r="E3" s="342"/>
      <c r="F3" s="342"/>
      <c r="G3" s="7" t="s">
        <v>111</v>
      </c>
      <c r="H3" s="7" t="s">
        <v>113</v>
      </c>
      <c r="I3" s="342"/>
    </row>
    <row r="4" spans="1:9" ht="18.75" x14ac:dyDescent="0.25">
      <c r="A4" s="52">
        <v>1</v>
      </c>
      <c r="B4" s="62"/>
      <c r="C4" s="54">
        <v>0</v>
      </c>
      <c r="D4" s="54">
        <v>0</v>
      </c>
      <c r="E4" s="70"/>
      <c r="F4" s="62"/>
      <c r="G4" s="21">
        <v>0</v>
      </c>
      <c r="H4" s="21">
        <v>0</v>
      </c>
      <c r="I4" s="70"/>
    </row>
    <row r="5" spans="1:9" ht="18.75" x14ac:dyDescent="0.25">
      <c r="A5" s="52">
        <v>2</v>
      </c>
      <c r="B5" s="62"/>
      <c r="C5" s="54">
        <v>0</v>
      </c>
      <c r="D5" s="54">
        <v>0</v>
      </c>
      <c r="E5" s="52"/>
      <c r="F5" s="62"/>
      <c r="G5" s="21">
        <v>0</v>
      </c>
      <c r="H5" s="21">
        <v>0</v>
      </c>
      <c r="I5" s="52"/>
    </row>
    <row r="6" spans="1:9" ht="18.75" x14ac:dyDescent="0.25">
      <c r="A6" s="52">
        <v>3</v>
      </c>
      <c r="B6" s="62"/>
      <c r="C6" s="54">
        <v>0</v>
      </c>
      <c r="D6" s="54">
        <v>0</v>
      </c>
      <c r="E6" s="52"/>
      <c r="F6" s="62"/>
      <c r="G6" s="21">
        <v>0</v>
      </c>
      <c r="H6" s="21">
        <v>0</v>
      </c>
      <c r="I6" s="52"/>
    </row>
    <row r="7" spans="1:9" ht="18.75" x14ac:dyDescent="0.25">
      <c r="A7" s="52">
        <v>4</v>
      </c>
      <c r="B7" s="62"/>
      <c r="C7" s="54">
        <v>0</v>
      </c>
      <c r="D7" s="54">
        <v>0</v>
      </c>
      <c r="E7" s="52"/>
      <c r="F7" s="62"/>
      <c r="G7" s="21">
        <v>0</v>
      </c>
      <c r="H7" s="21">
        <v>0</v>
      </c>
      <c r="I7" s="52"/>
    </row>
    <row r="8" spans="1:9" ht="18.75" x14ac:dyDescent="0.25">
      <c r="A8" s="52">
        <v>5</v>
      </c>
      <c r="B8" s="62"/>
      <c r="C8" s="54">
        <v>0</v>
      </c>
      <c r="D8" s="54">
        <v>0</v>
      </c>
      <c r="E8" s="52"/>
      <c r="F8" s="62"/>
      <c r="G8" s="21">
        <v>0</v>
      </c>
      <c r="H8" s="21">
        <v>0</v>
      </c>
      <c r="I8" s="52"/>
    </row>
    <row r="9" spans="1:9" ht="18.75" x14ac:dyDescent="0.25">
      <c r="A9" s="52">
        <v>6</v>
      </c>
      <c r="B9" s="62"/>
      <c r="C9" s="54">
        <v>0</v>
      </c>
      <c r="D9" s="54">
        <v>0</v>
      </c>
      <c r="E9" s="52"/>
      <c r="F9" s="62"/>
      <c r="G9" s="21">
        <v>0</v>
      </c>
      <c r="H9" s="21">
        <v>0</v>
      </c>
      <c r="I9" s="52"/>
    </row>
    <row r="10" spans="1:9" ht="18.75" x14ac:dyDescent="0.25">
      <c r="A10" s="52">
        <v>7</v>
      </c>
      <c r="B10" s="62"/>
      <c r="C10" s="54">
        <v>0</v>
      </c>
      <c r="D10" s="54">
        <v>0</v>
      </c>
      <c r="E10" s="52"/>
      <c r="F10" s="62"/>
      <c r="G10" s="21">
        <v>0</v>
      </c>
      <c r="H10" s="21">
        <v>0</v>
      </c>
      <c r="I10" s="52"/>
    </row>
    <row r="11" spans="1:9" ht="18.75" x14ac:dyDescent="0.25">
      <c r="A11" s="340" t="s">
        <v>87</v>
      </c>
      <c r="B11" s="341"/>
      <c r="C11" s="34">
        <f>SUM(C4:C10)</f>
        <v>0</v>
      </c>
      <c r="D11" s="34">
        <f>SUM(D4:D10)</f>
        <v>0</v>
      </c>
      <c r="E11" s="49"/>
      <c r="F11" s="49"/>
      <c r="G11" s="34">
        <f>SUM(G4:G10)</f>
        <v>0</v>
      </c>
      <c r="H11" s="34">
        <f>SUM(H4:H10)</f>
        <v>0</v>
      </c>
      <c r="I11" s="49"/>
    </row>
  </sheetData>
  <sheetProtection sort="0" autoFilter="0" pivotTables="0"/>
  <mergeCells count="9">
    <mergeCell ref="A11:B11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6"/>
  <sheetViews>
    <sheetView view="pageBreakPreview" topLeftCell="B22" zoomScale="70" zoomScaleNormal="80" zoomScaleSheetLayoutView="70" workbookViewId="0">
      <selection activeCell="I23" sqref="I23:N23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222</v>
      </c>
      <c r="B1" s="46"/>
      <c r="C1" s="46"/>
      <c r="D1" s="46"/>
      <c r="E1" s="46"/>
      <c r="F1" s="46"/>
      <c r="G1" s="46"/>
      <c r="H1" s="58"/>
      <c r="I1" s="58"/>
      <c r="J1" s="58"/>
      <c r="K1" s="58"/>
      <c r="L1" s="58"/>
      <c r="M1" s="58"/>
      <c r="N1" s="58"/>
    </row>
    <row r="2" spans="1:14" ht="18.75" x14ac:dyDescent="0.3">
      <c r="A2" s="347" t="s">
        <v>236</v>
      </c>
      <c r="B2" s="347"/>
      <c r="C2" s="347"/>
      <c r="D2" s="347"/>
      <c r="E2" s="347"/>
      <c r="F2" s="347"/>
      <c r="G2" s="347"/>
      <c r="H2" s="37"/>
      <c r="I2" s="58"/>
      <c r="J2" s="58"/>
      <c r="K2" s="37"/>
      <c r="L2" s="37"/>
      <c r="M2" s="37"/>
      <c r="N2" s="37"/>
    </row>
    <row r="3" spans="1:14" s="5" customFormat="1" ht="18.75" customHeight="1" x14ac:dyDescent="0.25">
      <c r="A3" s="317" t="s">
        <v>115</v>
      </c>
      <c r="B3" s="345" t="s">
        <v>109</v>
      </c>
      <c r="C3" s="345"/>
      <c r="D3" s="317" t="s">
        <v>241</v>
      </c>
      <c r="E3" s="346" t="s">
        <v>234</v>
      </c>
      <c r="F3" s="317" t="s">
        <v>117</v>
      </c>
      <c r="G3" s="317" t="s">
        <v>118</v>
      </c>
      <c r="H3" s="317" t="s">
        <v>115</v>
      </c>
      <c r="I3" s="345" t="s">
        <v>109</v>
      </c>
      <c r="J3" s="345"/>
      <c r="K3" s="317" t="s">
        <v>240</v>
      </c>
      <c r="L3" s="346" t="s">
        <v>234</v>
      </c>
      <c r="M3" s="317" t="s">
        <v>117</v>
      </c>
      <c r="N3" s="317" t="s">
        <v>118</v>
      </c>
    </row>
    <row r="4" spans="1:14" s="5" customFormat="1" ht="76.5" customHeight="1" x14ac:dyDescent="0.25">
      <c r="A4" s="317"/>
      <c r="B4" s="47" t="s">
        <v>56</v>
      </c>
      <c r="C4" s="47" t="s">
        <v>86</v>
      </c>
      <c r="D4" s="317"/>
      <c r="E4" s="346"/>
      <c r="F4" s="317"/>
      <c r="G4" s="317"/>
      <c r="H4" s="317"/>
      <c r="I4" s="47" t="s">
        <v>56</v>
      </c>
      <c r="J4" s="47" t="s">
        <v>86</v>
      </c>
      <c r="K4" s="317"/>
      <c r="L4" s="346"/>
      <c r="M4" s="317"/>
      <c r="N4" s="317"/>
    </row>
    <row r="5" spans="1:14" ht="18.75" x14ac:dyDescent="0.3">
      <c r="A5" s="59" t="s">
        <v>214</v>
      </c>
      <c r="B5" s="34">
        <v>2</v>
      </c>
      <c r="C5" s="34">
        <v>2</v>
      </c>
      <c r="D5" s="192"/>
      <c r="E5" s="192"/>
      <c r="F5" s="34">
        <f>SUM(F6:F23)</f>
        <v>240</v>
      </c>
      <c r="G5" s="192"/>
      <c r="H5" s="59" t="s">
        <v>116</v>
      </c>
      <c r="I5" s="34">
        <f>SUM(I6:I23)</f>
        <v>18</v>
      </c>
      <c r="J5" s="34">
        <f>SUM(J6:J23)</f>
        <v>18</v>
      </c>
      <c r="K5" s="192"/>
      <c r="L5" s="192"/>
      <c r="M5" s="34">
        <f>SUM(M6:M23)</f>
        <v>4345</v>
      </c>
      <c r="N5" s="192"/>
    </row>
    <row r="6" spans="1:14" ht="112.5" x14ac:dyDescent="0.25">
      <c r="A6" s="141"/>
      <c r="B6" s="140">
        <v>1</v>
      </c>
      <c r="C6" s="140">
        <v>1</v>
      </c>
      <c r="D6" s="138" t="s">
        <v>481</v>
      </c>
      <c r="E6" s="139" t="s">
        <v>309</v>
      </c>
      <c r="F6" s="140">
        <v>120</v>
      </c>
      <c r="G6" s="139" t="s">
        <v>482</v>
      </c>
      <c r="H6" s="141"/>
      <c r="I6" s="140">
        <v>1</v>
      </c>
      <c r="J6" s="140">
        <v>1</v>
      </c>
      <c r="K6" s="138" t="s">
        <v>281</v>
      </c>
      <c r="L6" s="139" t="s">
        <v>57</v>
      </c>
      <c r="M6" s="267">
        <v>899</v>
      </c>
      <c r="N6" s="139" t="s">
        <v>282</v>
      </c>
    </row>
    <row r="7" spans="1:14" ht="93.75" x14ac:dyDescent="0.25">
      <c r="A7" s="60"/>
      <c r="B7" s="21">
        <v>1</v>
      </c>
      <c r="C7" s="21">
        <v>1</v>
      </c>
      <c r="D7" s="62" t="s">
        <v>483</v>
      </c>
      <c r="E7" s="84" t="s">
        <v>309</v>
      </c>
      <c r="F7" s="21">
        <v>120</v>
      </c>
      <c r="G7" s="52" t="s">
        <v>484</v>
      </c>
      <c r="H7" s="60"/>
      <c r="I7" s="21">
        <v>1</v>
      </c>
      <c r="J7" s="21">
        <v>1</v>
      </c>
      <c r="K7" s="62" t="s">
        <v>283</v>
      </c>
      <c r="L7" s="84" t="s">
        <v>57</v>
      </c>
      <c r="M7" s="21">
        <v>70</v>
      </c>
      <c r="N7" s="52" t="s">
        <v>282</v>
      </c>
    </row>
    <row r="8" spans="1:14" ht="93.75" x14ac:dyDescent="0.25">
      <c r="A8" s="60"/>
      <c r="B8" s="21"/>
      <c r="C8" s="21"/>
      <c r="D8" s="62"/>
      <c r="E8" s="84"/>
      <c r="F8" s="21"/>
      <c r="G8" s="84"/>
      <c r="H8" s="60"/>
      <c r="I8" s="21">
        <v>1</v>
      </c>
      <c r="J8" s="21">
        <v>1</v>
      </c>
      <c r="K8" s="62" t="s">
        <v>306</v>
      </c>
      <c r="L8" s="84" t="s">
        <v>57</v>
      </c>
      <c r="M8" s="116">
        <v>250</v>
      </c>
      <c r="N8" s="52" t="s">
        <v>307</v>
      </c>
    </row>
    <row r="9" spans="1:14" ht="131.25" x14ac:dyDescent="0.25">
      <c r="A9" s="60"/>
      <c r="B9" s="21"/>
      <c r="C9" s="21"/>
      <c r="D9" s="62"/>
      <c r="E9" s="84"/>
      <c r="F9" s="21"/>
      <c r="G9" s="84"/>
      <c r="H9" s="60"/>
      <c r="I9" s="21">
        <v>1</v>
      </c>
      <c r="J9" s="21">
        <v>1</v>
      </c>
      <c r="K9" s="62" t="s">
        <v>322</v>
      </c>
      <c r="L9" s="84" t="s">
        <v>57</v>
      </c>
      <c r="M9" s="116">
        <v>100</v>
      </c>
      <c r="N9" s="84" t="s">
        <v>485</v>
      </c>
    </row>
    <row r="10" spans="1:14" ht="56.25" x14ac:dyDescent="0.25">
      <c r="A10" s="60"/>
      <c r="B10" s="21"/>
      <c r="C10" s="21"/>
      <c r="D10" s="62"/>
      <c r="E10" s="84"/>
      <c r="F10" s="21"/>
      <c r="G10" s="84"/>
      <c r="H10" s="60"/>
      <c r="I10" s="21">
        <v>1</v>
      </c>
      <c r="J10" s="21">
        <v>1</v>
      </c>
      <c r="K10" s="62" t="s">
        <v>486</v>
      </c>
      <c r="L10" s="84" t="s">
        <v>57</v>
      </c>
      <c r="M10" s="116">
        <v>150</v>
      </c>
      <c r="N10" s="84" t="s">
        <v>487</v>
      </c>
    </row>
    <row r="11" spans="1:14" ht="93.75" x14ac:dyDescent="0.25">
      <c r="A11" s="60"/>
      <c r="B11" s="21"/>
      <c r="C11" s="21"/>
      <c r="D11" s="62"/>
      <c r="E11" s="84"/>
      <c r="F11" s="21"/>
      <c r="G11" s="84"/>
      <c r="H11" s="60"/>
      <c r="I11" s="21">
        <v>1</v>
      </c>
      <c r="J11" s="21">
        <v>1</v>
      </c>
      <c r="K11" s="62" t="s">
        <v>488</v>
      </c>
      <c r="L11" s="84" t="s">
        <v>57</v>
      </c>
      <c r="M11" s="21">
        <v>80</v>
      </c>
      <c r="N11" s="84" t="s">
        <v>489</v>
      </c>
    </row>
    <row r="12" spans="1:14" ht="75" x14ac:dyDescent="0.25">
      <c r="A12" s="60"/>
      <c r="B12" s="21"/>
      <c r="C12" s="21"/>
      <c r="D12" s="62"/>
      <c r="E12" s="84"/>
      <c r="F12" s="21"/>
      <c r="G12" s="84"/>
      <c r="H12" s="60"/>
      <c r="I12" s="21">
        <v>1</v>
      </c>
      <c r="J12" s="21">
        <v>1</v>
      </c>
      <c r="K12" s="62" t="s">
        <v>490</v>
      </c>
      <c r="L12" s="84" t="s">
        <v>57</v>
      </c>
      <c r="M12" s="21">
        <v>150</v>
      </c>
      <c r="N12" s="84" t="s">
        <v>491</v>
      </c>
    </row>
    <row r="13" spans="1:14" ht="75" x14ac:dyDescent="0.25">
      <c r="A13" s="60"/>
      <c r="B13" s="21"/>
      <c r="C13" s="21"/>
      <c r="D13" s="62"/>
      <c r="E13" s="84"/>
      <c r="F13" s="21"/>
      <c r="G13" s="84"/>
      <c r="H13" s="60"/>
      <c r="I13" s="204">
        <v>1</v>
      </c>
      <c r="J13" s="204">
        <v>1</v>
      </c>
      <c r="K13" s="218" t="s">
        <v>492</v>
      </c>
      <c r="L13" s="84" t="s">
        <v>57</v>
      </c>
      <c r="M13" s="204">
        <v>70</v>
      </c>
      <c r="N13" s="218" t="s">
        <v>493</v>
      </c>
    </row>
    <row r="14" spans="1:14" ht="112.5" x14ac:dyDescent="0.25">
      <c r="A14" s="60"/>
      <c r="B14" s="21"/>
      <c r="C14" s="21"/>
      <c r="D14" s="62"/>
      <c r="E14" s="84"/>
      <c r="F14" s="21"/>
      <c r="G14" s="84"/>
      <c r="H14" s="60"/>
      <c r="I14" s="21">
        <v>1</v>
      </c>
      <c r="J14" s="21">
        <v>1</v>
      </c>
      <c r="K14" s="62" t="s">
        <v>308</v>
      </c>
      <c r="L14" s="84" t="s">
        <v>309</v>
      </c>
      <c r="M14" s="116">
        <v>887</v>
      </c>
      <c r="N14" s="84" t="s">
        <v>310</v>
      </c>
    </row>
    <row r="15" spans="1:14" ht="93.75" x14ac:dyDescent="0.25">
      <c r="A15" s="60"/>
      <c r="B15" s="21"/>
      <c r="C15" s="21"/>
      <c r="D15" s="62"/>
      <c r="E15" s="84"/>
      <c r="F15" s="21"/>
      <c r="G15" s="84"/>
      <c r="H15" s="60"/>
      <c r="I15" s="21">
        <v>1</v>
      </c>
      <c r="J15" s="21">
        <v>1</v>
      </c>
      <c r="K15" s="62" t="s">
        <v>311</v>
      </c>
      <c r="L15" s="84" t="s">
        <v>309</v>
      </c>
      <c r="M15" s="116">
        <v>264</v>
      </c>
      <c r="N15" s="84" t="s">
        <v>307</v>
      </c>
    </row>
    <row r="16" spans="1:14" ht="75" x14ac:dyDescent="0.25">
      <c r="A16" s="60"/>
      <c r="B16" s="21"/>
      <c r="C16" s="21"/>
      <c r="D16" s="62"/>
      <c r="E16" s="84"/>
      <c r="F16" s="21"/>
      <c r="G16" s="84"/>
      <c r="H16" s="60"/>
      <c r="I16" s="21">
        <v>1</v>
      </c>
      <c r="J16" s="21">
        <v>1</v>
      </c>
      <c r="K16" s="62" t="s">
        <v>437</v>
      </c>
      <c r="L16" s="84" t="s">
        <v>309</v>
      </c>
      <c r="M16" s="266">
        <v>85</v>
      </c>
      <c r="N16" s="84" t="s">
        <v>436</v>
      </c>
    </row>
    <row r="17" spans="1:14" ht="56.25" x14ac:dyDescent="0.25">
      <c r="A17" s="60"/>
      <c r="B17" s="21"/>
      <c r="C17" s="21"/>
      <c r="D17" s="62"/>
      <c r="E17" s="84"/>
      <c r="F17" s="21"/>
      <c r="G17" s="84"/>
      <c r="H17" s="60"/>
      <c r="I17" s="21">
        <v>1</v>
      </c>
      <c r="J17" s="21">
        <v>1</v>
      </c>
      <c r="K17" s="62" t="s">
        <v>312</v>
      </c>
      <c r="L17" s="84" t="s">
        <v>313</v>
      </c>
      <c r="M17" s="266">
        <v>450</v>
      </c>
      <c r="N17" s="84" t="s">
        <v>314</v>
      </c>
    </row>
    <row r="18" spans="1:14" ht="56.25" x14ac:dyDescent="0.25">
      <c r="A18" s="60"/>
      <c r="B18" s="21"/>
      <c r="C18" s="21"/>
      <c r="D18" s="62"/>
      <c r="E18" s="84"/>
      <c r="F18" s="21"/>
      <c r="G18" s="84"/>
      <c r="H18" s="60"/>
      <c r="I18" s="21">
        <v>1</v>
      </c>
      <c r="J18" s="21">
        <v>1</v>
      </c>
      <c r="K18" s="138" t="s">
        <v>433</v>
      </c>
      <c r="L18" s="84" t="s">
        <v>313</v>
      </c>
      <c r="M18" s="266">
        <v>85</v>
      </c>
      <c r="N18" s="84" t="s">
        <v>435</v>
      </c>
    </row>
    <row r="19" spans="1:14" ht="56.25" x14ac:dyDescent="0.25">
      <c r="A19" s="60"/>
      <c r="B19" s="21"/>
      <c r="C19" s="21"/>
      <c r="D19" s="62"/>
      <c r="E19" s="84"/>
      <c r="F19" s="21"/>
      <c r="G19" s="84"/>
      <c r="H19" s="60"/>
      <c r="I19" s="21">
        <v>1</v>
      </c>
      <c r="J19" s="21">
        <v>1</v>
      </c>
      <c r="K19" s="62" t="s">
        <v>434</v>
      </c>
      <c r="L19" s="84" t="s">
        <v>313</v>
      </c>
      <c r="M19" s="266">
        <v>85</v>
      </c>
      <c r="N19" s="84" t="s">
        <v>436</v>
      </c>
    </row>
    <row r="20" spans="1:14" ht="93.75" x14ac:dyDescent="0.25">
      <c r="A20" s="60"/>
      <c r="B20" s="21"/>
      <c r="C20" s="21"/>
      <c r="D20" s="62"/>
      <c r="E20" s="84"/>
      <c r="F20" s="21"/>
      <c r="G20" s="84"/>
      <c r="H20" s="60"/>
      <c r="I20" s="21">
        <v>1</v>
      </c>
      <c r="J20" s="21">
        <v>1</v>
      </c>
      <c r="K20" s="138" t="s">
        <v>494</v>
      </c>
      <c r="L20" s="84" t="s">
        <v>313</v>
      </c>
      <c r="M20" s="116">
        <v>120</v>
      </c>
      <c r="N20" s="84" t="s">
        <v>495</v>
      </c>
    </row>
    <row r="21" spans="1:14" ht="75" x14ac:dyDescent="0.25">
      <c r="A21" s="60"/>
      <c r="B21" s="21"/>
      <c r="C21" s="21"/>
      <c r="D21" s="62"/>
      <c r="E21" s="84"/>
      <c r="F21" s="21"/>
      <c r="G21" s="84"/>
      <c r="H21" s="60"/>
      <c r="I21" s="21">
        <v>1</v>
      </c>
      <c r="J21" s="21">
        <v>1</v>
      </c>
      <c r="K21" s="138" t="s">
        <v>496</v>
      </c>
      <c r="L21" s="84" t="s">
        <v>313</v>
      </c>
      <c r="M21" s="116">
        <v>200</v>
      </c>
      <c r="N21" s="84" t="s">
        <v>487</v>
      </c>
    </row>
    <row r="22" spans="1:14" ht="75" x14ac:dyDescent="0.25">
      <c r="A22" s="60"/>
      <c r="B22" s="21"/>
      <c r="C22" s="21"/>
      <c r="D22" s="62"/>
      <c r="E22" s="84"/>
      <c r="F22" s="21"/>
      <c r="G22" s="84"/>
      <c r="H22" s="60"/>
      <c r="I22" s="21">
        <v>1</v>
      </c>
      <c r="J22" s="21">
        <v>1</v>
      </c>
      <c r="K22" s="62" t="s">
        <v>497</v>
      </c>
      <c r="L22" s="84" t="s">
        <v>313</v>
      </c>
      <c r="M22" s="116">
        <v>200</v>
      </c>
      <c r="N22" s="84" t="s">
        <v>498</v>
      </c>
    </row>
    <row r="23" spans="1:14" ht="93.75" x14ac:dyDescent="0.25">
      <c r="A23" s="60"/>
      <c r="B23" s="21"/>
      <c r="C23" s="21"/>
      <c r="D23" s="62"/>
      <c r="E23" s="84"/>
      <c r="F23" s="21"/>
      <c r="G23" s="84"/>
      <c r="H23" s="60"/>
      <c r="I23" s="21">
        <v>1</v>
      </c>
      <c r="J23" s="21">
        <v>1</v>
      </c>
      <c r="K23" s="62" t="s">
        <v>315</v>
      </c>
      <c r="L23" s="84" t="s">
        <v>66</v>
      </c>
      <c r="M23" s="116">
        <v>200</v>
      </c>
      <c r="N23" s="84" t="s">
        <v>307</v>
      </c>
    </row>
    <row r="24" spans="1:14" ht="18.75" x14ac:dyDescent="0.3">
      <c r="B24" s="2"/>
      <c r="C24" s="2"/>
      <c r="D24" s="1"/>
      <c r="E24" s="1"/>
      <c r="F24" s="1"/>
      <c r="G24" s="1"/>
    </row>
    <row r="25" spans="1:14" ht="18.75" x14ac:dyDescent="0.3">
      <c r="B25" s="2"/>
      <c r="C25" s="2"/>
      <c r="D25" s="1"/>
      <c r="E25" s="1"/>
      <c r="F25" s="1"/>
      <c r="G25" s="1"/>
    </row>
    <row r="26" spans="1:14" ht="18.75" x14ac:dyDescent="0.3">
      <c r="B26" s="2"/>
      <c r="C26" s="2"/>
      <c r="D26" s="1"/>
      <c r="E26" s="1"/>
      <c r="F26" s="1"/>
      <c r="G26" s="1"/>
    </row>
    <row r="27" spans="1:14" ht="18.75" x14ac:dyDescent="0.3">
      <c r="B27" s="2"/>
      <c r="C27" s="2"/>
      <c r="D27" s="1"/>
      <c r="E27" s="1"/>
      <c r="F27" s="1"/>
      <c r="G27" s="1"/>
    </row>
    <row r="28" spans="1:14" ht="18.75" x14ac:dyDescent="0.3">
      <c r="B28" s="2"/>
      <c r="C28" s="2"/>
      <c r="D28" s="1"/>
      <c r="E28" s="1"/>
      <c r="F28" s="1"/>
      <c r="G28" s="1"/>
    </row>
    <row r="29" spans="1:14" ht="18.75" x14ac:dyDescent="0.3">
      <c r="B29" s="2"/>
      <c r="C29" s="2"/>
      <c r="D29" s="1"/>
      <c r="E29" s="1"/>
      <c r="F29" s="1"/>
      <c r="G29" s="1"/>
    </row>
    <row r="30" spans="1:14" ht="18.75" x14ac:dyDescent="0.3">
      <c r="B30" s="2"/>
      <c r="C30" s="2"/>
      <c r="D30" s="1"/>
      <c r="E30" s="1"/>
      <c r="F30" s="1"/>
      <c r="G30" s="1"/>
    </row>
    <row r="31" spans="1:14" ht="18.75" x14ac:dyDescent="0.3">
      <c r="B31" s="2"/>
      <c r="C31" s="2"/>
      <c r="D31" s="1"/>
      <c r="E31" s="1"/>
      <c r="F31" s="1"/>
      <c r="G31" s="1"/>
    </row>
    <row r="32" spans="1:14" ht="18.75" x14ac:dyDescent="0.3">
      <c r="B32" s="2"/>
      <c r="C32" s="2"/>
      <c r="D32" s="1"/>
      <c r="E32" s="1"/>
      <c r="F32" s="1"/>
      <c r="G32" s="1"/>
    </row>
    <row r="33" spans="2:7" ht="18.75" x14ac:dyDescent="0.3">
      <c r="B33" s="2"/>
      <c r="C33" s="2"/>
      <c r="D33" s="1"/>
      <c r="E33" s="1"/>
      <c r="F33" s="1"/>
      <c r="G33" s="1"/>
    </row>
    <row r="34" spans="2:7" ht="18.75" x14ac:dyDescent="0.3">
      <c r="B34" s="2"/>
      <c r="C34" s="2"/>
      <c r="D34" s="1"/>
      <c r="E34" s="1"/>
      <c r="F34" s="1"/>
      <c r="G34" s="1"/>
    </row>
    <row r="35" spans="2:7" ht="18.75" x14ac:dyDescent="0.3">
      <c r="B35" s="2"/>
      <c r="C35" s="2"/>
      <c r="D35" s="1"/>
      <c r="E35" s="1"/>
      <c r="F35" s="1"/>
      <c r="G35" s="1"/>
    </row>
    <row r="36" spans="2:7" ht="18.75" x14ac:dyDescent="0.3">
      <c r="B36" s="2"/>
      <c r="C36" s="2"/>
      <c r="D36" s="1"/>
      <c r="E36" s="1"/>
      <c r="F36" s="1"/>
      <c r="G36" s="1"/>
    </row>
    <row r="37" spans="2:7" ht="18.75" x14ac:dyDescent="0.3">
      <c r="B37" s="2"/>
      <c r="C37" s="2"/>
      <c r="D37" s="1"/>
      <c r="E37" s="1"/>
      <c r="F37" s="1"/>
      <c r="G37" s="1"/>
    </row>
    <row r="38" spans="2:7" ht="18.75" x14ac:dyDescent="0.3">
      <c r="B38" s="2"/>
      <c r="C38" s="2"/>
      <c r="D38" s="1"/>
      <c r="E38" s="1"/>
      <c r="F38" s="1"/>
      <c r="G38" s="1"/>
    </row>
    <row r="39" spans="2:7" ht="18.75" x14ac:dyDescent="0.3">
      <c r="B39" s="2"/>
      <c r="C39" s="2"/>
      <c r="D39" s="1"/>
      <c r="E39" s="1"/>
      <c r="F39" s="1"/>
      <c r="G39" s="1"/>
    </row>
    <row r="40" spans="2:7" ht="18.75" x14ac:dyDescent="0.3">
      <c r="B40" s="2"/>
      <c r="C40" s="2"/>
      <c r="D40" s="1"/>
      <c r="E40" s="1"/>
      <c r="F40" s="1"/>
      <c r="G40" s="1"/>
    </row>
    <row r="41" spans="2:7" ht="18.75" x14ac:dyDescent="0.3">
      <c r="B41" s="2"/>
      <c r="C41" s="2"/>
      <c r="D41" s="1"/>
      <c r="E41" s="1"/>
      <c r="F41" s="1"/>
      <c r="G41" s="1"/>
    </row>
    <row r="42" spans="2:7" ht="18.75" x14ac:dyDescent="0.3">
      <c r="B42" s="2"/>
      <c r="C42" s="2"/>
      <c r="D42" s="1"/>
      <c r="E42" s="1"/>
      <c r="F42" s="1"/>
      <c r="G42" s="1"/>
    </row>
    <row r="43" spans="2:7" ht="18.75" x14ac:dyDescent="0.3">
      <c r="B43" s="2"/>
      <c r="C43" s="2"/>
      <c r="D43" s="1"/>
      <c r="E43" s="1"/>
      <c r="F43" s="1"/>
      <c r="G43" s="1"/>
    </row>
    <row r="44" spans="2:7" ht="18.75" x14ac:dyDescent="0.3">
      <c r="B44" s="2"/>
      <c r="C44" s="2"/>
      <c r="D44" s="1"/>
      <c r="E44" s="1"/>
      <c r="F44" s="1"/>
      <c r="G44" s="1"/>
    </row>
    <row r="45" spans="2:7" ht="18.75" x14ac:dyDescent="0.3">
      <c r="B45" s="2"/>
      <c r="C45" s="2"/>
      <c r="D45" s="1"/>
      <c r="E45" s="1"/>
      <c r="F45" s="1"/>
      <c r="G45" s="1"/>
    </row>
    <row r="46" spans="2:7" ht="18.75" x14ac:dyDescent="0.3">
      <c r="B46" s="2"/>
      <c r="C46" s="2"/>
      <c r="D46" s="1"/>
      <c r="E46" s="1"/>
      <c r="F46" s="1"/>
      <c r="G46" s="1"/>
    </row>
    <row r="47" spans="2:7" ht="18.75" x14ac:dyDescent="0.3">
      <c r="B47" s="2"/>
      <c r="C47" s="2"/>
      <c r="D47" s="1"/>
      <c r="E47" s="1"/>
      <c r="F47" s="1"/>
      <c r="G47" s="1"/>
    </row>
    <row r="48" spans="2:7" ht="18.75" x14ac:dyDescent="0.3">
      <c r="B48" s="2"/>
      <c r="C48" s="2"/>
      <c r="D48" s="1"/>
      <c r="E48" s="1"/>
      <c r="F48" s="1"/>
      <c r="G48" s="1"/>
    </row>
    <row r="49" spans="2:7" ht="18.75" x14ac:dyDescent="0.3">
      <c r="B49" s="2"/>
      <c r="C49" s="2"/>
      <c r="D49" s="1"/>
      <c r="E49" s="1"/>
      <c r="F49" s="1"/>
      <c r="G49" s="1"/>
    </row>
    <row r="50" spans="2:7" ht="18.75" x14ac:dyDescent="0.3">
      <c r="B50" s="2"/>
      <c r="C50" s="2"/>
      <c r="D50" s="1"/>
      <c r="E50" s="1"/>
      <c r="F50" s="1"/>
      <c r="G50" s="1"/>
    </row>
    <row r="51" spans="2:7" ht="18.75" x14ac:dyDescent="0.3">
      <c r="B51" s="2"/>
      <c r="C51" s="2"/>
      <c r="D51" s="1"/>
      <c r="E51" s="1"/>
      <c r="F51" s="1"/>
      <c r="G51" s="1"/>
    </row>
    <row r="52" spans="2:7" ht="18.75" x14ac:dyDescent="0.3">
      <c r="B52" s="2"/>
      <c r="C52" s="2"/>
      <c r="D52" s="1"/>
      <c r="E52" s="1"/>
      <c r="F52" s="1"/>
      <c r="G52" s="1"/>
    </row>
    <row r="53" spans="2:7" ht="18.75" x14ac:dyDescent="0.3">
      <c r="B53" s="2"/>
      <c r="C53" s="2"/>
      <c r="D53" s="1"/>
      <c r="E53" s="1"/>
      <c r="F53" s="1"/>
      <c r="G53" s="1"/>
    </row>
    <row r="54" spans="2:7" ht="18.75" x14ac:dyDescent="0.3">
      <c r="B54" s="2"/>
      <c r="C54" s="2"/>
      <c r="D54" s="1"/>
      <c r="E54" s="1"/>
      <c r="F54" s="1"/>
      <c r="G54" s="1"/>
    </row>
    <row r="55" spans="2:7" ht="18.75" x14ac:dyDescent="0.3">
      <c r="B55" s="2"/>
      <c r="C55" s="2"/>
      <c r="D55" s="1"/>
      <c r="E55" s="1"/>
      <c r="F55" s="1"/>
      <c r="G55" s="1"/>
    </row>
    <row r="56" spans="2:7" ht="18.75" x14ac:dyDescent="0.3">
      <c r="B56" s="2"/>
      <c r="C56" s="2"/>
      <c r="D56" s="1"/>
      <c r="E56" s="1"/>
      <c r="F56" s="1"/>
      <c r="G56" s="1"/>
    </row>
    <row r="57" spans="2:7" ht="18.75" x14ac:dyDescent="0.3">
      <c r="B57" s="2"/>
      <c r="C57" s="2"/>
      <c r="D57" s="1"/>
      <c r="E57" s="1"/>
      <c r="F57" s="1"/>
      <c r="G57" s="1"/>
    </row>
    <row r="58" spans="2:7" ht="18.75" x14ac:dyDescent="0.3">
      <c r="B58" s="2"/>
      <c r="C58" s="2"/>
      <c r="D58" s="1"/>
      <c r="E58" s="1"/>
      <c r="F58" s="1"/>
      <c r="G58" s="1"/>
    </row>
    <row r="59" spans="2:7" ht="18.75" x14ac:dyDescent="0.3">
      <c r="B59" s="2"/>
      <c r="C59" s="2"/>
      <c r="D59" s="1"/>
      <c r="E59" s="1"/>
      <c r="F59" s="1"/>
      <c r="G59" s="1"/>
    </row>
    <row r="60" spans="2:7" ht="18.75" x14ac:dyDescent="0.3">
      <c r="B60" s="2"/>
      <c r="C60" s="2"/>
      <c r="D60" s="1"/>
      <c r="E60" s="1"/>
      <c r="F60" s="1"/>
      <c r="G60" s="1"/>
    </row>
    <row r="61" spans="2:7" ht="18.75" x14ac:dyDescent="0.3">
      <c r="B61" s="2"/>
      <c r="C61" s="2"/>
      <c r="D61" s="1"/>
      <c r="E61" s="1"/>
      <c r="F61" s="1"/>
      <c r="G61" s="1"/>
    </row>
    <row r="62" spans="2:7" ht="18.75" x14ac:dyDescent="0.3">
      <c r="B62" s="2"/>
      <c r="C62" s="2"/>
      <c r="D62" s="1"/>
      <c r="E62" s="1"/>
      <c r="F62" s="1"/>
      <c r="G62" s="1"/>
    </row>
    <row r="63" spans="2:7" ht="18.75" x14ac:dyDescent="0.3">
      <c r="B63" s="2"/>
      <c r="C63" s="2"/>
      <c r="D63" s="1"/>
      <c r="E63" s="1"/>
      <c r="F63" s="1"/>
      <c r="G63" s="1"/>
    </row>
    <row r="64" spans="2:7" ht="18.75" x14ac:dyDescent="0.3">
      <c r="B64" s="2"/>
      <c r="C64" s="2"/>
      <c r="D64" s="1"/>
      <c r="E64" s="1"/>
      <c r="F64" s="1"/>
      <c r="G64" s="1"/>
    </row>
    <row r="65" spans="2:7" ht="18.75" x14ac:dyDescent="0.3">
      <c r="B65" s="2"/>
      <c r="C65" s="2"/>
      <c r="D65" s="1"/>
      <c r="E65" s="1"/>
      <c r="F65" s="1"/>
      <c r="G65" s="1"/>
    </row>
    <row r="66" spans="2:7" ht="18.75" x14ac:dyDescent="0.3">
      <c r="B66" s="2"/>
      <c r="C66" s="2"/>
      <c r="D66" s="1"/>
      <c r="E66" s="1"/>
      <c r="F66" s="1"/>
      <c r="G66" s="1"/>
    </row>
    <row r="67" spans="2:7" ht="18.75" x14ac:dyDescent="0.3">
      <c r="B67" s="2"/>
      <c r="C67" s="2"/>
      <c r="D67" s="1"/>
      <c r="E67" s="1"/>
      <c r="F67" s="1"/>
      <c r="G67" s="1"/>
    </row>
    <row r="68" spans="2:7" ht="18.75" x14ac:dyDescent="0.3">
      <c r="B68" s="2"/>
      <c r="C68" s="2"/>
      <c r="D68" s="1"/>
      <c r="E68" s="1"/>
      <c r="F68" s="1"/>
      <c r="G68" s="1"/>
    </row>
    <row r="69" spans="2:7" ht="18.75" x14ac:dyDescent="0.3">
      <c r="B69" s="2"/>
      <c r="C69" s="2"/>
      <c r="D69" s="1"/>
      <c r="E69" s="1"/>
      <c r="F69" s="1"/>
      <c r="G69" s="1"/>
    </row>
    <row r="70" spans="2:7" ht="18.75" x14ac:dyDescent="0.3">
      <c r="B70" s="2"/>
      <c r="C70" s="2"/>
      <c r="D70" s="1"/>
      <c r="E70" s="1"/>
      <c r="F70" s="1"/>
      <c r="G70" s="1"/>
    </row>
    <row r="71" spans="2:7" ht="18.75" x14ac:dyDescent="0.3">
      <c r="B71" s="2"/>
      <c r="C71" s="2"/>
      <c r="D71" s="1"/>
      <c r="E71" s="1"/>
      <c r="F71" s="1"/>
      <c r="G71" s="1"/>
    </row>
    <row r="72" spans="2:7" ht="18.75" x14ac:dyDescent="0.3">
      <c r="B72" s="2"/>
      <c r="C72" s="2"/>
      <c r="D72" s="1"/>
      <c r="E72" s="1"/>
      <c r="F72" s="1"/>
      <c r="G72" s="1"/>
    </row>
    <row r="73" spans="2:7" ht="18.75" x14ac:dyDescent="0.3">
      <c r="B73" s="2"/>
      <c r="C73" s="2"/>
      <c r="D73" s="1"/>
      <c r="E73" s="1"/>
      <c r="F73" s="1"/>
      <c r="G73" s="1"/>
    </row>
    <row r="74" spans="2:7" ht="18.75" x14ac:dyDescent="0.3">
      <c r="B74" s="2"/>
      <c r="C74" s="2"/>
      <c r="D74" s="1"/>
      <c r="E74" s="1"/>
      <c r="F74" s="1"/>
      <c r="G74" s="1"/>
    </row>
    <row r="75" spans="2:7" ht="18.75" x14ac:dyDescent="0.3">
      <c r="B75" s="2"/>
      <c r="C75" s="2"/>
      <c r="D75" s="1"/>
      <c r="E75" s="1"/>
      <c r="F75" s="1"/>
      <c r="G75" s="1"/>
    </row>
    <row r="76" spans="2:7" ht="18.75" x14ac:dyDescent="0.3">
      <c r="B76" s="2"/>
      <c r="C76" s="2"/>
      <c r="D76" s="1"/>
      <c r="E76" s="1"/>
      <c r="F76" s="1"/>
      <c r="G76" s="1"/>
    </row>
    <row r="77" spans="2:7" ht="18.75" x14ac:dyDescent="0.3">
      <c r="B77" s="2"/>
      <c r="C77" s="2"/>
      <c r="D77" s="1"/>
      <c r="E77" s="1"/>
      <c r="F77" s="1"/>
      <c r="G77" s="1"/>
    </row>
    <row r="78" spans="2:7" ht="18.75" x14ac:dyDescent="0.3">
      <c r="B78" s="2"/>
      <c r="C78" s="2"/>
      <c r="D78" s="1"/>
      <c r="E78" s="1"/>
      <c r="F78" s="1"/>
      <c r="G78" s="1"/>
    </row>
    <row r="79" spans="2:7" ht="18.75" x14ac:dyDescent="0.3">
      <c r="B79" s="2"/>
      <c r="C79" s="2"/>
      <c r="D79" s="1"/>
      <c r="E79" s="1"/>
      <c r="F79" s="1"/>
      <c r="G79" s="1"/>
    </row>
    <row r="80" spans="2:7" ht="18.75" x14ac:dyDescent="0.3">
      <c r="B80" s="2"/>
      <c r="C80" s="2"/>
      <c r="D80" s="1"/>
      <c r="E80" s="1"/>
      <c r="F80" s="1"/>
      <c r="G80" s="1"/>
    </row>
    <row r="81" spans="2:7" ht="18.75" x14ac:dyDescent="0.3">
      <c r="B81" s="2"/>
      <c r="C81" s="2"/>
      <c r="D81" s="1"/>
      <c r="E81" s="1"/>
      <c r="F81" s="1"/>
      <c r="G81" s="1"/>
    </row>
    <row r="82" spans="2:7" ht="18.75" x14ac:dyDescent="0.3">
      <c r="B82" s="2"/>
      <c r="C82" s="2"/>
      <c r="D82" s="1"/>
      <c r="E82" s="1"/>
      <c r="F82" s="1"/>
      <c r="G82" s="1"/>
    </row>
    <row r="83" spans="2:7" ht="18.75" x14ac:dyDescent="0.3">
      <c r="B83" s="2"/>
      <c r="C83" s="2"/>
      <c r="D83" s="1"/>
      <c r="E83" s="1"/>
      <c r="F83" s="1"/>
      <c r="G83" s="1"/>
    </row>
    <row r="84" spans="2:7" ht="18.75" x14ac:dyDescent="0.3">
      <c r="B84" s="2"/>
      <c r="C84" s="2"/>
      <c r="D84" s="1"/>
      <c r="E84" s="1"/>
      <c r="F84" s="1"/>
      <c r="G84" s="1"/>
    </row>
    <row r="85" spans="2:7" ht="18.75" x14ac:dyDescent="0.3">
      <c r="B85" s="2"/>
      <c r="C85" s="2"/>
      <c r="D85" s="1"/>
      <c r="E85" s="1"/>
      <c r="F85" s="1"/>
      <c r="G85" s="1"/>
    </row>
    <row r="86" spans="2:7" ht="18.75" x14ac:dyDescent="0.3">
      <c r="B86" s="2"/>
      <c r="C86" s="2"/>
      <c r="D86" s="1"/>
      <c r="E86" s="1"/>
      <c r="F86" s="1"/>
      <c r="G86" s="1"/>
    </row>
    <row r="87" spans="2:7" ht="18.75" x14ac:dyDescent="0.3">
      <c r="B87" s="2"/>
      <c r="C87" s="2"/>
      <c r="D87" s="1"/>
      <c r="E87" s="1"/>
      <c r="F87" s="1"/>
      <c r="G87" s="1"/>
    </row>
    <row r="88" spans="2:7" ht="18.75" x14ac:dyDescent="0.3">
      <c r="B88" s="2"/>
      <c r="C88" s="2"/>
      <c r="D88" s="1"/>
      <c r="E88" s="1"/>
      <c r="F88" s="1"/>
      <c r="G88" s="1"/>
    </row>
    <row r="89" spans="2:7" ht="18.75" x14ac:dyDescent="0.3">
      <c r="B89" s="2"/>
      <c r="C89" s="2"/>
      <c r="D89" s="1"/>
      <c r="E89" s="1"/>
      <c r="F89" s="1"/>
      <c r="G89" s="1"/>
    </row>
    <row r="90" spans="2:7" ht="18.75" x14ac:dyDescent="0.3">
      <c r="B90" s="2"/>
      <c r="C90" s="2"/>
      <c r="D90" s="1"/>
      <c r="E90" s="1"/>
      <c r="F90" s="1"/>
      <c r="G90" s="1"/>
    </row>
    <row r="91" spans="2:7" ht="18.75" x14ac:dyDescent="0.3">
      <c r="B91" s="2"/>
      <c r="C91" s="2"/>
      <c r="D91" s="1"/>
      <c r="E91" s="1"/>
      <c r="F91" s="1"/>
      <c r="G91" s="1"/>
    </row>
    <row r="92" spans="2:7" ht="18.75" x14ac:dyDescent="0.3">
      <c r="B92" s="2"/>
      <c r="C92" s="2"/>
      <c r="D92" s="1"/>
      <c r="E92" s="1"/>
      <c r="F92" s="1"/>
      <c r="G92" s="1"/>
    </row>
    <row r="93" spans="2:7" ht="18.75" x14ac:dyDescent="0.3">
      <c r="B93" s="2"/>
      <c r="C93" s="2"/>
      <c r="D93" s="1"/>
      <c r="E93" s="1"/>
      <c r="F93" s="1"/>
      <c r="G93" s="1"/>
    </row>
    <row r="94" spans="2:7" ht="18.75" x14ac:dyDescent="0.3">
      <c r="B94" s="2"/>
      <c r="C94" s="2"/>
      <c r="D94" s="1"/>
      <c r="E94" s="1"/>
      <c r="F94" s="1"/>
      <c r="G94" s="1"/>
    </row>
    <row r="95" spans="2:7" ht="18.75" x14ac:dyDescent="0.3">
      <c r="B95" s="2"/>
      <c r="C95" s="2"/>
      <c r="D95" s="1"/>
      <c r="E95" s="1"/>
      <c r="F95" s="1"/>
      <c r="G95" s="1"/>
    </row>
    <row r="96" spans="2:7" ht="18.75" x14ac:dyDescent="0.3">
      <c r="B96" s="2"/>
      <c r="C96" s="2"/>
      <c r="D96" s="1"/>
      <c r="E96" s="1"/>
      <c r="F96" s="1"/>
      <c r="G96" s="1"/>
    </row>
    <row r="97" spans="2:7" ht="18.75" x14ac:dyDescent="0.3">
      <c r="B97" s="2"/>
      <c r="C97" s="2"/>
      <c r="D97" s="1"/>
      <c r="E97" s="1"/>
      <c r="F97" s="1"/>
      <c r="G97" s="1"/>
    </row>
    <row r="98" spans="2:7" ht="18.75" x14ac:dyDescent="0.3">
      <c r="B98" s="2"/>
      <c r="C98" s="2"/>
      <c r="D98" s="1"/>
      <c r="E98" s="1"/>
      <c r="F98" s="1"/>
      <c r="G98" s="1"/>
    </row>
    <row r="99" spans="2:7" ht="18.75" x14ac:dyDescent="0.3">
      <c r="B99" s="2"/>
      <c r="C99" s="2"/>
      <c r="D99" s="1"/>
      <c r="E99" s="1"/>
      <c r="F99" s="1"/>
      <c r="G99" s="1"/>
    </row>
    <row r="100" spans="2:7" ht="18.75" x14ac:dyDescent="0.3">
      <c r="B100" s="2"/>
      <c r="C100" s="2"/>
      <c r="D100" s="1"/>
      <c r="E100" s="1"/>
      <c r="F100" s="1"/>
      <c r="G100" s="1"/>
    </row>
    <row r="101" spans="2:7" ht="18.75" x14ac:dyDescent="0.3">
      <c r="B101" s="2"/>
      <c r="C101" s="2"/>
      <c r="D101" s="1"/>
      <c r="E101" s="1"/>
      <c r="F101" s="1"/>
      <c r="G101" s="1"/>
    </row>
    <row r="102" spans="2:7" ht="18.75" x14ac:dyDescent="0.3">
      <c r="B102" s="2"/>
      <c r="C102" s="2"/>
      <c r="D102" s="1"/>
      <c r="E102" s="1"/>
      <c r="F102" s="1"/>
      <c r="G102" s="1"/>
    </row>
    <row r="103" spans="2:7" ht="18.75" x14ac:dyDescent="0.3">
      <c r="B103" s="2"/>
      <c r="C103" s="2"/>
      <c r="D103" s="1"/>
      <c r="E103" s="1"/>
      <c r="F103" s="1"/>
      <c r="G103" s="1"/>
    </row>
    <row r="104" spans="2:7" ht="18.75" x14ac:dyDescent="0.3">
      <c r="B104" s="2"/>
      <c r="C104" s="2"/>
      <c r="D104" s="1"/>
      <c r="E104" s="1"/>
      <c r="F104" s="1"/>
      <c r="G104" s="1"/>
    </row>
    <row r="105" spans="2:7" ht="18.75" x14ac:dyDescent="0.3">
      <c r="B105" s="2"/>
      <c r="C105" s="2"/>
      <c r="D105" s="1"/>
      <c r="E105" s="1"/>
      <c r="F105" s="1"/>
      <c r="G105" s="1"/>
    </row>
    <row r="106" spans="2:7" ht="18.75" x14ac:dyDescent="0.3">
      <c r="B106" s="2"/>
      <c r="C106" s="2"/>
      <c r="D106" s="1"/>
      <c r="E106" s="1"/>
      <c r="F106" s="1"/>
      <c r="G106" s="1"/>
    </row>
    <row r="107" spans="2:7" ht="18.75" x14ac:dyDescent="0.3">
      <c r="B107" s="2"/>
      <c r="C107" s="2"/>
      <c r="D107" s="1"/>
      <c r="E107" s="1"/>
      <c r="F107" s="1"/>
      <c r="G107" s="1"/>
    </row>
    <row r="108" spans="2:7" ht="18.75" x14ac:dyDescent="0.3">
      <c r="B108" s="2"/>
      <c r="C108" s="2"/>
      <c r="D108" s="1"/>
      <c r="E108" s="1"/>
      <c r="F108" s="1"/>
      <c r="G108" s="1"/>
    </row>
    <row r="109" spans="2:7" ht="18.75" x14ac:dyDescent="0.3">
      <c r="B109" s="2"/>
      <c r="C109" s="2"/>
      <c r="D109" s="1"/>
      <c r="E109" s="1"/>
      <c r="F109" s="1"/>
      <c r="G109" s="1"/>
    </row>
    <row r="110" spans="2:7" ht="18.75" x14ac:dyDescent="0.3">
      <c r="B110" s="2"/>
      <c r="C110" s="2"/>
      <c r="D110" s="1"/>
      <c r="E110" s="1"/>
      <c r="F110" s="1"/>
      <c r="G110" s="1"/>
    </row>
    <row r="111" spans="2:7" ht="18.75" x14ac:dyDescent="0.3">
      <c r="B111" s="2"/>
      <c r="C111" s="2"/>
      <c r="D111" s="1"/>
      <c r="E111" s="1"/>
      <c r="F111" s="1"/>
      <c r="G111" s="1"/>
    </row>
    <row r="112" spans="2:7" ht="18.75" x14ac:dyDescent="0.3">
      <c r="B112" s="2"/>
      <c r="C112" s="2"/>
      <c r="D112" s="1"/>
      <c r="E112" s="1"/>
      <c r="F112" s="1"/>
      <c r="G112" s="1"/>
    </row>
    <row r="113" spans="2:7" ht="18.75" x14ac:dyDescent="0.3">
      <c r="B113" s="2"/>
      <c r="C113" s="2"/>
      <c r="D113" s="1"/>
      <c r="E113" s="1"/>
      <c r="F113" s="1"/>
      <c r="G113" s="1"/>
    </row>
    <row r="114" spans="2:7" ht="18.75" x14ac:dyDescent="0.3">
      <c r="B114" s="2"/>
      <c r="C114" s="2"/>
      <c r="D114" s="1"/>
      <c r="E114" s="1"/>
      <c r="F114" s="1"/>
      <c r="G114" s="1"/>
    </row>
    <row r="115" spans="2:7" ht="18.75" x14ac:dyDescent="0.3">
      <c r="B115" s="2"/>
      <c r="C115" s="2"/>
      <c r="D115" s="1"/>
      <c r="E115" s="1"/>
      <c r="F115" s="1"/>
      <c r="G115" s="1"/>
    </row>
    <row r="116" spans="2:7" ht="18.75" x14ac:dyDescent="0.3">
      <c r="B116" s="2"/>
      <c r="C116" s="2"/>
      <c r="D116" s="1"/>
      <c r="E116" s="1"/>
      <c r="F116" s="1"/>
      <c r="G116" s="1"/>
    </row>
    <row r="117" spans="2:7" ht="18.75" x14ac:dyDescent="0.3">
      <c r="B117" s="2"/>
      <c r="C117" s="2"/>
      <c r="D117" s="1"/>
      <c r="E117" s="1"/>
      <c r="F117" s="1"/>
      <c r="G117" s="1"/>
    </row>
    <row r="118" spans="2:7" ht="18.75" x14ac:dyDescent="0.3">
      <c r="B118" s="2"/>
      <c r="C118" s="2"/>
      <c r="D118" s="1"/>
      <c r="E118" s="1"/>
      <c r="F118" s="1"/>
      <c r="G118" s="1"/>
    </row>
    <row r="119" spans="2:7" ht="18.75" x14ac:dyDescent="0.3">
      <c r="B119" s="2"/>
      <c r="C119" s="2"/>
      <c r="D119" s="1"/>
      <c r="E119" s="1"/>
      <c r="F119" s="1"/>
      <c r="G119" s="1"/>
    </row>
    <row r="120" spans="2:7" ht="18.75" x14ac:dyDescent="0.3">
      <c r="B120" s="2"/>
      <c r="C120" s="2"/>
      <c r="D120" s="1"/>
      <c r="E120" s="1"/>
      <c r="F120" s="1"/>
      <c r="G120" s="1"/>
    </row>
    <row r="121" spans="2:7" ht="18.75" x14ac:dyDescent="0.3">
      <c r="B121" s="2"/>
      <c r="C121" s="2"/>
      <c r="D121" s="1"/>
      <c r="E121" s="1"/>
      <c r="F121" s="1"/>
      <c r="G121" s="1"/>
    </row>
    <row r="122" spans="2:7" ht="18.75" x14ac:dyDescent="0.3">
      <c r="B122" s="2"/>
      <c r="C122" s="2"/>
      <c r="D122" s="1"/>
      <c r="E122" s="1"/>
      <c r="F122" s="1"/>
      <c r="G122" s="1"/>
    </row>
    <row r="123" spans="2:7" ht="18.75" x14ac:dyDescent="0.3">
      <c r="B123" s="2"/>
      <c r="C123" s="2"/>
      <c r="D123" s="1"/>
      <c r="E123" s="1"/>
      <c r="F123" s="1"/>
      <c r="G123" s="1"/>
    </row>
    <row r="124" spans="2:7" ht="18.75" x14ac:dyDescent="0.3">
      <c r="B124" s="2"/>
      <c r="C124" s="2"/>
      <c r="D124" s="1"/>
      <c r="E124" s="1"/>
      <c r="F124" s="1"/>
      <c r="G124" s="1"/>
    </row>
    <row r="125" spans="2:7" ht="18.75" x14ac:dyDescent="0.3">
      <c r="B125" s="2"/>
      <c r="C125" s="2"/>
      <c r="D125" s="1"/>
      <c r="E125" s="1"/>
      <c r="F125" s="1"/>
      <c r="G125" s="1"/>
    </row>
    <row r="126" spans="2:7" ht="18.75" x14ac:dyDescent="0.3">
      <c r="B126" s="2"/>
      <c r="C126" s="2"/>
      <c r="D126" s="1"/>
      <c r="E126" s="1"/>
      <c r="F126" s="1"/>
      <c r="G126" s="1"/>
    </row>
    <row r="127" spans="2:7" ht="18.75" x14ac:dyDescent="0.3">
      <c r="B127" s="2"/>
      <c r="C127" s="2"/>
      <c r="D127" s="1"/>
      <c r="E127" s="1"/>
      <c r="F127" s="1"/>
      <c r="G127" s="1"/>
    </row>
    <row r="128" spans="2:7" ht="18.75" x14ac:dyDescent="0.3">
      <c r="B128" s="2"/>
      <c r="C128" s="2"/>
      <c r="D128" s="1"/>
      <c r="E128" s="1"/>
      <c r="F128" s="1"/>
      <c r="G128" s="1"/>
    </row>
    <row r="129" spans="2:7" ht="18.75" x14ac:dyDescent="0.3">
      <c r="B129" s="2"/>
      <c r="C129" s="2"/>
      <c r="D129" s="1"/>
      <c r="E129" s="1"/>
      <c r="F129" s="1"/>
      <c r="G129" s="1"/>
    </row>
    <row r="130" spans="2:7" ht="18.75" x14ac:dyDescent="0.3">
      <c r="B130" s="2"/>
      <c r="C130" s="2"/>
      <c r="D130" s="1"/>
      <c r="E130" s="1"/>
      <c r="F130" s="1"/>
      <c r="G130" s="1"/>
    </row>
    <row r="131" spans="2:7" ht="18.75" x14ac:dyDescent="0.3">
      <c r="B131" s="2"/>
      <c r="C131" s="2"/>
      <c r="D131" s="1"/>
      <c r="E131" s="1"/>
      <c r="F131" s="1"/>
      <c r="G131" s="1"/>
    </row>
    <row r="132" spans="2:7" ht="18.75" x14ac:dyDescent="0.3">
      <c r="B132" s="2"/>
      <c r="C132" s="2"/>
      <c r="D132" s="1"/>
      <c r="E132" s="1"/>
      <c r="F132" s="1"/>
      <c r="G132" s="1"/>
    </row>
    <row r="133" spans="2:7" ht="18.75" x14ac:dyDescent="0.3">
      <c r="B133" s="2"/>
      <c r="C133" s="2"/>
      <c r="D133" s="1"/>
      <c r="E133" s="1"/>
      <c r="F133" s="1"/>
      <c r="G133" s="1"/>
    </row>
    <row r="134" spans="2:7" ht="18.75" x14ac:dyDescent="0.3">
      <c r="B134" s="2"/>
      <c r="C134" s="2"/>
      <c r="D134" s="1"/>
      <c r="E134" s="1"/>
      <c r="F134" s="1"/>
      <c r="G134" s="1"/>
    </row>
    <row r="135" spans="2:7" ht="18.75" x14ac:dyDescent="0.3">
      <c r="B135" s="2"/>
      <c r="C135" s="2"/>
      <c r="D135" s="1"/>
      <c r="E135" s="1"/>
      <c r="F135" s="1"/>
      <c r="G135" s="1"/>
    </row>
    <row r="136" spans="2:7" ht="18.75" x14ac:dyDescent="0.3">
      <c r="B136" s="2"/>
      <c r="C136" s="2"/>
      <c r="D136" s="1"/>
      <c r="E136" s="1"/>
      <c r="F136" s="1"/>
      <c r="G136" s="1"/>
    </row>
    <row r="137" spans="2:7" ht="18.75" x14ac:dyDescent="0.3">
      <c r="B137" s="2"/>
      <c r="C137" s="2"/>
      <c r="D137" s="1"/>
      <c r="E137" s="1"/>
      <c r="F137" s="1"/>
      <c r="G137" s="1"/>
    </row>
    <row r="138" spans="2:7" ht="18.75" x14ac:dyDescent="0.3">
      <c r="B138" s="2"/>
      <c r="C138" s="2"/>
      <c r="D138" s="1"/>
      <c r="E138" s="1"/>
      <c r="F138" s="1"/>
      <c r="G138" s="1"/>
    </row>
    <row r="139" spans="2:7" ht="18.75" x14ac:dyDescent="0.3">
      <c r="B139" s="2"/>
      <c r="C139" s="2"/>
      <c r="D139" s="1"/>
      <c r="E139" s="1"/>
      <c r="F139" s="1"/>
      <c r="G139" s="1"/>
    </row>
    <row r="140" spans="2:7" ht="18.75" x14ac:dyDescent="0.3">
      <c r="B140" s="2"/>
      <c r="C140" s="2"/>
      <c r="D140" s="1"/>
      <c r="E140" s="1"/>
      <c r="F140" s="1"/>
      <c r="G140" s="1"/>
    </row>
    <row r="141" spans="2:7" ht="18.75" x14ac:dyDescent="0.3">
      <c r="B141" s="2"/>
      <c r="C141" s="2"/>
      <c r="D141" s="1"/>
      <c r="E141" s="1"/>
      <c r="F141" s="1"/>
      <c r="G141" s="1"/>
    </row>
    <row r="142" spans="2:7" ht="18.75" x14ac:dyDescent="0.3">
      <c r="B142" s="2"/>
      <c r="C142" s="2"/>
      <c r="D142" s="1"/>
      <c r="E142" s="1"/>
      <c r="F142" s="1"/>
      <c r="G142" s="1"/>
    </row>
    <row r="143" spans="2:7" ht="18.75" x14ac:dyDescent="0.3">
      <c r="B143" s="2"/>
      <c r="C143" s="2"/>
      <c r="D143" s="1"/>
      <c r="E143" s="1"/>
      <c r="F143" s="1"/>
      <c r="G143" s="1"/>
    </row>
    <row r="144" spans="2:7" ht="18.75" x14ac:dyDescent="0.3">
      <c r="B144" s="2"/>
      <c r="C144" s="2"/>
      <c r="D144" s="1"/>
      <c r="E144" s="1"/>
      <c r="F144" s="1"/>
      <c r="G144" s="1"/>
    </row>
    <row r="145" spans="2:7" ht="18.75" x14ac:dyDescent="0.3">
      <c r="B145" s="2"/>
      <c r="C145" s="2"/>
      <c r="D145" s="1"/>
      <c r="E145" s="1"/>
      <c r="F145" s="1"/>
      <c r="G145" s="1"/>
    </row>
    <row r="146" spans="2:7" ht="18.75" x14ac:dyDescent="0.3">
      <c r="B146" s="2"/>
      <c r="C146" s="2"/>
      <c r="D146" s="1"/>
      <c r="E146" s="1"/>
      <c r="F146" s="1"/>
      <c r="G146" s="1"/>
    </row>
    <row r="147" spans="2:7" ht="18.75" x14ac:dyDescent="0.3">
      <c r="B147" s="2"/>
      <c r="C147" s="2"/>
      <c r="D147" s="1"/>
      <c r="E147" s="1"/>
      <c r="F147" s="1"/>
      <c r="G147" s="1"/>
    </row>
    <row r="148" spans="2:7" ht="18.75" x14ac:dyDescent="0.3">
      <c r="B148" s="2"/>
      <c r="C148" s="2"/>
      <c r="D148" s="1"/>
      <c r="E148" s="1"/>
      <c r="F148" s="1"/>
      <c r="G148" s="1"/>
    </row>
    <row r="149" spans="2:7" ht="18.75" x14ac:dyDescent="0.3">
      <c r="B149" s="2"/>
      <c r="C149" s="2"/>
      <c r="D149" s="1"/>
      <c r="E149" s="1"/>
      <c r="F149" s="1"/>
      <c r="G149" s="1"/>
    </row>
    <row r="150" spans="2:7" ht="18.75" x14ac:dyDescent="0.3">
      <c r="B150" s="2"/>
      <c r="C150" s="2"/>
      <c r="D150" s="1"/>
      <c r="E150" s="1"/>
      <c r="F150" s="1"/>
      <c r="G150" s="1"/>
    </row>
    <row r="151" spans="2:7" ht="18.75" x14ac:dyDescent="0.3">
      <c r="B151" s="2"/>
      <c r="C151" s="2"/>
      <c r="D151" s="1"/>
      <c r="E151" s="1"/>
      <c r="F151" s="1"/>
      <c r="G151" s="1"/>
    </row>
    <row r="152" spans="2:7" ht="18.75" x14ac:dyDescent="0.3">
      <c r="B152" s="2"/>
      <c r="C152" s="2"/>
      <c r="D152" s="1"/>
      <c r="E152" s="1"/>
      <c r="F152" s="1"/>
      <c r="G152" s="1"/>
    </row>
    <row r="153" spans="2:7" ht="18.75" x14ac:dyDescent="0.3">
      <c r="B153" s="2"/>
      <c r="C153" s="2"/>
      <c r="D153" s="1"/>
      <c r="E153" s="1"/>
      <c r="F153" s="1"/>
      <c r="G153" s="1"/>
    </row>
    <row r="154" spans="2:7" ht="18.75" x14ac:dyDescent="0.3">
      <c r="B154" s="2"/>
      <c r="C154" s="2"/>
      <c r="D154" s="1"/>
      <c r="E154" s="1"/>
      <c r="F154" s="1"/>
      <c r="G154" s="1"/>
    </row>
    <row r="155" spans="2:7" ht="18.75" x14ac:dyDescent="0.3">
      <c r="B155" s="2"/>
      <c r="C155" s="2"/>
      <c r="D155" s="1"/>
      <c r="E155" s="1"/>
      <c r="F155" s="1"/>
      <c r="G155" s="1"/>
    </row>
    <row r="156" spans="2:7" ht="18.75" x14ac:dyDescent="0.3">
      <c r="B156" s="2"/>
      <c r="C156" s="2"/>
      <c r="D156" s="1"/>
      <c r="E156" s="1"/>
      <c r="F156" s="1"/>
      <c r="G156" s="1"/>
    </row>
    <row r="157" spans="2:7" ht="18.75" x14ac:dyDescent="0.3">
      <c r="B157" s="2"/>
      <c r="C157" s="2"/>
      <c r="D157" s="1"/>
      <c r="E157" s="1"/>
      <c r="F157" s="1"/>
      <c r="G157" s="1"/>
    </row>
    <row r="158" spans="2:7" ht="18.75" x14ac:dyDescent="0.3">
      <c r="B158" s="2"/>
      <c r="C158" s="2"/>
      <c r="D158" s="1"/>
      <c r="E158" s="1"/>
      <c r="F158" s="1"/>
      <c r="G158" s="1"/>
    </row>
    <row r="159" spans="2:7" ht="18.75" x14ac:dyDescent="0.3">
      <c r="B159" s="2"/>
      <c r="C159" s="2"/>
      <c r="D159" s="1"/>
      <c r="E159" s="1"/>
      <c r="F159" s="1"/>
      <c r="G159" s="1"/>
    </row>
    <row r="160" spans="2:7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F3:F4"/>
    <mergeCell ref="E3:E4"/>
    <mergeCell ref="N3:N4"/>
    <mergeCell ref="H3:H4"/>
    <mergeCell ref="I3:J3"/>
    <mergeCell ref="K3:K4"/>
    <mergeCell ref="M3:M4"/>
    <mergeCell ref="L3:L4"/>
  </mergeCells>
  <pageMargins left="0.7" right="0.7" top="0.75" bottom="0.75" header="0.3" footer="0.3"/>
  <pageSetup paperSize="9" scale="48" fitToHeight="0" orientation="landscape" r:id="rId1"/>
  <rowBreaks count="1" manualBreakCount="1">
    <brk id="1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view="pageBreakPreview" zoomScale="90" zoomScaleNormal="10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08" t="s">
        <v>237</v>
      </c>
      <c r="B1" s="108"/>
      <c r="C1" s="108"/>
      <c r="D1" s="108"/>
    </row>
    <row r="2" spans="1:4" ht="94.5" customHeight="1" x14ac:dyDescent="0.25">
      <c r="A2" s="86" t="s">
        <v>235</v>
      </c>
      <c r="B2" s="106" t="s">
        <v>205</v>
      </c>
      <c r="C2" s="106" t="s">
        <v>206</v>
      </c>
      <c r="D2" s="106" t="s">
        <v>179</v>
      </c>
    </row>
    <row r="3" spans="1:4" ht="37.5" customHeight="1" x14ac:dyDescent="0.25">
      <c r="A3" s="81" t="s">
        <v>57</v>
      </c>
      <c r="B3" s="124">
        <v>45</v>
      </c>
      <c r="C3" s="87">
        <v>45</v>
      </c>
      <c r="D3" s="87">
        <v>3439</v>
      </c>
    </row>
    <row r="4" spans="1:4" ht="37.5" customHeight="1" x14ac:dyDescent="0.25">
      <c r="A4" s="81" t="s">
        <v>58</v>
      </c>
      <c r="B4" s="124">
        <v>22</v>
      </c>
      <c r="C4" s="87">
        <v>22</v>
      </c>
      <c r="D4" s="87">
        <v>2894</v>
      </c>
    </row>
    <row r="5" spans="1:4" ht="37.5" customHeight="1" x14ac:dyDescent="0.25">
      <c r="A5" s="81" t="s">
        <v>66</v>
      </c>
      <c r="B5" s="124">
        <v>0</v>
      </c>
      <c r="C5" s="87">
        <v>0</v>
      </c>
      <c r="D5" s="87">
        <v>0</v>
      </c>
    </row>
    <row r="6" spans="1:4" ht="37.5" customHeight="1" x14ac:dyDescent="0.25">
      <c r="A6" s="81" t="s">
        <v>67</v>
      </c>
      <c r="B6" s="124">
        <v>0</v>
      </c>
      <c r="C6" s="87">
        <v>0</v>
      </c>
      <c r="D6" s="87">
        <v>0</v>
      </c>
    </row>
    <row r="7" spans="1:4" ht="37.5" customHeight="1" x14ac:dyDescent="0.25">
      <c r="A7" s="81" t="s">
        <v>68</v>
      </c>
      <c r="B7" s="124">
        <v>18</v>
      </c>
      <c r="C7" s="87">
        <v>18</v>
      </c>
      <c r="D7" s="87">
        <v>1746</v>
      </c>
    </row>
    <row r="8" spans="1:4" ht="37.5" customHeight="1" x14ac:dyDescent="0.25">
      <c r="A8" s="81" t="s">
        <v>69</v>
      </c>
      <c r="B8" s="124">
        <v>6</v>
      </c>
      <c r="C8" s="87">
        <v>6</v>
      </c>
      <c r="D8" s="87">
        <v>284</v>
      </c>
    </row>
    <row r="9" spans="1:4" ht="37.5" customHeight="1" x14ac:dyDescent="0.25">
      <c r="A9" s="107" t="s">
        <v>87</v>
      </c>
      <c r="B9" s="34">
        <f>SUM(B3:B8)</f>
        <v>91</v>
      </c>
      <c r="C9" s="34">
        <f>SUM(C3:C8)</f>
        <v>91</v>
      </c>
      <c r="D9" s="34">
        <f>SUM(D3:D8)</f>
        <v>8363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 </vt:lpstr>
      <vt:lpstr>'Раздел 1,1.1'!Область_печати</vt:lpstr>
      <vt:lpstr>'Раздел 10, 10.1'!Область_печати</vt:lpstr>
      <vt:lpstr>'Раздел 10.2'!Область_печати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2021-11-15T10:27:37Z</cp:lastPrinted>
  <dcterms:created xsi:type="dcterms:W3CDTF">2013-11-25T08:04:18Z</dcterms:created>
  <dcterms:modified xsi:type="dcterms:W3CDTF">2021-11-21T13:31:18Z</dcterms:modified>
</cp:coreProperties>
</file>