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УМП 2021\Статистика 2021\"/>
    </mc:Choice>
  </mc:AlternateContent>
  <bookViews>
    <workbookView xWindow="0" yWindow="0" windowWidth="18195" windowHeight="7680" tabRatio="715" firstSheet="12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C12" i="32" l="1"/>
  <c r="C13" i="32"/>
  <c r="C14" i="32"/>
  <c r="C15" i="32"/>
  <c r="C16" i="32"/>
  <c r="C11" i="32"/>
  <c r="C5" i="32"/>
  <c r="C6" i="32"/>
  <c r="C7" i="32"/>
  <c r="C8" i="32"/>
  <c r="C9" i="32"/>
  <c r="C4" i="32"/>
  <c r="C5" i="33" l="1"/>
  <c r="E19" i="30" l="1"/>
  <c r="D19" i="30"/>
  <c r="C19" i="30"/>
  <c r="B19" i="30"/>
  <c r="B10" i="35" l="1"/>
  <c r="C5" i="9"/>
  <c r="L108" i="33"/>
  <c r="D96" i="33"/>
  <c r="C96" i="33"/>
  <c r="D5" i="33" l="1"/>
  <c r="E3" i="29" l="1"/>
  <c r="B3" i="29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H112" i="33"/>
  <c r="G112" i="33"/>
  <c r="D112" i="33"/>
  <c r="D107" i="33" s="1"/>
  <c r="C112" i="33"/>
  <c r="K108" i="33"/>
  <c r="J108" i="33"/>
  <c r="I108" i="33"/>
  <c r="H108" i="33"/>
  <c r="G108" i="33"/>
  <c r="D108" i="33"/>
  <c r="C108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H61" i="33" s="1"/>
  <c r="G62" i="33"/>
  <c r="G61" i="33" s="1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J47" i="33" s="1"/>
  <c r="I48" i="33"/>
  <c r="I47" i="33" s="1"/>
  <c r="H48" i="33"/>
  <c r="H47" i="33" s="1"/>
  <c r="G48" i="33"/>
  <c r="G47" i="33" s="1"/>
  <c r="D48" i="33"/>
  <c r="C48" i="33"/>
  <c r="C47" i="33" s="1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J4" i="33" s="1"/>
  <c r="I12" i="33"/>
  <c r="H12" i="33"/>
  <c r="G12" i="33"/>
  <c r="D12" i="33"/>
  <c r="D4" i="33" s="1"/>
  <c r="C12" i="33"/>
  <c r="K5" i="33"/>
  <c r="I5" i="33"/>
  <c r="I4" i="33" s="1"/>
  <c r="H5" i="33"/>
  <c r="G5" i="33"/>
  <c r="G4" i="33" s="1"/>
  <c r="H107" i="33" l="1"/>
  <c r="G91" i="33"/>
  <c r="K91" i="33"/>
  <c r="J107" i="33"/>
  <c r="G107" i="33"/>
  <c r="D75" i="33"/>
  <c r="I107" i="33"/>
  <c r="H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<sst xmlns="http://schemas.openxmlformats.org/spreadsheetml/2006/main" count="870" uniqueCount="500">
  <si>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</si>
  <si>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</si>
  <si>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</si>
  <si>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</si>
  <si>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</si>
  <si>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</si>
  <si>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</si>
  <si>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</si>
  <si>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</si>
  <si>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</si>
  <si>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</si>
  <si>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</si>
  <si>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</si>
  <si>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</si>
  <si>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</si>
  <si>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</si>
  <si>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</si>
  <si>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</si>
  <si>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</si>
  <si>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</si>
  <si>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</si>
  <si>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</si>
  <si>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</si>
  <si>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</si>
  <si>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</si>
  <si>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</si>
  <si>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</si>
  <si>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</si>
  <si>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</si>
  <si>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</si>
  <si>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</si>
  <si>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</si>
  <si>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</si>
  <si>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</si>
  <si>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</si>
  <si>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</si>
  <si>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</si>
  <si>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</si>
  <si>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</si>
  <si>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</si>
  <si>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</si>
  <si>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</si>
  <si>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</si>
  <si>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</si>
  <si>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</si>
  <si>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</si>
  <si>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</si>
  <si>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</si>
  <si>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</si>
  <si>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высшая квалификационная категория</t>
  </si>
  <si>
    <t>первая квалификационная категория</t>
  </si>
  <si>
    <t>вторая квалификационная категория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</si>
  <si>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</si>
  <si>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</si>
  <si>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</si>
  <si>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</si>
  <si>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</si>
  <si>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</si>
  <si>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</si>
  <si>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</si>
  <si>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</si>
  <si>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</si>
  <si>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</si>
  <si>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</si>
  <si>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</si>
  <si>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</si>
  <si>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</si>
  <si>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</si>
  <si>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</si>
  <si>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</si>
  <si>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</si>
  <si>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</si>
  <si>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</si>
  <si>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</si>
  <si>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</si>
  <si>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</si>
  <si>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</si>
  <si>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</si>
  <si>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</si>
  <si>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</si>
  <si>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</si>
  <si>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</si>
  <si>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</si>
  <si>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</si>
  <si>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</si>
  <si>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</si>
  <si>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</si>
  <si>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</si>
  <si>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</si>
  <si>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</si>
  <si>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</si>
  <si>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</si>
  <si>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</si>
  <si>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</si>
  <si>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</si>
  <si>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</si>
  <si>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</si>
  <si>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</si>
  <si>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</si>
  <si>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</si>
  <si>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</si>
  <si>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</si>
  <si>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</si>
  <si>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</si>
  <si>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</si>
  <si>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</si>
  <si>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</si>
  <si>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</si>
  <si>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</si>
  <si>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</si>
  <si>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</si>
  <si>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</si>
  <si>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</si>
  <si>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</si>
  <si>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</si>
  <si>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</si>
  <si>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</si>
  <si>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</si>
  <si>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</si>
  <si>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</si>
  <si>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</si>
  <si>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</si>
  <si>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</si>
  <si>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</si>
  <si>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</si>
  <si>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</si>
  <si>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</si>
  <si>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</si>
  <si>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</si>
  <si>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</si>
  <si>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</si>
  <si>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</si>
  <si>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</si>
  <si>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</si>
  <si>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</si>
  <si>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</si>
  <si>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</si>
  <si>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</si>
  <si>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</si>
  <si>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</si>
  <si>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</si>
  <si>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</si>
  <si>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</si>
  <si>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</si>
  <si>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</si>
  <si>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</si>
  <si>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</si>
  <si>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</si>
  <si>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</si>
  <si>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</si>
  <si>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</si>
  <si>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</si>
  <si>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</si>
  <si>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</si>
  <si>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</si>
  <si>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</si>
  <si>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</si>
  <si>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</si>
  <si>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</si>
  <si>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</si>
  <si>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</si>
  <si>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Микроблог в социальной сети Twitter</t>
  </si>
  <si>
    <t>Аккаунт в социальной сети Facebook</t>
  </si>
  <si>
    <t>Аккаунт в социальной сети Instagram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</si>
  <si>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</si>
  <si>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</si>
  <si>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</si>
  <si>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</si>
  <si>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</si>
  <si>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</si>
  <si>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</si>
  <si>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</si>
  <si>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</si>
  <si>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</si>
  <si>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</si>
  <si>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</si>
  <si>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</si>
  <si>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</si>
  <si>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</si>
  <si>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</si>
  <si>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</si>
  <si>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</si>
  <si>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</si>
  <si>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</si>
  <si>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</si>
  <si>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</si>
  <si>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</si>
  <si>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</si>
  <si>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Аккаунт на видеохостинге Youtube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</si>
  <si>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</si>
  <si>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</si>
  <si>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</si>
  <si>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</si>
  <si>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</si>
  <si>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</si>
  <si>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</si>
  <si>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</si>
  <si>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</si>
  <si>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</si>
  <si>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</si>
  <si>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</si>
  <si>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</si>
  <si>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</si>
  <si>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</si>
  <si>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</si>
  <si>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</si>
  <si>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</si>
  <si>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</si>
  <si>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</si>
  <si>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</si>
  <si>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</si>
  <si>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</si>
  <si>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</si>
  <si>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</si>
  <si>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</si>
  <si>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</si>
  <si>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</si>
  <si>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</si>
  <si>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</si>
  <si>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</si>
  <si>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</si>
  <si>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</si>
  <si>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</si>
  <si>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</si>
  <si>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</si>
  <si>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</si>
  <si>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</si>
  <si>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</si>
  <si>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</si>
  <si>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</si>
  <si>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</si>
  <si>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</si>
  <si>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</si>
  <si>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</si>
  <si>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</si>
  <si>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</si>
  <si>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</si>
  <si>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</si>
  <si>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</si>
  <si>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</si>
  <si>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</si>
  <si>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</si>
  <si>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</si>
  <si>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</si>
  <si>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</si>
  <si>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</si>
  <si>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</si>
  <si>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</si>
  <si>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</si>
  <si>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</si>
  <si>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</si>
  <si>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</si>
  <si>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</si>
  <si>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</si>
  <si>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</si>
  <si>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</si>
  <si>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(видеохостинге) TikTok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</si>
  <si>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</si>
  <si>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</si>
  <si>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</si>
  <si>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</si>
  <si>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</si>
  <si>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</si>
  <si>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</si>
  <si>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</si>
  <si>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</si>
  <si>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</si>
  <si>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</si>
  <si>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</si>
  <si>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</si>
  <si>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</si>
  <si>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</si>
  <si>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</si>
  <si>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</si>
  <si>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</si>
  <si>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</si>
  <si>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</si>
  <si>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МБУ МЦ "Стрижи"</t>
  </si>
  <si>
    <t>О.А. Лазарева</t>
  </si>
  <si>
    <t>Муниципальное бюдженое учреждение Молодежный Центр "Стрижи" Заельцовского района города Новосибирска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</si>
  <si>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</si>
  <si>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 xml:space="preserve">630040 г. Новосибирск, ул. Кубовая, 107/1, e-mail-mcstrizhi@gmail.com, тел:+7(383)209-08-10  https://timolod.ru/centers/strizhi/
</t>
  </si>
  <si>
    <t>Лазарева Ольга анатольевна</t>
  </si>
  <si>
    <t>Головное учреждение: МЦ "Стрижи", ул. Кубовая, 107/1 - административное, одноэтажное здание, пристройка к жилому дому                                                                                                                   Структурные подразделения учреждения:                                                                                                                                                                                      "Art КУБ",  ул. Кубовая, 49 а - отдельно стоящее здание</t>
  </si>
  <si>
    <t>Площадь по структурным подразделениям:                                                                                                       Головное учреждение МЦ "Стрижи" - 536,9 кв.м.                                                                                                                                                                                                    "Art КУБ" - 471,4 кв.м.                                                                                                                                                                                                                                                  Итого: 1,008,3 кв.м.</t>
  </si>
  <si>
    <t>Рабочие дни с 10.00 до 21.00 Выходные дни с 10.00 до 21.00</t>
  </si>
  <si>
    <t>"Волонтеры добра"</t>
  </si>
  <si>
    <t>2020-2021</t>
  </si>
  <si>
    <t>13-18 лет</t>
  </si>
  <si>
    <t>Арт-проект "Академия культуры"</t>
  </si>
  <si>
    <t>18-35</t>
  </si>
  <si>
    <t>Спортивный выезд секции «Лыжные гонки-биатлон»</t>
  </si>
  <si>
    <t>09.07.2021 – 29.07.2021</t>
  </si>
  <si>
    <t>ДОЛ "Солнечный мыс"</t>
  </si>
  <si>
    <t>от 7 лет до 15</t>
  </si>
  <si>
    <t>Всего-24    Арт-Куб-5 чел. МЦ "Стрижи" -19</t>
  </si>
  <si>
    <t xml:space="preserve"> Фестиваль народного творчества «Светлый Праздник 2021г»</t>
  </si>
  <si>
    <t xml:space="preserve">п.1.1.2 </t>
  </si>
  <si>
    <t>Военно-патриотический спектакль «Ветер войны».</t>
  </si>
  <si>
    <t>Осенний кросс "Стрижи бегут"</t>
  </si>
  <si>
    <t xml:space="preserve">п.1.1.3 </t>
  </si>
  <si>
    <t>п.1.1.6</t>
  </si>
  <si>
    <t>Памятные события, посвященные  Дню Победы в ВОВ</t>
  </si>
  <si>
    <t>http://www.timolod.ru/centers/youth_centers/opisanie/strishi.php</t>
  </si>
  <si>
    <t>https://vk.com/mc_strizhi</t>
  </si>
  <si>
    <t>https://www.instagram.com/mc_strizhi/</t>
  </si>
  <si>
    <t>Мастер классы в рамках -интенсива "Я танцовщик"</t>
  </si>
  <si>
    <t>Академия современного танца г. Санкт-Петербург</t>
  </si>
  <si>
    <t>Онлайн-марафон Натальи Кручевских "Развитие музыкальности у дошкольников"</t>
  </si>
  <si>
    <t>Марафон Ольги Каплуновой "Анатомическая растяжка. Подготовка к шпагату"</t>
  </si>
  <si>
    <t>Проект horeograf.com https://vk.com/club200371858</t>
  </si>
  <si>
    <t>Проект horeograf.com https://vk.com/club185188305</t>
  </si>
  <si>
    <t>Курс "Постановка голоса. Приемы вокала в жанре Эстрадно-джазовый вокал и элементы EVT</t>
  </si>
  <si>
    <t>Международная школа вокала "Сильный голос"</t>
  </si>
  <si>
    <t>Автономная некоммерческая организация "Центр творческого развития детей и юношества "Звездный город"</t>
  </si>
  <si>
    <t>Цикл мастер-классов Всероссийский танцевальный проект "Чайка"</t>
  </si>
  <si>
    <t>ГАУ ДО "Краевой центр художественного образования "Росток" г. Пермь</t>
  </si>
  <si>
    <t>МАУ "ГЦПТ"</t>
  </si>
  <si>
    <t>Курсы повышения квалификации по программе дополнительногопрофессионального  образования "Развитие креативного мышления"</t>
  </si>
  <si>
    <t>Открытый районный интернет конкурс «Чехов Лайк»</t>
  </si>
  <si>
    <t>Ноябрь, 2020 г.</t>
  </si>
  <si>
    <t>Ежегодный кубок МБУ «Спортивный город»</t>
  </si>
  <si>
    <t>Декабрь, 2020 г.</t>
  </si>
  <si>
    <t>Районный конкурс декоративно-прикладного искусства «Пасха красная»</t>
  </si>
  <si>
    <t>Май, 2021 г.</t>
  </si>
  <si>
    <t>Дистанционный</t>
  </si>
  <si>
    <t xml:space="preserve">Дипломант 1 степени </t>
  </si>
  <si>
    <t>Г. Новосибирск</t>
  </si>
  <si>
    <t>III место</t>
  </si>
  <si>
    <t>I место в номинации «рисунок» - Коллективная работа КФ «Шкатулка идей»</t>
  </si>
  <si>
    <t>Серевнования юных хоккеистов «Золотая шайба» имени А.В. Тарасова в сезоне 2020-2021 г.</t>
  </si>
  <si>
    <t>Турнир по хоккею с шайбой «Кубок Мира»</t>
  </si>
  <si>
    <t>Открытые городские соревнования по ушу</t>
  </si>
  <si>
    <t>Городские соревнования «Турнир по УШУ, посвященный международному Дню защиты детей»</t>
  </si>
  <si>
    <t>Январь, 2021</t>
  </si>
  <si>
    <t>07.02.2021-09.02.2021</t>
  </si>
  <si>
    <t>05.03.2021 – 07.03.2021</t>
  </si>
  <si>
    <t>10.04.2021-11.04.2011</t>
  </si>
  <si>
    <t>Г. Томск</t>
  </si>
  <si>
    <t>II место среди 2010-2011 г.р.</t>
  </si>
  <si>
    <t>II место среди воспитанников 2011-2012 г.р.</t>
  </si>
  <si>
    <t>III место среди воспитанников 2013-2014 г.р.</t>
  </si>
  <si>
    <t>I место в программе гуньшу – Крыхова Мария</t>
  </si>
  <si>
    <t>I место в программе даошу – Крыхова Мария</t>
  </si>
  <si>
    <t>I место в программе чанцюань 32 формы – Горькавая Олеся</t>
  </si>
  <si>
    <t>I место в программе даошу – Горькавая Олеся</t>
  </si>
  <si>
    <t>I место в программе чанциссе – Горькавая Олеся</t>
  </si>
  <si>
    <t>I место в программе гуньшу – Щербатова Софья</t>
  </si>
  <si>
    <t>II место в программе цзяньшу 16 форм – Курченко Даниэла</t>
  </si>
  <si>
    <t>II место в программе даошу – Щербатова Софья</t>
  </si>
  <si>
    <t>II место в программе чанцюань 32 формы – Щербатова Софья</t>
  </si>
  <si>
    <t>II место в программе чанцюань 16 форм – Филимонов Матвей</t>
  </si>
  <si>
    <t>II место в программе цзяньшу – Филимонов Матвей</t>
  </si>
  <si>
    <t>III место в программе чанцюань 16 форм – Курченко Даниэла</t>
  </si>
  <si>
    <t>I место в категории юноши (8-11 лет) в программе цзяньшу – Бородин Марк</t>
  </si>
  <si>
    <t>I место в категории юноши (первый год обучения) в программе ½ 16 форм – Изгорев Мирон</t>
  </si>
  <si>
    <t>I место в категории юноши (первый год обучения) в программе ½ 16 форм – Денисенко Клим</t>
  </si>
  <si>
    <t>I место в категории девушки (8-11 лет) в программе чанцюань – Щербатова София</t>
  </si>
  <si>
    <t>I место в категории девушки (8-11 лет) в программе гуньшу, наньгунь – Щербатова София</t>
  </si>
  <si>
    <t>II место в категории девушки (8-11 лет) в программе даошу – Щербатова София</t>
  </si>
  <si>
    <t>II место в категории девушки (более года обучения) в программе 16 форм даошу – Архипова Полина</t>
  </si>
  <si>
    <t>II место в категории девушки (8-11 лет) в программе чанцюань– Горькавая Олеся</t>
  </si>
  <si>
    <t>II место в категории девушки (8-11 лет) в программе даошу – Крыхова Мария</t>
  </si>
  <si>
    <t>II место в категории девушки (8-11 лет) в программе гуньшу – Крыхова Мария</t>
  </si>
  <si>
    <t>II место в категории мальчики (2011-2014 гг) в программе 16 форм – Пляшенков Ярослав</t>
  </si>
  <si>
    <t>II место в категории юноши (8-11 лет) в программе чанцюань – Ермаков Данила</t>
  </si>
  <si>
    <t>II место в категории юноши (8-11 лет) в программе даошу – Ермаков Данила</t>
  </si>
  <si>
    <t>II место в категории юноши (первый год обучения) в программе ½ 16 форм – Кулаков Матвей</t>
  </si>
  <si>
    <t>II место в категории мальчики (2013-2014 гг) в программе 16 форм чанцюань – Филимонов Матвей</t>
  </si>
  <si>
    <t>II место в категории юноши (первый год обучения) в программе ½ 16 форм – Давыдюк Роман</t>
  </si>
  <si>
    <t>III место в категории юноши (первый год обучения) в программе ½ 16 форм – Давыдюк Максим</t>
  </si>
  <si>
    <t>III место в категории юноши (первый год обучения) в программе ½ 16 форм – Горькавый Леонид</t>
  </si>
  <si>
    <t>III место в категории юноши (12-14 лет) в программе цюаньшу традиционный – Ворфоломеев Артём</t>
  </si>
  <si>
    <t>III место в категории юноши (12-14 лет) в программе традиционные дуанцисе – Ворфоломеев Артём</t>
  </si>
  <si>
    <t>III место в категории мальчики в программе 16 форм более года обучения цзяньшу – Филимонов Матвей</t>
  </si>
  <si>
    <t>III место в категории девушки (8-11 лет) в программе гуньшу, наньгунь – Горькавая Олеся</t>
  </si>
  <si>
    <t>III место в категории девушки (первый год обучения) в программе ¼ 16 форм – Щербатова Диана</t>
  </si>
  <si>
    <t>III место в категории девушки (8-11 лет) в программе ½ цзяньшу, наньдао – Раимбердиева Асия</t>
  </si>
  <si>
    <t>I место в категории юноши (8-11 лет) в программе наньцюань – Баженов Кирилл</t>
  </si>
  <si>
    <t>II место в категории юноши (8-11 лет) в программе наньдао – Баженов Кирилл</t>
  </si>
  <si>
    <t>II Окружной конкурс плакатов «Терроризму нет!»</t>
  </si>
  <si>
    <t>Чемпионат и первенство Сибирского Федерального округа по УШУ</t>
  </si>
  <si>
    <t>Областная выставка декоративно-прикладного творчества «Весёлая масленка»</t>
  </si>
  <si>
    <t>Областная выставка «Пасха красная»</t>
  </si>
  <si>
    <t>Межрайонный открытый фестиваль-конкурс детского и юношеского творчество «Планета детства-2021»</t>
  </si>
  <si>
    <t>Г. Бердск</t>
  </si>
  <si>
    <t>Новосибирская обл.</t>
  </si>
  <si>
    <t>Ноябрь, 2020г.</t>
  </si>
  <si>
    <t>Февраль, 2021 г.</t>
  </si>
  <si>
    <t>Март, 2021</t>
  </si>
  <si>
    <t>Апрель, 2021</t>
  </si>
  <si>
    <t>Июнь, 2021</t>
  </si>
  <si>
    <t>Лауреат – Егорова Валерия</t>
  </si>
  <si>
    <t>Лауреат – Ермоленко Дмитрий</t>
  </si>
  <si>
    <t>I место в программе цюаньшу 5 группа – Ворфоломеев Артем</t>
  </si>
  <si>
    <t>I место в программе даошу – Щербатова Софья</t>
  </si>
  <si>
    <t>I место в программе гуньшу, наньгунь – Щербатова Софья</t>
  </si>
  <si>
    <t>I место в программе чанцюань 16 форм – Филимонов Матвей</t>
  </si>
  <si>
    <t>II место в программе наньцюань – Баженов Кирилл</t>
  </si>
  <si>
    <t>II место в программе чанцюань девушки 2011-2013 г.р. – Щербатова Софья</t>
  </si>
  <si>
    <t>III место в программе гуньшу, наньгунь – Крыхова Мария</t>
  </si>
  <si>
    <t>III место в программе 16 форм цзяньшу – Филимонов Матвей</t>
  </si>
  <si>
    <t>III место в программе даошу, юноши 8-11 лет – Ермаков Данила</t>
  </si>
  <si>
    <t>Лауреат – Махова Елена и Махова Маргарита</t>
  </si>
  <si>
    <t>Лауреат – Ульянова Надежда</t>
  </si>
  <si>
    <t>Диплом III степени- Егорова Валерия</t>
  </si>
  <si>
    <t>Лауреат I степени – Шкитина Анастасия</t>
  </si>
  <si>
    <t>Лауреат I степени – КФ «Шкатулка идей»</t>
  </si>
  <si>
    <t>Всероссийский фестиваль-конкурс искусств «Крылья»</t>
  </si>
  <si>
    <t>Одиннадцатый всероссийский конкурс «Таланты России»</t>
  </si>
  <si>
    <t>Чемпионат России по УШУ</t>
  </si>
  <si>
    <t>VII Всероссийский фестиваль-конкурс хореографического и вокального искусства «Новая Россия»</t>
  </si>
  <si>
    <t>Чемпионат России по ушу</t>
  </si>
  <si>
    <t>Всероссийский творческий конкурс «Горизонты педагогики»</t>
  </si>
  <si>
    <t>Всероссийский Фестиваль детского и юношеского творчества «Золотой кубок России»</t>
  </si>
  <si>
    <t>VI Всероссийский фестиваль-конкурс детского дошкольного творчества «Чудо детки»</t>
  </si>
  <si>
    <t>Всероссийский танцевальный проект «Чайка»</t>
  </si>
  <si>
    <t>Всероссийский дистанционный заочный конкурс «Векториада-2020»</t>
  </si>
  <si>
    <t>29.03.2021 – 04.04.2021</t>
  </si>
  <si>
    <t>Май, 2021</t>
  </si>
  <si>
    <t>2021 г.</t>
  </si>
  <si>
    <t>Г. Москва</t>
  </si>
  <si>
    <t>Г. Москва, дистанционно</t>
  </si>
  <si>
    <t>дистанционно</t>
  </si>
  <si>
    <t>Г. Барнаул</t>
  </si>
  <si>
    <t>Г. Саратов</t>
  </si>
  <si>
    <t>Дипломант III степени в номинации: современная хореография, 15-18 лет</t>
  </si>
  <si>
    <t>Дипломант II степени в номинации: современная хореография, 15-18 лет</t>
  </si>
  <si>
    <t>Лауреат I степени в номинации «Конкурс чтецов» - Набатникова Виолетта</t>
  </si>
  <si>
    <t xml:space="preserve">Лауреат I степени в номинации «Актёрское мастерство» - Максима Бурцев, Анна Скумбина, Вячеслав Калгашкин </t>
  </si>
  <si>
    <t>III место в виде программы традиционное ушу дуаньбин, мужчины – Минин Дмитрий</t>
  </si>
  <si>
    <t>Лауреат I степени – младший ансамбль МЦ «Стрижи» в направлении: эстрадный вокал (7-8 лет)</t>
  </si>
  <si>
    <t>Лауреат I степени – Куликов Николай в направлении: эстрадный вокал (12 лет)</t>
  </si>
  <si>
    <t>Лауреат II степени – Грищенко Арсений в направлении: эстрадный вокал (8 лет)</t>
  </si>
  <si>
    <t>Лауреат II степени – Ла Гроттерия Соня в направлении: эстрадный вокал (8 лет)</t>
  </si>
  <si>
    <t>Минин Д.А. III место в программе таолу-цзяньшу (мужчины)</t>
  </si>
  <si>
    <t>Минин Д.А. II место в программе таолу-цяншу (мужчины)</t>
  </si>
  <si>
    <t>Театральная студия «Корифеи» - II место</t>
  </si>
  <si>
    <t>Степан Слезко III место</t>
  </si>
  <si>
    <t>Театральная студия «Корифеи» (7-11 лет) – II место</t>
  </si>
  <si>
    <t>Лауреат I степени – Куликов Николай</t>
  </si>
  <si>
    <t>Лауреат I степени – Сошкин Кирилл</t>
  </si>
  <si>
    <t>Лауреат I степени – Новошицкая Дарья</t>
  </si>
  <si>
    <t>Лауреат I степени – Грищенко Арсений</t>
  </si>
  <si>
    <t>Лауреат I степени – Ерюкова Полина</t>
  </si>
  <si>
    <t>Лауреат I степени с танцевальным номером «Феи»</t>
  </si>
  <si>
    <t>Лауреат I степени с танцевальным номером «Поющие пески», в категории современный танец 10-12 лет</t>
  </si>
  <si>
    <t>Лауреат I степени с танцевальным номером «Узники», в категории современный танец 10-12 лет</t>
  </si>
  <si>
    <t>Лауреат I степени с танцевальным номером «Забытое детство», в категории современный танец 7-9 лет</t>
  </si>
  <si>
    <t>Лауреат I степени с танцевальным номером «Пиксели.ERROR», в категории современный танец 7-9 лет</t>
  </si>
  <si>
    <t>I место в номинации «театральное творчество» с произведением «Чулочки» М. Джалиля – Мошкарова Эльвира</t>
  </si>
  <si>
    <t>I место в номинации «театральное творчество» с произведением «Кукла» В. Тушновой – Саломатникова Евгения</t>
  </si>
  <si>
    <t>I место в номинации «театральное творчество» с произведением «Зинка» Ю. Друниной – Стацула Юлия</t>
  </si>
  <si>
    <t>I место в номинации «театральное творчество» с произведением «Баллада о красках» Р. Рождественского – Белькович Любовь</t>
  </si>
  <si>
    <t>I место в номинации «театральное творчество» с произведением «Баллада о молчании» Р. Рождественского – Брагин Юрий</t>
  </si>
  <si>
    <t>I место в номинации «театральное творчество» с произведением «Запомни раз и навсегда» А. Далласа – Бухтина Дарина</t>
  </si>
  <si>
    <t>I место в номинации «театральное творчество» с произведением «Пепел» Э. Межилайтиса – Вялкова Елизавета</t>
  </si>
  <si>
    <t>I место в номинации «театральное творчество» с произведением –«О детях войны» В. Салий – Колосова София</t>
  </si>
  <si>
    <t>I место в номинации «театральное творчество» с произведением «Варварство» М. Джалиля – Коноплёва Екатерина</t>
  </si>
  <si>
    <t>I место в номинации «театральное творчество» с произведением «Стенька Разин» М. Цветаевой – Коноплева Екатерина</t>
  </si>
  <si>
    <t>I место в номинации «театральное творчество» с произведением «Воспоминания о войне» А. Григорьева – Кузнецова Мария</t>
  </si>
  <si>
    <t>I место в номинации «театральное творчество» с произведением «Баллада о черством хлебе» В. Лифшица – Лысенко Александра</t>
  </si>
  <si>
    <t>Одиннадцатый международный конкурс «Таланты России»</t>
  </si>
  <si>
    <t>Международный творческий конкурс «Здравствуй, гостья-зима!»</t>
  </si>
  <si>
    <t>Международный творческий конкурс «Зимний калейдоскоп»</t>
  </si>
  <si>
    <t>Открытый международный чемпионат по современной хореографии Oriental Bollywood</t>
  </si>
  <si>
    <t>Международный творческий форум и фестиваль-конкурс «Артист Сибири. Крылья творчества»</t>
  </si>
  <si>
    <t>Международный военно-патриотический конкурс «Победный май»</t>
  </si>
  <si>
    <t>Март, 2021 г.</t>
  </si>
  <si>
    <t>Г. Самара</t>
  </si>
  <si>
    <t>Онлайн</t>
  </si>
  <si>
    <t>I место в номинации «Поделка» - Милашина Дарья</t>
  </si>
  <si>
    <t>I место в номинации «Фотография» - Милашина Дарья</t>
  </si>
  <si>
    <t xml:space="preserve">Диплом за IV место с танцевальным номером «Феи» </t>
  </si>
  <si>
    <t>Лауреат II степени в номинации: детский танец, 5-7 лет</t>
  </si>
  <si>
    <t>Лауреат I степени в номинации: современный танец, 8 -10 лет</t>
  </si>
  <si>
    <t>Лауреат I степени в номинации: современный танец, 11-13 лет</t>
  </si>
  <si>
    <t>Дипломант I степени в номинации: народно-стилизованный танец, старше 13 лет</t>
  </si>
  <si>
    <t>Дипломант I степени в номинации: современный танец, старше 13 лет</t>
  </si>
  <si>
    <t>Лауреат I степени, номер «Эхо», смешанная группа 10-18 лет</t>
  </si>
  <si>
    <t>https://dk-talant.ru/</t>
  </si>
  <si>
    <t>https://ginger-cat.ru/</t>
  </si>
  <si>
    <t>https://ginger-cat.ru/meropriyatiya-proshlykh-let/2020-2021/1075-mezhdunarodnyy-tvorcheskiy-konkurs-zimniy-kaleydoskop</t>
  </si>
  <si>
    <t>https://cyberpedia.su/26xbe3d.html</t>
  </si>
  <si>
    <t>https://www.artist-sibiri.ru/artistsibiri-artwings-kemerovo</t>
  </si>
  <si>
    <t>https://dckoms.ru/2021/06/08/международный-военно-патриотический/</t>
  </si>
  <si>
    <t>https://www.rus-festival.ru/news/67-2.html</t>
  </si>
  <si>
    <t>https://www.culture.ru/events/944948/xi-vserossiiskii-konkurs-talanty-rossii</t>
  </si>
  <si>
    <t>https://competitionbook.com/</t>
  </si>
  <si>
    <t>https://www.art-center.ru/events/novaya-rossiya-2021/</t>
  </si>
  <si>
    <t>https://rsbi.ru/news/10323</t>
  </si>
  <si>
    <t>https://pedgorizont.ru/?ref_id=017&amp;yclid=6685821575623140358</t>
  </si>
  <si>
    <t>https://мцти1.рф/disney</t>
  </si>
  <si>
    <t>https://vk.com/chudodetky</t>
  </si>
  <si>
    <t>https://vk.com/topic-10036746_47466422</t>
  </si>
  <si>
    <t>https://minobrnauki.sakha.gov.ru/news/front/view/id/3211603</t>
  </si>
  <si>
    <t>социальные сети ГК "Стрижи" - 4 видеосюжета.</t>
  </si>
  <si>
    <t>10 видеосюжетов: информационный портал "Сводка НСК" , Социальные сети ГК "Стрижи"</t>
  </si>
  <si>
    <t xml:space="preserve">муниципального бюджетного учреждения Молодежного центра "Стрижи" Заельцовского района города Новосибирска
Молодежного Центра «Стрижи»
Заельцовского района города Новосибирска
 </t>
  </si>
  <si>
    <t>Арт- Куб-2 каб.  Хореографический зал, концетный зал. МЦ Стрижи- 3 каб., хореографический зал,спортивный зал.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</si>
</sst>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top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8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9" fillId="0" borderId="1" xfId="1" applyBorder="1"/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2" fillId="0" borderId="0" xfId="1" applyFont="1" applyAlignment="1">
      <alignment horizontal="center" vertical="center"/>
    </xf>
    <xf numFmtId="0" fontId="32" fillId="0" borderId="1" xfId="1" applyFont="1" applyBorder="1"/>
    <xf numFmtId="0" fontId="5" fillId="0" borderId="5" xfId="0" applyFont="1" applyBorder="1" applyAlignment="1" applyProtection="1">
      <alignment horizontal="center" vertical="top" wrapText="1"/>
    </xf>
    <xf numFmtId="0" fontId="33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</xf>
    <xf numFmtId="0" fontId="26" fillId="0" borderId="1" xfId="0" applyFont="1" applyBorder="1" applyAlignment="1" applyProtection="1">
      <alignment horizontal="center" vertical="top" wrapText="1"/>
    </xf>
    <xf numFmtId="0" fontId="34" fillId="0" borderId="1" xfId="0" applyFont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>
      <alignment horizontal="left" vertical="top" wrapText="1"/>
    </xf>
    <xf numFmtId="0" fontId="35" fillId="0" borderId="1" xfId="0" applyFont="1" applyBorder="1"/>
    <xf numFmtId="14" fontId="26" fillId="0" borderId="1" xfId="0" applyNumberFormat="1" applyFont="1" applyBorder="1" applyAlignment="1">
      <alignment horizontal="left" vertical="top" wrapText="1"/>
    </xf>
    <xf numFmtId="0" fontId="26" fillId="0" borderId="0" xfId="0" applyFont="1" applyAlignment="1">
      <alignment wrapText="1"/>
    </xf>
    <xf numFmtId="14" fontId="27" fillId="0" borderId="1" xfId="0" applyNumberFormat="1" applyFont="1" applyBorder="1" applyAlignment="1">
      <alignment horizontal="left" vertical="top" wrapText="1"/>
    </xf>
    <xf numFmtId="14" fontId="26" fillId="0" borderId="1" xfId="0" applyNumberFormat="1" applyFont="1" applyBorder="1" applyAlignment="1">
      <alignment horizontal="left" vertical="top"/>
    </xf>
    <xf numFmtId="0" fontId="26" fillId="8" borderId="1" xfId="0" applyFont="1" applyFill="1" applyBorder="1" applyAlignment="1">
      <alignment horizontal="left" vertical="top" wrapText="1"/>
    </xf>
    <xf numFmtId="14" fontId="27" fillId="8" borderId="1" xfId="0" applyNumberFormat="1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14" fontId="27" fillId="2" borderId="1" xfId="0" applyNumberFormat="1" applyFont="1" applyFill="1" applyBorder="1" applyAlignment="1">
      <alignment horizontal="left" vertical="top" wrapText="1"/>
    </xf>
    <xf numFmtId="14" fontId="26" fillId="0" borderId="1" xfId="0" applyNumberFormat="1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/>
      <protection locked="0"/>
    </xf>
    <xf numFmtId="0" fontId="26" fillId="8" borderId="1" xfId="0" applyFont="1" applyFill="1" applyBorder="1" applyAlignment="1" applyProtection="1">
      <alignment horizontal="left" vertical="top" wrapText="1"/>
      <protection locked="0"/>
    </xf>
    <xf numFmtId="14" fontId="26" fillId="8" borderId="1" xfId="0" applyNumberFormat="1" applyFont="1" applyFill="1" applyBorder="1" applyAlignment="1" applyProtection="1">
      <alignment horizontal="center" vertical="top" wrapText="1"/>
      <protection locked="0"/>
    </xf>
    <xf numFmtId="0" fontId="26" fillId="8" borderId="1" xfId="0" applyFont="1" applyFill="1" applyBorder="1" applyAlignment="1" applyProtection="1">
      <alignment horizontal="center" vertical="top" wrapText="1"/>
      <protection locked="0"/>
    </xf>
    <xf numFmtId="14" fontId="26" fillId="0" borderId="1" xfId="0" applyNumberFormat="1" applyFont="1" applyFill="1" applyBorder="1" applyAlignment="1" applyProtection="1">
      <alignment horizontal="left" vertical="top" wrapText="1"/>
      <protection locked="0"/>
    </xf>
    <xf numFmtId="0" fontId="26" fillId="0" borderId="1" xfId="0" applyFont="1" applyFill="1" applyBorder="1" applyAlignment="1" applyProtection="1">
      <alignment horizontal="left" vertical="top" wrapText="1"/>
      <protection locked="0"/>
    </xf>
    <xf numFmtId="0" fontId="27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14" fontId="26" fillId="0" borderId="1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29" fillId="0" borderId="1" xfId="1" applyBorder="1" applyAlignment="1">
      <alignment vertical="top" wrapText="1"/>
    </xf>
    <xf numFmtId="0" fontId="29" fillId="0" borderId="1" xfId="1" applyBorder="1" applyAlignment="1">
      <alignment horizontal="left" vertical="top" wrapText="1"/>
    </xf>
    <xf numFmtId="0" fontId="29" fillId="0" borderId="1" xfId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FF99"/>
      <color rgb="FFB7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us-festival.ru/news/67-2.html" TargetMode="External"/><Relationship Id="rId18" Type="http://schemas.openxmlformats.org/officeDocument/2006/relationships/hyperlink" Target="https://www.art-center.ru/events/novaya-rossiya-2021/" TargetMode="External"/><Relationship Id="rId26" Type="http://schemas.openxmlformats.org/officeDocument/2006/relationships/hyperlink" Target="https://pedgorizont.ru/?ref_id=017&amp;yclid=6685821575623140358" TargetMode="External"/><Relationship Id="rId39" Type="http://schemas.openxmlformats.org/officeDocument/2006/relationships/hyperlink" Target="https://minobrnauki.sakha.gov.ru/news/front/view/id/3211603" TargetMode="External"/><Relationship Id="rId3" Type="http://schemas.openxmlformats.org/officeDocument/2006/relationships/hyperlink" Target="https://ginger-cat.ru/meropriyatiya-proshlykh-let/2020-2021/1075-mezhdunarodnyy-tvorcheskiy-konkurs-zimniy-kaleydoskop" TargetMode="External"/><Relationship Id="rId21" Type="http://schemas.openxmlformats.org/officeDocument/2006/relationships/hyperlink" Target="https://www.art-center.ru/events/novaya-rossiya-2021/" TargetMode="External"/><Relationship Id="rId34" Type="http://schemas.openxmlformats.org/officeDocument/2006/relationships/hyperlink" Target="https://vk.com/topic-10036746_47466422" TargetMode="External"/><Relationship Id="rId42" Type="http://schemas.openxmlformats.org/officeDocument/2006/relationships/hyperlink" Target="https://minobrnauki.sakha.gov.ru/news/front/view/id/3211603" TargetMode="External"/><Relationship Id="rId47" Type="http://schemas.openxmlformats.org/officeDocument/2006/relationships/hyperlink" Target="https://minobrnauki.sakha.gov.ru/news/front/view/id/3211603" TargetMode="External"/><Relationship Id="rId7" Type="http://schemas.openxmlformats.org/officeDocument/2006/relationships/hyperlink" Target="https://www.artist-sibiri.ru/artistsibiri-artwings-kemerovo" TargetMode="External"/><Relationship Id="rId12" Type="http://schemas.openxmlformats.org/officeDocument/2006/relationships/hyperlink" Target="https://dckoms.ru/2021/06/08/&#1084;&#1077;&#1078;&#1076;&#1091;&#1085;&#1072;&#1088;&#1086;&#1076;&#1085;&#1099;&#1081;-&#1074;&#1086;&#1077;&#1085;&#1085;&#1086;-&#1087;&#1072;&#1090;&#1088;&#1080;&#1086;&#1090;&#1080;&#1095;&#1077;&#1089;&#1082;&#1080;&#1081;/" TargetMode="External"/><Relationship Id="rId17" Type="http://schemas.openxmlformats.org/officeDocument/2006/relationships/hyperlink" Target="https://competitionbook.com/" TargetMode="External"/><Relationship Id="rId25" Type="http://schemas.openxmlformats.org/officeDocument/2006/relationships/hyperlink" Target="https://pedgorizont.ru/?ref_id=017&amp;yclid=6685821575623140358" TargetMode="External"/><Relationship Id="rId33" Type="http://schemas.openxmlformats.org/officeDocument/2006/relationships/hyperlink" Target="https://vk.com/topic-10036746_47466422" TargetMode="External"/><Relationship Id="rId38" Type="http://schemas.openxmlformats.org/officeDocument/2006/relationships/hyperlink" Target="https://minobrnauki.sakha.gov.ru/news/front/view/id/3211603" TargetMode="External"/><Relationship Id="rId46" Type="http://schemas.openxmlformats.org/officeDocument/2006/relationships/hyperlink" Target="https://minobrnauki.sakha.gov.ru/news/front/view/id/3211603" TargetMode="External"/><Relationship Id="rId2" Type="http://schemas.openxmlformats.org/officeDocument/2006/relationships/hyperlink" Target="https://ginger-cat.ru/meropriyatiya-proshlykh-let/2020-2021/1075-mezhdunarodnyy-tvorcheskiy-konkurs-zimniy-kaleydoskop" TargetMode="External"/><Relationship Id="rId16" Type="http://schemas.openxmlformats.org/officeDocument/2006/relationships/hyperlink" Target="https://www.culture.ru/events/944948/xi-vserossiiskii-konkurs-talanty-rossii" TargetMode="External"/><Relationship Id="rId20" Type="http://schemas.openxmlformats.org/officeDocument/2006/relationships/hyperlink" Target="https://www.art-center.ru/events/novaya-rossiya-2021/" TargetMode="External"/><Relationship Id="rId29" Type="http://schemas.openxmlformats.org/officeDocument/2006/relationships/hyperlink" Target="https://&#1084;&#1094;&#1090;&#1080;1.&#1088;&#1092;/disney" TargetMode="External"/><Relationship Id="rId41" Type="http://schemas.openxmlformats.org/officeDocument/2006/relationships/hyperlink" Target="https://minobrnauki.sakha.gov.ru/news/front/view/id/3211603" TargetMode="External"/><Relationship Id="rId1" Type="http://schemas.openxmlformats.org/officeDocument/2006/relationships/hyperlink" Target="https://cyberpedia.su/26xbe3d.html" TargetMode="External"/><Relationship Id="rId6" Type="http://schemas.openxmlformats.org/officeDocument/2006/relationships/hyperlink" Target="https://dk-talant.ru/" TargetMode="External"/><Relationship Id="rId11" Type="http://schemas.openxmlformats.org/officeDocument/2006/relationships/hyperlink" Target="https://www.artist-sibiri.ru/artistsibiri-artwings-kemerovo" TargetMode="External"/><Relationship Id="rId24" Type="http://schemas.openxmlformats.org/officeDocument/2006/relationships/hyperlink" Target="https://pedgorizont.ru/?ref_id=017&amp;yclid=6685821575623140358" TargetMode="External"/><Relationship Id="rId32" Type="http://schemas.openxmlformats.org/officeDocument/2006/relationships/hyperlink" Target="https://vk.com/chudodetky" TargetMode="External"/><Relationship Id="rId37" Type="http://schemas.openxmlformats.org/officeDocument/2006/relationships/hyperlink" Target="https://minobrnauki.sakha.gov.ru/news/front/view/id/3211603" TargetMode="External"/><Relationship Id="rId40" Type="http://schemas.openxmlformats.org/officeDocument/2006/relationships/hyperlink" Target="https://minobrnauki.sakha.gov.ru/news/front/view/id/3211603" TargetMode="External"/><Relationship Id="rId45" Type="http://schemas.openxmlformats.org/officeDocument/2006/relationships/hyperlink" Target="https://minobrnauki.sakha.gov.ru/news/front/view/id/3211603" TargetMode="External"/><Relationship Id="rId5" Type="http://schemas.openxmlformats.org/officeDocument/2006/relationships/hyperlink" Target="https://dk-talant.ru/" TargetMode="External"/><Relationship Id="rId15" Type="http://schemas.openxmlformats.org/officeDocument/2006/relationships/hyperlink" Target="https://www.culture.ru/events/944948/xi-vserossiiskii-konkurs-talanty-rossii" TargetMode="External"/><Relationship Id="rId23" Type="http://schemas.openxmlformats.org/officeDocument/2006/relationships/hyperlink" Target="https://rsbi.ru/news/10323" TargetMode="External"/><Relationship Id="rId28" Type="http://schemas.openxmlformats.org/officeDocument/2006/relationships/hyperlink" Target="https://&#1084;&#1094;&#1090;&#1080;1.&#1088;&#1092;/disney" TargetMode="External"/><Relationship Id="rId36" Type="http://schemas.openxmlformats.org/officeDocument/2006/relationships/hyperlink" Target="https://vk.com/topic-10036746_47466422" TargetMode="External"/><Relationship Id="rId49" Type="http://schemas.openxmlformats.org/officeDocument/2006/relationships/printerSettings" Target="../printerSettings/printerSettings12.bin"/><Relationship Id="rId10" Type="http://schemas.openxmlformats.org/officeDocument/2006/relationships/hyperlink" Target="https://www.artist-sibiri.ru/artistsibiri-artwings-kemerovo" TargetMode="External"/><Relationship Id="rId19" Type="http://schemas.openxmlformats.org/officeDocument/2006/relationships/hyperlink" Target="https://www.art-center.ru/events/novaya-rossiya-2021/" TargetMode="External"/><Relationship Id="rId31" Type="http://schemas.openxmlformats.org/officeDocument/2006/relationships/hyperlink" Target="https://&#1084;&#1094;&#1090;&#1080;1.&#1088;&#1092;/disney" TargetMode="External"/><Relationship Id="rId44" Type="http://schemas.openxmlformats.org/officeDocument/2006/relationships/hyperlink" Target="https://minobrnauki.sakha.gov.ru/news/front/view/id/3211603" TargetMode="External"/><Relationship Id="rId4" Type="http://schemas.openxmlformats.org/officeDocument/2006/relationships/hyperlink" Target="https://ginger-cat.ru/" TargetMode="External"/><Relationship Id="rId9" Type="http://schemas.openxmlformats.org/officeDocument/2006/relationships/hyperlink" Target="https://www.artist-sibiri.ru/artistsibiri-artwings-kemerovo" TargetMode="External"/><Relationship Id="rId14" Type="http://schemas.openxmlformats.org/officeDocument/2006/relationships/hyperlink" Target="https://www.rus-festival.ru/news/67-2.html" TargetMode="External"/><Relationship Id="rId22" Type="http://schemas.openxmlformats.org/officeDocument/2006/relationships/hyperlink" Target="https://rsbi.ru/news/10323" TargetMode="External"/><Relationship Id="rId27" Type="http://schemas.openxmlformats.org/officeDocument/2006/relationships/hyperlink" Target="https://&#1084;&#1094;&#1090;&#1080;1.&#1088;&#1092;/disney" TargetMode="External"/><Relationship Id="rId30" Type="http://schemas.openxmlformats.org/officeDocument/2006/relationships/hyperlink" Target="https://&#1084;&#1094;&#1090;&#1080;1.&#1088;&#1092;/disney" TargetMode="External"/><Relationship Id="rId35" Type="http://schemas.openxmlformats.org/officeDocument/2006/relationships/hyperlink" Target="https://vk.com/topic-10036746_47466422" TargetMode="External"/><Relationship Id="rId43" Type="http://schemas.openxmlformats.org/officeDocument/2006/relationships/hyperlink" Target="https://minobrnauki.sakha.gov.ru/news/front/view/id/3211603" TargetMode="External"/><Relationship Id="rId48" Type="http://schemas.openxmlformats.org/officeDocument/2006/relationships/hyperlink" Target="https://minobrnauki.sakha.gov.ru/news/front/view/id/3211603" TargetMode="External"/><Relationship Id="rId8" Type="http://schemas.openxmlformats.org/officeDocument/2006/relationships/hyperlink" Target="https://www.artist-sibiri.ru/artistsibiri-artwings-kemerovo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13" zoomScaleNormal="100" zoomScaleSheetLayoutView="100" workbookViewId="0">
      <selection activeCell="A11" sqref="A11:N11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291" t="s">
        <v>271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3"/>
    </row>
    <row r="2" spans="1:14" ht="38.25" customHeight="1" x14ac:dyDescent="0.25">
      <c r="A2" s="227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28"/>
    </row>
    <row r="3" spans="1:14" ht="19.5" customHeight="1" x14ac:dyDescent="0.25">
      <c r="A3" s="308" t="s">
        <v>206</v>
      </c>
      <c r="B3" s="309"/>
      <c r="C3" s="309"/>
      <c r="D3" s="309"/>
      <c r="E3" s="309"/>
      <c r="F3" s="90"/>
      <c r="G3" s="90"/>
      <c r="H3" s="90"/>
      <c r="I3" s="90"/>
      <c r="J3" s="90"/>
      <c r="K3" s="90"/>
      <c r="L3" s="294"/>
      <c r="M3" s="294"/>
      <c r="N3" s="295"/>
    </row>
    <row r="4" spans="1:14" ht="15.75" x14ac:dyDescent="0.25">
      <c r="A4" s="229" t="s">
        <v>75</v>
      </c>
      <c r="B4" s="307" t="s">
        <v>277</v>
      </c>
      <c r="C4" s="307"/>
      <c r="D4" s="307"/>
      <c r="E4" s="307"/>
      <c r="F4" s="90"/>
      <c r="G4" s="90"/>
      <c r="H4" s="90"/>
      <c r="I4" s="90"/>
      <c r="J4" s="90"/>
      <c r="K4" s="90"/>
      <c r="L4" s="90"/>
      <c r="M4" s="90"/>
      <c r="N4" s="228"/>
    </row>
    <row r="5" spans="1:14" ht="21.75" customHeight="1" x14ac:dyDescent="0.25">
      <c r="A5" s="312"/>
      <c r="B5" s="307"/>
      <c r="C5" s="307"/>
      <c r="D5" s="307"/>
      <c r="E5" s="307"/>
      <c r="F5" s="90"/>
      <c r="G5" s="90"/>
      <c r="H5" s="90"/>
      <c r="I5" s="90"/>
      <c r="J5" s="90"/>
      <c r="K5" s="90"/>
      <c r="L5" s="90"/>
      <c r="M5" s="90"/>
      <c r="N5" s="228"/>
    </row>
    <row r="6" spans="1:14" ht="30.75" customHeight="1" x14ac:dyDescent="0.25">
      <c r="A6" s="310" t="s">
        <v>278</v>
      </c>
      <c r="B6" s="311"/>
      <c r="C6" s="90"/>
      <c r="D6" s="313"/>
      <c r="E6" s="313"/>
      <c r="F6" s="90"/>
      <c r="G6" s="90"/>
      <c r="H6" s="90"/>
      <c r="I6" s="90"/>
      <c r="J6" s="90"/>
      <c r="K6" s="90"/>
      <c r="L6" s="90"/>
      <c r="M6" s="90"/>
      <c r="N6" s="228"/>
    </row>
    <row r="7" spans="1:14" ht="12.75" customHeight="1" x14ac:dyDescent="0.25">
      <c r="A7" s="314" t="s">
        <v>207</v>
      </c>
      <c r="B7" s="315"/>
      <c r="C7" s="90"/>
      <c r="D7" s="289" t="s">
        <v>208</v>
      </c>
      <c r="E7" s="289"/>
      <c r="F7" s="90"/>
      <c r="G7" s="90"/>
      <c r="H7" s="90"/>
      <c r="I7" s="90"/>
      <c r="J7" s="90"/>
      <c r="K7" s="90"/>
      <c r="L7" s="90"/>
      <c r="M7" s="90"/>
      <c r="N7" s="228"/>
    </row>
    <row r="8" spans="1:14" ht="12.75" customHeight="1" x14ac:dyDescent="0.25">
      <c r="A8" s="230"/>
      <c r="B8" s="290" t="s">
        <v>209</v>
      </c>
      <c r="C8" s="290"/>
      <c r="D8" s="290"/>
      <c r="E8" s="108"/>
      <c r="F8" s="90"/>
      <c r="G8" s="90"/>
      <c r="H8" s="90"/>
      <c r="I8" s="90"/>
      <c r="J8" s="90"/>
      <c r="K8" s="90"/>
      <c r="L8" s="90"/>
      <c r="M8" s="90"/>
      <c r="N8" s="228"/>
    </row>
    <row r="9" spans="1:14" ht="101.25" customHeight="1" x14ac:dyDescent="0.25">
      <c r="A9" s="227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28"/>
    </row>
    <row r="10" spans="1:14" ht="18.75" x14ac:dyDescent="0.3">
      <c r="A10" s="297" t="s">
        <v>96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9"/>
    </row>
    <row r="11" spans="1:14" ht="18.75" customHeight="1" x14ac:dyDescent="0.3">
      <c r="A11" s="300" t="s">
        <v>498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2"/>
    </row>
    <row r="12" spans="1:14" x14ac:dyDescent="0.25">
      <c r="A12" s="303" t="s">
        <v>97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5"/>
    </row>
    <row r="13" spans="1:14" ht="18.75" x14ac:dyDescent="0.3">
      <c r="A13" s="227"/>
      <c r="B13" s="90"/>
      <c r="C13" s="90"/>
      <c r="D13" s="90"/>
      <c r="E13" s="231" t="s">
        <v>98</v>
      </c>
      <c r="F13" s="296">
        <v>2021</v>
      </c>
      <c r="G13" s="296"/>
      <c r="H13" s="306" t="s">
        <v>99</v>
      </c>
      <c r="I13" s="306"/>
      <c r="J13" s="306"/>
      <c r="K13" s="90"/>
      <c r="L13" s="90"/>
      <c r="M13" s="90"/>
      <c r="N13" s="228"/>
    </row>
    <row r="14" spans="1:14" x14ac:dyDescent="0.25">
      <c r="A14" s="227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28"/>
    </row>
    <row r="15" spans="1:14" x14ac:dyDescent="0.25">
      <c r="A15" s="227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28"/>
    </row>
    <row r="16" spans="1:14" x14ac:dyDescent="0.25">
      <c r="A16" s="227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28"/>
    </row>
    <row r="17" spans="1:14" x14ac:dyDescent="0.25">
      <c r="A17" s="227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28"/>
    </row>
    <row r="18" spans="1:14" x14ac:dyDescent="0.25">
      <c r="A18" s="227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28"/>
    </row>
    <row r="19" spans="1:14" x14ac:dyDescent="0.25">
      <c r="A19" s="227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28"/>
    </row>
    <row r="20" spans="1:14" x14ac:dyDescent="0.25">
      <c r="A20" s="227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28"/>
    </row>
    <row r="21" spans="1:14" x14ac:dyDescent="0.25">
      <c r="A21" s="227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28"/>
    </row>
    <row r="22" spans="1:14" x14ac:dyDescent="0.25">
      <c r="A22" s="227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28"/>
    </row>
    <row r="23" spans="1:14" ht="18.75" x14ac:dyDescent="0.25">
      <c r="A23" s="286" t="s">
        <v>195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</row>
    <row r="24" spans="1:14" x14ac:dyDescent="0.25">
      <c r="A24" s="227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28"/>
    </row>
    <row r="25" spans="1:14" x14ac:dyDescent="0.25">
      <c r="A25" s="227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28"/>
    </row>
    <row r="26" spans="1:14" x14ac:dyDescent="0.25">
      <c r="A26" s="227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28"/>
    </row>
    <row r="27" spans="1:14" x14ac:dyDescent="0.25">
      <c r="A27" s="227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28"/>
    </row>
    <row r="28" spans="1:14" x14ac:dyDescent="0.25">
      <c r="A28" s="227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28"/>
    </row>
    <row r="29" spans="1:14" x14ac:dyDescent="0.25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4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4" sqref="B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59" t="s">
        <v>247</v>
      </c>
      <c r="B1" s="359"/>
      <c r="C1" s="359"/>
      <c r="D1" s="359"/>
      <c r="E1" s="359"/>
      <c r="F1" s="359"/>
    </row>
    <row r="2" spans="1:6" ht="86.25" customHeight="1" x14ac:dyDescent="0.25">
      <c r="A2" s="27" t="s">
        <v>59</v>
      </c>
      <c r="B2" s="27" t="s">
        <v>120</v>
      </c>
      <c r="C2" s="27" t="s">
        <v>255</v>
      </c>
      <c r="D2" s="240" t="s">
        <v>267</v>
      </c>
      <c r="E2" s="150" t="s">
        <v>253</v>
      </c>
      <c r="F2" s="149" t="s">
        <v>268</v>
      </c>
    </row>
    <row r="3" spans="1:6" ht="18.75" x14ac:dyDescent="0.25">
      <c r="A3" s="137"/>
      <c r="B3" s="138" t="s">
        <v>225</v>
      </c>
      <c r="C3" s="137"/>
      <c r="D3" s="162"/>
      <c r="E3" s="162"/>
      <c r="F3" s="137"/>
    </row>
    <row r="4" spans="1:6" ht="18.75" x14ac:dyDescent="0.3">
      <c r="A4" s="139"/>
      <c r="B4" s="135" t="s">
        <v>58</v>
      </c>
      <c r="C4" s="136"/>
      <c r="D4" s="136"/>
      <c r="E4" s="136"/>
      <c r="F4" s="136"/>
    </row>
    <row r="5" spans="1:6" ht="18.75" x14ac:dyDescent="0.25">
      <c r="A5" s="96">
        <v>1</v>
      </c>
      <c r="B5" s="67"/>
      <c r="C5" s="67"/>
      <c r="D5" s="67"/>
      <c r="E5" s="67"/>
      <c r="F5" s="67"/>
    </row>
    <row r="6" spans="1:6" ht="18.75" x14ac:dyDescent="0.25">
      <c r="A6" s="96">
        <v>2</v>
      </c>
      <c r="B6" s="67"/>
      <c r="C6" s="67"/>
      <c r="D6" s="67"/>
      <c r="E6" s="67"/>
      <c r="F6" s="67"/>
    </row>
    <row r="7" spans="1:6" ht="18.75" x14ac:dyDescent="0.25">
      <c r="A7" s="96">
        <v>3</v>
      </c>
      <c r="B7" s="67"/>
      <c r="C7" s="67"/>
      <c r="D7" s="67"/>
      <c r="E7" s="67"/>
      <c r="F7" s="67"/>
    </row>
    <row r="8" spans="1:6" ht="18.75" x14ac:dyDescent="0.25">
      <c r="A8" s="96">
        <v>4</v>
      </c>
      <c r="B8" s="67"/>
      <c r="C8" s="67"/>
      <c r="D8" s="67"/>
      <c r="E8" s="67"/>
      <c r="F8" s="67"/>
    </row>
    <row r="9" spans="1:6" ht="18.75" x14ac:dyDescent="0.25">
      <c r="A9" s="96">
        <v>5</v>
      </c>
      <c r="B9" s="67"/>
      <c r="C9" s="67"/>
      <c r="D9" s="67"/>
      <c r="E9" s="67"/>
      <c r="F9" s="67"/>
    </row>
    <row r="10" spans="1:6" ht="23.25" customHeight="1" x14ac:dyDescent="0.3">
      <c r="A10" s="139"/>
      <c r="B10" s="135" t="s">
        <v>227</v>
      </c>
      <c r="C10" s="136"/>
      <c r="D10" s="136"/>
      <c r="E10" s="136"/>
      <c r="F10" s="136"/>
    </row>
    <row r="11" spans="1:6" ht="18.75" x14ac:dyDescent="0.25">
      <c r="A11" s="96">
        <v>1</v>
      </c>
      <c r="B11" s="56"/>
      <c r="C11" s="56"/>
      <c r="D11" s="56"/>
      <c r="E11" s="56"/>
      <c r="F11" s="56"/>
    </row>
    <row r="12" spans="1:6" ht="18.75" x14ac:dyDescent="0.25">
      <c r="A12" s="96">
        <v>2</v>
      </c>
      <c r="B12" s="56"/>
      <c r="C12" s="56"/>
      <c r="D12" s="56"/>
      <c r="E12" s="56"/>
      <c r="F12" s="56"/>
    </row>
    <row r="13" spans="1:6" ht="18.75" x14ac:dyDescent="0.25">
      <c r="A13" s="96">
        <v>3</v>
      </c>
      <c r="B13" s="56"/>
      <c r="C13" s="56"/>
      <c r="D13" s="56"/>
      <c r="E13" s="56"/>
      <c r="F13" s="56"/>
    </row>
    <row r="14" spans="1:6" ht="18.75" x14ac:dyDescent="0.25">
      <c r="A14" s="96">
        <v>4</v>
      </c>
      <c r="B14" s="56"/>
      <c r="C14" s="56"/>
      <c r="D14" s="56"/>
      <c r="E14" s="56"/>
      <c r="F14" s="56"/>
    </row>
    <row r="15" spans="1:6" ht="18.75" x14ac:dyDescent="0.25">
      <c r="A15" s="96">
        <v>5</v>
      </c>
      <c r="B15" s="56"/>
      <c r="C15" s="56"/>
      <c r="D15" s="56"/>
      <c r="E15" s="56"/>
      <c r="F15" s="56"/>
    </row>
    <row r="16" spans="1:6" ht="18.75" x14ac:dyDescent="0.3">
      <c r="A16" s="139"/>
      <c r="B16" s="135" t="s">
        <v>68</v>
      </c>
      <c r="C16" s="136"/>
      <c r="D16" s="136"/>
      <c r="E16" s="136"/>
      <c r="F16" s="136"/>
    </row>
    <row r="17" spans="1:6" ht="18.75" x14ac:dyDescent="0.25">
      <c r="A17" s="96">
        <v>1</v>
      </c>
      <c r="B17" s="56"/>
      <c r="C17" s="56"/>
      <c r="D17" s="56"/>
      <c r="E17" s="56"/>
      <c r="F17" s="56"/>
    </row>
    <row r="18" spans="1:6" ht="18.75" x14ac:dyDescent="0.25">
      <c r="A18" s="96">
        <v>2</v>
      </c>
      <c r="B18" s="56"/>
      <c r="C18" s="56"/>
      <c r="D18" s="56"/>
      <c r="E18" s="56"/>
      <c r="F18" s="56"/>
    </row>
    <row r="19" spans="1:6" ht="18.75" x14ac:dyDescent="0.25">
      <c r="A19" s="96">
        <v>3</v>
      </c>
      <c r="B19" s="56"/>
      <c r="C19" s="56"/>
      <c r="D19" s="56"/>
      <c r="E19" s="56"/>
      <c r="F19" s="56"/>
    </row>
    <row r="20" spans="1:6" ht="18.75" x14ac:dyDescent="0.25">
      <c r="A20" s="96">
        <v>4</v>
      </c>
      <c r="B20" s="56"/>
      <c r="C20" s="56"/>
      <c r="D20" s="56"/>
      <c r="E20" s="56"/>
      <c r="F20" s="56"/>
    </row>
    <row r="21" spans="1:6" ht="18.75" x14ac:dyDescent="0.25">
      <c r="A21" s="96">
        <v>5</v>
      </c>
      <c r="B21" s="67"/>
      <c r="C21" s="67"/>
      <c r="D21" s="67"/>
      <c r="E21" s="67"/>
      <c r="F21" s="67"/>
    </row>
    <row r="22" spans="1:6" ht="37.5" x14ac:dyDescent="0.3">
      <c r="A22" s="139"/>
      <c r="B22" s="141" t="s">
        <v>186</v>
      </c>
      <c r="C22" s="136"/>
      <c r="D22" s="136"/>
      <c r="E22" s="136"/>
      <c r="F22" s="136"/>
    </row>
    <row r="23" spans="1:6" ht="18.75" x14ac:dyDescent="0.3">
      <c r="A23" s="158">
        <v>1</v>
      </c>
      <c r="B23" s="142"/>
      <c r="C23" s="140"/>
      <c r="D23" s="140"/>
      <c r="E23" s="140"/>
      <c r="F23" s="140"/>
    </row>
    <row r="24" spans="1:6" ht="18.75" x14ac:dyDescent="0.3">
      <c r="A24" s="158">
        <v>2</v>
      </c>
      <c r="B24" s="142"/>
      <c r="C24" s="140"/>
      <c r="D24" s="140"/>
      <c r="E24" s="140"/>
      <c r="F24" s="140"/>
    </row>
    <row r="25" spans="1:6" ht="18.75" x14ac:dyDescent="0.3">
      <c r="A25" s="158">
        <v>3</v>
      </c>
      <c r="B25" s="142"/>
      <c r="C25" s="140"/>
      <c r="D25" s="140"/>
      <c r="E25" s="140"/>
      <c r="F25" s="140"/>
    </row>
    <row r="26" spans="1:6" ht="18.75" x14ac:dyDescent="0.3">
      <c r="A26" s="158">
        <v>4</v>
      </c>
      <c r="B26" s="142"/>
      <c r="C26" s="140"/>
      <c r="D26" s="140"/>
      <c r="E26" s="140"/>
      <c r="F26" s="140"/>
    </row>
    <row r="27" spans="1:6" ht="18.75" x14ac:dyDescent="0.3">
      <c r="A27" s="158">
        <v>5</v>
      </c>
      <c r="B27" s="142"/>
      <c r="C27" s="140"/>
      <c r="D27" s="140"/>
      <c r="E27" s="140"/>
      <c r="F27" s="140"/>
    </row>
    <row r="28" spans="1:6" ht="18.75" x14ac:dyDescent="0.25">
      <c r="A28" s="162"/>
      <c r="B28" s="138" t="s">
        <v>224</v>
      </c>
      <c r="C28" s="202"/>
      <c r="D28" s="202"/>
      <c r="E28" s="202"/>
      <c r="F28" s="202"/>
    </row>
    <row r="29" spans="1:6" ht="18.75" x14ac:dyDescent="0.3">
      <c r="A29" s="139"/>
      <c r="B29" s="135" t="s">
        <v>228</v>
      </c>
      <c r="C29" s="201"/>
      <c r="D29" s="136"/>
      <c r="E29" s="136"/>
      <c r="F29" s="136"/>
    </row>
    <row r="30" spans="1:6" ht="18.75" x14ac:dyDescent="0.25">
      <c r="A30" s="96">
        <v>1</v>
      </c>
      <c r="B30" s="56"/>
      <c r="C30" s="56"/>
      <c r="D30" s="56"/>
      <c r="E30" s="56"/>
      <c r="F30" s="56"/>
    </row>
    <row r="31" spans="1:6" ht="18.75" x14ac:dyDescent="0.25">
      <c r="A31" s="96">
        <v>2</v>
      </c>
      <c r="B31" s="56"/>
      <c r="C31" s="56"/>
      <c r="D31" s="56"/>
      <c r="E31" s="56"/>
      <c r="F31" s="56"/>
    </row>
    <row r="32" spans="1:6" ht="18.75" x14ac:dyDescent="0.25">
      <c r="A32" s="96">
        <v>3</v>
      </c>
      <c r="B32" s="56"/>
      <c r="C32" s="56"/>
      <c r="D32" s="56"/>
      <c r="E32" s="56"/>
      <c r="F32" s="56"/>
    </row>
    <row r="33" spans="1:6" ht="18.75" x14ac:dyDescent="0.25">
      <c r="A33" s="96">
        <v>4</v>
      </c>
      <c r="B33" s="56"/>
      <c r="C33" s="56"/>
      <c r="D33" s="56"/>
      <c r="E33" s="56"/>
      <c r="F33" s="56"/>
    </row>
    <row r="34" spans="1:6" ht="18.75" x14ac:dyDescent="0.25">
      <c r="A34" s="96">
        <v>5</v>
      </c>
      <c r="B34" s="67"/>
      <c r="C34" s="154"/>
      <c r="D34" s="155"/>
      <c r="E34" s="155"/>
      <c r="F34" s="155"/>
    </row>
    <row r="35" spans="1:6" ht="18.75" x14ac:dyDescent="0.3">
      <c r="A35" s="163"/>
      <c r="B35" s="135" t="s">
        <v>227</v>
      </c>
      <c r="C35" s="136"/>
      <c r="D35" s="136"/>
      <c r="E35" s="136"/>
      <c r="F35" s="136"/>
    </row>
    <row r="36" spans="1:6" ht="18.75" customHeight="1" x14ac:dyDescent="0.25">
      <c r="A36" s="96">
        <v>1</v>
      </c>
      <c r="B36" s="56"/>
      <c r="C36" s="56"/>
      <c r="D36" s="56"/>
      <c r="E36" s="56"/>
      <c r="F36" s="56"/>
    </row>
    <row r="37" spans="1:6" ht="24" customHeight="1" x14ac:dyDescent="0.25">
      <c r="A37" s="96">
        <v>2</v>
      </c>
      <c r="B37" s="56"/>
      <c r="C37" s="56"/>
      <c r="D37" s="56"/>
      <c r="E37" s="56"/>
      <c r="F37" s="56"/>
    </row>
    <row r="38" spans="1:6" ht="21" customHeight="1" x14ac:dyDescent="0.25">
      <c r="A38" s="96">
        <v>3</v>
      </c>
      <c r="B38" s="56"/>
      <c r="C38" s="56"/>
      <c r="D38" s="56"/>
      <c r="E38" s="56"/>
      <c r="F38" s="56"/>
    </row>
    <row r="39" spans="1:6" ht="18.75" customHeight="1" x14ac:dyDescent="0.25">
      <c r="A39" s="96">
        <v>4</v>
      </c>
      <c r="B39" s="56"/>
      <c r="C39" s="56"/>
      <c r="D39" s="56"/>
      <c r="E39" s="56"/>
      <c r="F39" s="56"/>
    </row>
    <row r="40" spans="1:6" ht="19.5" customHeight="1" x14ac:dyDescent="0.25">
      <c r="A40" s="96">
        <v>5</v>
      </c>
      <c r="B40" s="56"/>
      <c r="C40" s="56"/>
      <c r="D40" s="56"/>
      <c r="E40" s="56"/>
      <c r="F40" s="56"/>
    </row>
    <row r="41" spans="1:6" ht="18.75" x14ac:dyDescent="0.25">
      <c r="A41" s="96">
        <v>6</v>
      </c>
      <c r="B41" s="56"/>
      <c r="C41" s="56"/>
      <c r="D41" s="56"/>
      <c r="E41" s="56"/>
      <c r="F41" s="56"/>
    </row>
    <row r="42" spans="1:6" ht="18" customHeight="1" x14ac:dyDescent="0.25">
      <c r="A42" s="96">
        <v>7</v>
      </c>
      <c r="B42" s="56"/>
      <c r="C42" s="56"/>
      <c r="D42" s="56"/>
      <c r="E42" s="56"/>
      <c r="F42" s="56"/>
    </row>
    <row r="43" spans="1:6" ht="20.25" customHeight="1" x14ac:dyDescent="0.25">
      <c r="A43" s="164">
        <v>8</v>
      </c>
      <c r="B43" s="56"/>
      <c r="C43" s="56"/>
      <c r="D43" s="56"/>
      <c r="E43" s="56"/>
      <c r="F43" s="56"/>
    </row>
    <row r="44" spans="1:6" ht="20.25" customHeight="1" x14ac:dyDescent="0.25">
      <c r="A44" s="164">
        <v>9</v>
      </c>
      <c r="B44" s="56"/>
      <c r="C44" s="56"/>
      <c r="D44" s="56"/>
      <c r="E44" s="56"/>
      <c r="F44" s="56"/>
    </row>
    <row r="45" spans="1:6" ht="21" customHeight="1" x14ac:dyDescent="0.25">
      <c r="A45" s="164">
        <v>10</v>
      </c>
      <c r="B45" s="56"/>
      <c r="C45" s="56"/>
      <c r="D45" s="56"/>
      <c r="E45" s="56"/>
      <c r="F45" s="56"/>
    </row>
    <row r="46" spans="1:6" ht="18.75" x14ac:dyDescent="0.3">
      <c r="A46" s="165"/>
      <c r="B46" s="135" t="s">
        <v>68</v>
      </c>
      <c r="C46" s="136"/>
      <c r="D46" s="136"/>
      <c r="E46" s="136"/>
      <c r="F46" s="136"/>
    </row>
    <row r="47" spans="1:6" ht="18.75" x14ac:dyDescent="0.25">
      <c r="A47" s="96">
        <v>1</v>
      </c>
      <c r="B47" s="56"/>
      <c r="C47" s="56"/>
      <c r="D47" s="56"/>
      <c r="E47" s="56"/>
      <c r="F47" s="56"/>
    </row>
    <row r="48" spans="1:6" ht="22.5" customHeight="1" x14ac:dyDescent="0.25">
      <c r="A48" s="96">
        <v>2</v>
      </c>
      <c r="B48" s="56"/>
      <c r="C48" s="56"/>
      <c r="D48" s="56"/>
      <c r="E48" s="56"/>
      <c r="F48" s="56"/>
    </row>
    <row r="49" spans="1:6" ht="17.25" customHeight="1" x14ac:dyDescent="0.25">
      <c r="A49" s="96">
        <v>3</v>
      </c>
      <c r="B49" s="56"/>
      <c r="C49" s="56"/>
      <c r="D49" s="56"/>
      <c r="E49" s="56"/>
      <c r="F49" s="56"/>
    </row>
    <row r="50" spans="1:6" ht="18.75" x14ac:dyDescent="0.25">
      <c r="A50" s="96">
        <v>4</v>
      </c>
      <c r="B50" s="56"/>
      <c r="C50" s="56"/>
      <c r="D50" s="56"/>
      <c r="E50" s="56"/>
      <c r="F50" s="56"/>
    </row>
    <row r="51" spans="1:6" ht="18.75" x14ac:dyDescent="0.25">
      <c r="A51" s="96">
        <v>5</v>
      </c>
      <c r="B51" s="56"/>
      <c r="C51" s="56"/>
      <c r="D51" s="56"/>
      <c r="E51" s="56"/>
      <c r="F51" s="56"/>
    </row>
    <row r="52" spans="1:6" ht="18.75" x14ac:dyDescent="0.25">
      <c r="A52" s="96">
        <v>6</v>
      </c>
      <c r="B52" s="56"/>
      <c r="C52" s="56"/>
      <c r="D52" s="56"/>
      <c r="E52" s="56"/>
      <c r="F52" s="56"/>
    </row>
    <row r="53" spans="1:6" ht="18.75" x14ac:dyDescent="0.25">
      <c r="A53" s="96">
        <v>7</v>
      </c>
      <c r="B53" s="56"/>
      <c r="C53" s="56"/>
      <c r="D53" s="56"/>
      <c r="E53" s="56"/>
      <c r="F53" s="56"/>
    </row>
    <row r="54" spans="1:6" ht="18.75" x14ac:dyDescent="0.25">
      <c r="A54" s="96">
        <v>8</v>
      </c>
      <c r="B54" s="56"/>
      <c r="C54" s="56"/>
      <c r="D54" s="56"/>
      <c r="E54" s="56"/>
      <c r="F54" s="56"/>
    </row>
    <row r="55" spans="1:6" ht="18.75" x14ac:dyDescent="0.25">
      <c r="A55" s="96">
        <v>9</v>
      </c>
      <c r="B55" s="56"/>
      <c r="C55" s="56"/>
      <c r="D55" s="56"/>
      <c r="E55" s="56"/>
      <c r="F55" s="56"/>
    </row>
    <row r="56" spans="1:6" ht="18.75" x14ac:dyDescent="0.25">
      <c r="A56" s="96">
        <v>10</v>
      </c>
      <c r="B56" s="56"/>
      <c r="C56" s="56"/>
      <c r="D56" s="56"/>
      <c r="E56" s="56"/>
      <c r="F56" s="56"/>
    </row>
    <row r="57" spans="1:6" ht="37.5" x14ac:dyDescent="0.3">
      <c r="A57" s="139"/>
      <c r="B57" s="141" t="s">
        <v>186</v>
      </c>
      <c r="C57" s="136"/>
      <c r="D57" s="136"/>
      <c r="E57" s="136"/>
      <c r="F57" s="136"/>
    </row>
    <row r="58" spans="1:6" ht="18.75" x14ac:dyDescent="0.25">
      <c r="A58" s="96">
        <v>1</v>
      </c>
      <c r="B58" s="67"/>
      <c r="C58" s="67"/>
      <c r="D58" s="67"/>
      <c r="E58" s="67"/>
      <c r="F58" s="67"/>
    </row>
    <row r="59" spans="1:6" ht="18.75" x14ac:dyDescent="0.25">
      <c r="A59" s="96">
        <v>2</v>
      </c>
      <c r="B59" s="67"/>
      <c r="C59" s="67"/>
      <c r="D59" s="67"/>
      <c r="E59" s="67"/>
      <c r="F59" s="67"/>
    </row>
    <row r="60" spans="1:6" ht="18.75" x14ac:dyDescent="0.25">
      <c r="A60" s="96">
        <v>3</v>
      </c>
      <c r="B60" s="67"/>
      <c r="C60" s="67"/>
      <c r="D60" s="67"/>
      <c r="E60" s="67"/>
      <c r="F60" s="67"/>
    </row>
    <row r="61" spans="1:6" ht="18.75" x14ac:dyDescent="0.25">
      <c r="A61" s="96">
        <v>4</v>
      </c>
      <c r="B61" s="67"/>
      <c r="C61" s="67"/>
      <c r="D61" s="67"/>
      <c r="E61" s="67"/>
      <c r="F61" s="67"/>
    </row>
    <row r="62" spans="1:6" ht="18.75" x14ac:dyDescent="0.25">
      <c r="A62" s="96">
        <v>5</v>
      </c>
      <c r="B62" s="67"/>
      <c r="C62" s="67"/>
      <c r="D62" s="67"/>
      <c r="E62" s="67"/>
      <c r="F62" s="67"/>
    </row>
    <row r="63" spans="1:6" ht="18.75" x14ac:dyDescent="0.25">
      <c r="A63" s="162"/>
      <c r="B63" s="138" t="s">
        <v>226</v>
      </c>
      <c r="C63" s="202"/>
      <c r="D63" s="202"/>
      <c r="E63" s="202"/>
      <c r="F63" s="202"/>
    </row>
    <row r="64" spans="1:6" ht="18.75" x14ac:dyDescent="0.3">
      <c r="A64" s="139"/>
      <c r="B64" s="135" t="s">
        <v>228</v>
      </c>
      <c r="C64" s="136"/>
      <c r="D64" s="136"/>
      <c r="E64" s="136"/>
      <c r="F64" s="136"/>
    </row>
    <row r="65" spans="1:6" ht="20.25" customHeight="1" x14ac:dyDescent="0.25">
      <c r="A65" s="96">
        <v>1</v>
      </c>
      <c r="B65" s="56"/>
      <c r="C65" s="56"/>
      <c r="D65" s="56"/>
      <c r="E65" s="56"/>
      <c r="F65" s="56"/>
    </row>
    <row r="66" spans="1:6" ht="20.25" customHeight="1" x14ac:dyDescent="0.25">
      <c r="A66" s="96">
        <v>2</v>
      </c>
      <c r="B66" s="56"/>
      <c r="C66" s="56"/>
      <c r="D66" s="56"/>
      <c r="E66" s="56"/>
      <c r="F66" s="56"/>
    </row>
    <row r="67" spans="1:6" ht="20.25" customHeight="1" x14ac:dyDescent="0.25">
      <c r="A67" s="96">
        <v>3</v>
      </c>
      <c r="B67" s="56"/>
      <c r="C67" s="56"/>
      <c r="D67" s="56"/>
      <c r="E67" s="56"/>
      <c r="F67" s="56"/>
    </row>
    <row r="68" spans="1:6" ht="18.75" x14ac:dyDescent="0.25">
      <c r="A68" s="96">
        <v>4</v>
      </c>
      <c r="B68" s="56"/>
      <c r="C68" s="56"/>
      <c r="D68" s="56"/>
      <c r="E68" s="56"/>
      <c r="F68" s="56"/>
    </row>
    <row r="69" spans="1:6" ht="18.75" x14ac:dyDescent="0.25">
      <c r="A69" s="96">
        <v>5</v>
      </c>
      <c r="B69" s="67"/>
      <c r="C69" s="67"/>
      <c r="D69" s="67"/>
      <c r="E69" s="67"/>
      <c r="F69" s="67"/>
    </row>
    <row r="70" spans="1:6" ht="18.75" x14ac:dyDescent="0.3">
      <c r="A70" s="139"/>
      <c r="B70" s="135" t="s">
        <v>227</v>
      </c>
      <c r="C70" s="136"/>
      <c r="D70" s="136"/>
      <c r="E70" s="136"/>
      <c r="F70" s="136"/>
    </row>
    <row r="71" spans="1:6" ht="18.75" x14ac:dyDescent="0.25">
      <c r="A71" s="96">
        <v>1</v>
      </c>
      <c r="B71" s="56"/>
      <c r="C71" s="56"/>
      <c r="D71" s="56"/>
      <c r="E71" s="56"/>
      <c r="F71" s="56"/>
    </row>
    <row r="72" spans="1:6" ht="18.75" x14ac:dyDescent="0.25">
      <c r="A72" s="96">
        <v>2</v>
      </c>
      <c r="B72" s="56"/>
      <c r="C72" s="56"/>
      <c r="D72" s="56"/>
      <c r="E72" s="56"/>
      <c r="F72" s="56"/>
    </row>
    <row r="73" spans="1:6" ht="18.75" x14ac:dyDescent="0.25">
      <c r="A73" s="96">
        <v>3</v>
      </c>
      <c r="B73" s="56"/>
      <c r="C73" s="56"/>
      <c r="D73" s="56"/>
      <c r="E73" s="56"/>
      <c r="F73" s="56"/>
    </row>
    <row r="74" spans="1:6" ht="18.75" x14ac:dyDescent="0.25">
      <c r="A74" s="96">
        <v>4</v>
      </c>
      <c r="B74" s="56"/>
      <c r="C74" s="56"/>
      <c r="D74" s="56"/>
      <c r="E74" s="56"/>
      <c r="F74" s="56"/>
    </row>
    <row r="75" spans="1:6" ht="18.75" x14ac:dyDescent="0.25">
      <c r="A75" s="96">
        <v>5</v>
      </c>
      <c r="B75" s="56"/>
      <c r="C75" s="56"/>
      <c r="D75" s="56"/>
      <c r="E75" s="56"/>
      <c r="F75" s="56"/>
    </row>
    <row r="76" spans="1:6" ht="18.75" x14ac:dyDescent="0.25">
      <c r="A76" s="96">
        <v>6</v>
      </c>
      <c r="B76" s="56"/>
      <c r="C76" s="56"/>
      <c r="D76" s="56"/>
      <c r="E76" s="56"/>
      <c r="F76" s="56"/>
    </row>
    <row r="77" spans="1:6" ht="19.5" customHeight="1" x14ac:dyDescent="0.25">
      <c r="A77" s="96">
        <v>7</v>
      </c>
      <c r="B77" s="56"/>
      <c r="C77" s="56"/>
      <c r="D77" s="56"/>
      <c r="E77" s="56"/>
      <c r="F77" s="56"/>
    </row>
    <row r="78" spans="1:6" ht="21.75" customHeight="1" x14ac:dyDescent="0.25">
      <c r="A78" s="96">
        <v>8</v>
      </c>
      <c r="B78" s="56"/>
      <c r="C78" s="56"/>
      <c r="D78" s="56"/>
      <c r="E78" s="56"/>
      <c r="F78" s="56"/>
    </row>
    <row r="79" spans="1:6" ht="21" customHeight="1" x14ac:dyDescent="0.25">
      <c r="A79" s="96">
        <v>9</v>
      </c>
      <c r="B79" s="56"/>
      <c r="C79" s="56"/>
      <c r="D79" s="56"/>
      <c r="E79" s="56"/>
      <c r="F79" s="56"/>
    </row>
    <row r="80" spans="1:6" ht="21.75" customHeight="1" x14ac:dyDescent="0.25">
      <c r="A80" s="96">
        <v>10</v>
      </c>
      <c r="B80" s="56"/>
      <c r="C80" s="56"/>
      <c r="D80" s="56"/>
      <c r="E80" s="56"/>
      <c r="F80" s="56"/>
    </row>
    <row r="81" spans="1:6" ht="22.5" customHeight="1" x14ac:dyDescent="0.25">
      <c r="A81" s="96">
        <v>11</v>
      </c>
      <c r="B81" s="56"/>
      <c r="C81" s="56"/>
      <c r="D81" s="56"/>
      <c r="E81" s="56"/>
      <c r="F81" s="56"/>
    </row>
    <row r="82" spans="1:6" ht="20.25" customHeight="1" x14ac:dyDescent="0.25">
      <c r="A82" s="96">
        <v>12</v>
      </c>
      <c r="B82" s="56"/>
      <c r="C82" s="56"/>
      <c r="D82" s="56"/>
      <c r="E82" s="56"/>
      <c r="F82" s="56"/>
    </row>
    <row r="83" spans="1:6" ht="18.75" x14ac:dyDescent="0.3">
      <c r="A83" s="139"/>
      <c r="B83" s="135" t="s">
        <v>68</v>
      </c>
      <c r="C83" s="136"/>
      <c r="D83" s="203"/>
      <c r="E83" s="203"/>
      <c r="F83" s="136"/>
    </row>
    <row r="84" spans="1:6" ht="18.75" x14ac:dyDescent="0.25">
      <c r="A84" s="158">
        <v>1</v>
      </c>
      <c r="B84" s="56"/>
      <c r="C84" s="56"/>
      <c r="D84" s="56"/>
      <c r="E84" s="56"/>
      <c r="F84" s="56"/>
    </row>
    <row r="85" spans="1:6" ht="18.75" customHeight="1" x14ac:dyDescent="0.25">
      <c r="A85" s="158">
        <v>2</v>
      </c>
      <c r="B85" s="56"/>
      <c r="C85" s="56"/>
      <c r="D85" s="56"/>
      <c r="E85" s="56"/>
      <c r="F85" s="56"/>
    </row>
    <row r="86" spans="1:6" ht="18.75" x14ac:dyDescent="0.25">
      <c r="A86" s="158">
        <v>3</v>
      </c>
      <c r="B86" s="56"/>
      <c r="C86" s="56"/>
      <c r="D86" s="56"/>
      <c r="E86" s="56"/>
      <c r="F86" s="56"/>
    </row>
    <row r="87" spans="1:6" ht="18.75" customHeight="1" x14ac:dyDescent="0.25">
      <c r="A87" s="158">
        <v>4</v>
      </c>
      <c r="B87" s="56"/>
      <c r="C87" s="56"/>
      <c r="D87" s="56"/>
      <c r="E87" s="56"/>
      <c r="F87" s="56"/>
    </row>
    <row r="88" spans="1:6" ht="18" customHeight="1" x14ac:dyDescent="0.25">
      <c r="A88" s="158">
        <v>5</v>
      </c>
      <c r="B88" s="56"/>
      <c r="C88" s="56"/>
      <c r="D88" s="56"/>
      <c r="E88" s="56"/>
      <c r="F88" s="56"/>
    </row>
    <row r="89" spans="1:6" ht="23.25" customHeight="1" x14ac:dyDescent="0.25">
      <c r="A89" s="158">
        <v>6</v>
      </c>
      <c r="B89" s="56"/>
      <c r="C89" s="56"/>
      <c r="D89" s="56"/>
      <c r="E89" s="56"/>
      <c r="F89" s="56"/>
    </row>
    <row r="90" spans="1:6" ht="19.5" customHeight="1" x14ac:dyDescent="0.25">
      <c r="A90" s="158">
        <v>7</v>
      </c>
      <c r="B90" s="56"/>
      <c r="C90" s="56"/>
      <c r="D90" s="56"/>
      <c r="E90" s="56"/>
      <c r="F90" s="56"/>
    </row>
    <row r="91" spans="1:6" ht="24.75" customHeight="1" x14ac:dyDescent="0.25">
      <c r="A91" s="200">
        <v>8</v>
      </c>
      <c r="B91" s="56"/>
      <c r="C91" s="56"/>
      <c r="D91" s="56"/>
      <c r="E91" s="56"/>
      <c r="F91" s="56"/>
    </row>
    <row r="92" spans="1:6" ht="21" customHeight="1" x14ac:dyDescent="0.25">
      <c r="A92" s="200">
        <v>9</v>
      </c>
      <c r="B92" s="56"/>
      <c r="C92" s="56"/>
      <c r="D92" s="56"/>
      <c r="E92" s="56"/>
      <c r="F92" s="56"/>
    </row>
    <row r="93" spans="1:6" ht="37.5" x14ac:dyDescent="0.3">
      <c r="A93" s="165"/>
      <c r="B93" s="141" t="s">
        <v>186</v>
      </c>
      <c r="C93" s="136"/>
      <c r="D93" s="136"/>
      <c r="E93" s="136"/>
      <c r="F93" s="136"/>
    </row>
    <row r="94" spans="1:6" ht="18.75" x14ac:dyDescent="0.3">
      <c r="A94" s="158">
        <v>1</v>
      </c>
      <c r="B94" s="57"/>
      <c r="C94" s="140"/>
      <c r="D94" s="140"/>
      <c r="E94" s="140"/>
      <c r="F94" s="140"/>
    </row>
    <row r="95" spans="1:6" ht="18.75" x14ac:dyDescent="0.3">
      <c r="A95" s="158">
        <v>2</v>
      </c>
      <c r="B95" s="57"/>
      <c r="C95" s="140"/>
      <c r="D95" s="140"/>
      <c r="E95" s="140"/>
      <c r="F95" s="140"/>
    </row>
    <row r="96" spans="1:6" ht="18.75" x14ac:dyDescent="0.3">
      <c r="A96" s="158">
        <v>3</v>
      </c>
      <c r="B96" s="57"/>
      <c r="C96" s="140"/>
      <c r="D96" s="140"/>
      <c r="E96" s="140"/>
      <c r="F96" s="140"/>
    </row>
    <row r="97" spans="1:6" ht="18.75" x14ac:dyDescent="0.3">
      <c r="A97" s="158">
        <v>4</v>
      </c>
      <c r="B97" s="57"/>
      <c r="C97" s="140"/>
      <c r="D97" s="140"/>
      <c r="E97" s="140"/>
      <c r="F97" s="140"/>
    </row>
    <row r="98" spans="1:6" ht="18.75" x14ac:dyDescent="0.3">
      <c r="A98" s="158">
        <v>5</v>
      </c>
      <c r="B98" s="57"/>
      <c r="C98" s="140"/>
      <c r="D98" s="140"/>
      <c r="E98" s="140"/>
      <c r="F98" s="140"/>
    </row>
    <row r="99" spans="1:6" ht="18.75" x14ac:dyDescent="0.25">
      <c r="A99" s="162"/>
      <c r="B99" s="138" t="s">
        <v>222</v>
      </c>
      <c r="C99" s="138"/>
      <c r="D99" s="138"/>
      <c r="E99" s="138"/>
      <c r="F99" s="138"/>
    </row>
    <row r="100" spans="1:6" ht="18.75" x14ac:dyDescent="0.3">
      <c r="A100" s="139"/>
      <c r="B100" s="135" t="s">
        <v>228</v>
      </c>
      <c r="C100" s="136"/>
      <c r="D100" s="136"/>
      <c r="E100" s="136"/>
      <c r="F100" s="136"/>
    </row>
    <row r="101" spans="1:6" ht="18.75" x14ac:dyDescent="0.25">
      <c r="A101" s="96">
        <v>1</v>
      </c>
      <c r="B101" s="67"/>
      <c r="C101" s="67"/>
      <c r="D101" s="67"/>
      <c r="E101" s="67"/>
      <c r="F101" s="67"/>
    </row>
    <row r="102" spans="1:6" ht="18.75" x14ac:dyDescent="0.25">
      <c r="A102" s="96">
        <v>2</v>
      </c>
      <c r="B102" s="67"/>
      <c r="C102" s="67"/>
      <c r="D102" s="67"/>
      <c r="E102" s="67"/>
      <c r="F102" s="67"/>
    </row>
    <row r="103" spans="1:6" ht="18.75" x14ac:dyDescent="0.25">
      <c r="A103" s="96">
        <v>3</v>
      </c>
      <c r="B103" s="67"/>
      <c r="C103" s="67"/>
      <c r="D103" s="67"/>
      <c r="E103" s="67"/>
      <c r="F103" s="67"/>
    </row>
    <row r="104" spans="1:6" ht="18.75" x14ac:dyDescent="0.25">
      <c r="A104" s="96">
        <v>4</v>
      </c>
      <c r="B104" s="67"/>
      <c r="C104" s="67"/>
      <c r="D104" s="67"/>
      <c r="E104" s="67"/>
      <c r="F104" s="67"/>
    </row>
    <row r="105" spans="1:6" ht="18.75" x14ac:dyDescent="0.25">
      <c r="A105" s="96">
        <v>5</v>
      </c>
      <c r="B105" s="67"/>
      <c r="C105" s="67"/>
      <c r="D105" s="67"/>
      <c r="E105" s="67"/>
      <c r="F105" s="67"/>
    </row>
    <row r="106" spans="1:6" ht="18.75" x14ac:dyDescent="0.3">
      <c r="A106" s="139"/>
      <c r="B106" s="135" t="s">
        <v>227</v>
      </c>
      <c r="C106" s="136"/>
      <c r="D106" s="136"/>
      <c r="E106" s="136"/>
      <c r="F106" s="136"/>
    </row>
    <row r="107" spans="1:6" ht="18.75" x14ac:dyDescent="0.25">
      <c r="A107" s="96">
        <v>1</v>
      </c>
      <c r="B107" s="56"/>
      <c r="C107" s="56"/>
      <c r="D107" s="56"/>
      <c r="E107" s="56"/>
      <c r="F107" s="56"/>
    </row>
    <row r="108" spans="1:6" ht="18.75" x14ac:dyDescent="0.25">
      <c r="A108" s="96">
        <v>2</v>
      </c>
      <c r="B108" s="56"/>
      <c r="C108" s="56"/>
      <c r="D108" s="56"/>
      <c r="E108" s="56"/>
      <c r="F108" s="56"/>
    </row>
    <row r="109" spans="1:6" ht="18.75" x14ac:dyDescent="0.25">
      <c r="A109" s="96">
        <v>3</v>
      </c>
      <c r="B109" s="56"/>
      <c r="C109" s="56"/>
      <c r="D109" s="56"/>
      <c r="E109" s="56"/>
      <c r="F109" s="56"/>
    </row>
    <row r="110" spans="1:6" ht="21.75" customHeight="1" x14ac:dyDescent="0.25">
      <c r="A110" s="96">
        <v>4</v>
      </c>
      <c r="B110" s="56"/>
      <c r="C110" s="56"/>
      <c r="D110" s="56"/>
      <c r="E110" s="56"/>
      <c r="F110" s="56"/>
    </row>
    <row r="111" spans="1:6" ht="18.75" x14ac:dyDescent="0.25">
      <c r="A111" s="96">
        <v>5</v>
      </c>
      <c r="B111" s="56"/>
      <c r="C111" s="56"/>
      <c r="D111" s="56"/>
      <c r="E111" s="56"/>
      <c r="F111" s="56"/>
    </row>
    <row r="112" spans="1:6" ht="18.75" x14ac:dyDescent="0.25">
      <c r="A112" s="96">
        <v>6</v>
      </c>
      <c r="B112" s="56"/>
      <c r="C112" s="56"/>
      <c r="D112" s="56"/>
      <c r="E112" s="56"/>
      <c r="F112" s="56"/>
    </row>
    <row r="113" spans="1:6" ht="18.75" x14ac:dyDescent="0.25">
      <c r="A113" s="96">
        <v>7</v>
      </c>
      <c r="B113" s="56"/>
      <c r="C113" s="56"/>
      <c r="D113" s="56"/>
      <c r="E113" s="56"/>
      <c r="F113" s="56"/>
    </row>
    <row r="114" spans="1:6" ht="22.5" customHeight="1" x14ac:dyDescent="0.25">
      <c r="A114" s="96">
        <v>8</v>
      </c>
      <c r="B114" s="56"/>
      <c r="C114" s="56"/>
      <c r="D114" s="56"/>
      <c r="E114" s="56"/>
      <c r="F114" s="56"/>
    </row>
    <row r="115" spans="1:6" ht="21.75" customHeight="1" x14ac:dyDescent="0.25">
      <c r="A115" s="96">
        <v>9</v>
      </c>
      <c r="B115" s="56"/>
      <c r="C115" s="56"/>
      <c r="D115" s="56"/>
      <c r="E115" s="56"/>
      <c r="F115" s="56"/>
    </row>
    <row r="116" spans="1:6" ht="20.25" customHeight="1" x14ac:dyDescent="0.25">
      <c r="A116" s="96">
        <v>10</v>
      </c>
      <c r="B116" s="56"/>
      <c r="C116" s="56"/>
      <c r="D116" s="56"/>
      <c r="E116" s="56"/>
      <c r="F116" s="56"/>
    </row>
    <row r="117" spans="1:6" ht="19.5" customHeight="1" x14ac:dyDescent="0.25">
      <c r="A117" s="96">
        <v>11</v>
      </c>
      <c r="B117" s="56"/>
      <c r="C117" s="56"/>
      <c r="D117" s="56"/>
      <c r="E117" s="56"/>
      <c r="F117" s="56"/>
    </row>
    <row r="118" spans="1:6" ht="24" customHeight="1" x14ac:dyDescent="0.25">
      <c r="A118" s="96">
        <v>12</v>
      </c>
      <c r="B118" s="56"/>
      <c r="C118" s="56"/>
      <c r="D118" s="56"/>
      <c r="E118" s="56"/>
      <c r="F118" s="56"/>
    </row>
    <row r="119" spans="1:6" ht="26.25" customHeight="1" x14ac:dyDescent="0.25">
      <c r="A119" s="96">
        <v>13</v>
      </c>
      <c r="B119" s="56"/>
      <c r="C119" s="56"/>
      <c r="D119" s="56"/>
      <c r="E119" s="56"/>
      <c r="F119" s="56"/>
    </row>
    <row r="120" spans="1:6" ht="19.5" customHeight="1" x14ac:dyDescent="0.25">
      <c r="A120" s="96">
        <v>14</v>
      </c>
      <c r="B120" s="56"/>
      <c r="C120" s="56"/>
      <c r="D120" s="56"/>
      <c r="E120" s="56"/>
      <c r="F120" s="56"/>
    </row>
    <row r="121" spans="1:6" ht="18.75" x14ac:dyDescent="0.25">
      <c r="A121" s="139"/>
      <c r="B121" s="134" t="s">
        <v>68</v>
      </c>
      <c r="C121" s="204"/>
      <c r="D121" s="204"/>
      <c r="E121" s="204"/>
      <c r="F121" s="204"/>
    </row>
    <row r="122" spans="1:6" ht="18.75" x14ac:dyDescent="0.25">
      <c r="A122" s="158">
        <v>1</v>
      </c>
      <c r="B122" s="56"/>
      <c r="C122" s="56"/>
      <c r="D122" s="56"/>
      <c r="E122" s="56"/>
      <c r="F122" s="56"/>
    </row>
    <row r="123" spans="1:6" ht="18.75" x14ac:dyDescent="0.25">
      <c r="A123" s="158">
        <v>2</v>
      </c>
      <c r="B123" s="56"/>
      <c r="C123" s="56"/>
      <c r="D123" s="56"/>
      <c r="E123" s="56"/>
      <c r="F123" s="56"/>
    </row>
    <row r="124" spans="1:6" ht="18.75" x14ac:dyDescent="0.25">
      <c r="A124" s="158">
        <v>3</v>
      </c>
      <c r="B124" s="56"/>
      <c r="C124" s="56"/>
      <c r="D124" s="56"/>
      <c r="E124" s="56"/>
      <c r="F124" s="56"/>
    </row>
    <row r="125" spans="1:6" ht="18.75" x14ac:dyDescent="0.25">
      <c r="A125" s="158">
        <v>4</v>
      </c>
      <c r="B125" s="56"/>
      <c r="C125" s="56"/>
      <c r="D125" s="56"/>
      <c r="E125" s="56"/>
      <c r="F125" s="56"/>
    </row>
    <row r="126" spans="1:6" ht="18.75" x14ac:dyDescent="0.3">
      <c r="A126" s="158">
        <v>5</v>
      </c>
      <c r="B126" s="57"/>
      <c r="C126" s="140"/>
      <c r="D126" s="140"/>
      <c r="E126" s="140"/>
      <c r="F126" s="140"/>
    </row>
    <row r="127" spans="1:6" ht="37.5" x14ac:dyDescent="0.3">
      <c r="A127" s="139"/>
      <c r="B127" s="141" t="s">
        <v>186</v>
      </c>
      <c r="C127" s="136"/>
      <c r="D127" s="136"/>
      <c r="E127" s="136"/>
      <c r="F127" s="136"/>
    </row>
    <row r="128" spans="1:6" ht="18.75" x14ac:dyDescent="0.3">
      <c r="A128" s="158">
        <v>1</v>
      </c>
      <c r="B128" s="57"/>
      <c r="C128" s="140"/>
      <c r="D128" s="140"/>
      <c r="E128" s="140"/>
      <c r="F128" s="140"/>
    </row>
    <row r="129" spans="1:6" ht="18.75" x14ac:dyDescent="0.3">
      <c r="A129" s="158">
        <v>2</v>
      </c>
      <c r="B129" s="57"/>
      <c r="C129" s="140"/>
      <c r="D129" s="140"/>
      <c r="E129" s="140"/>
      <c r="F129" s="140"/>
    </row>
    <row r="130" spans="1:6" ht="18.75" x14ac:dyDescent="0.3">
      <c r="A130" s="158">
        <v>3</v>
      </c>
      <c r="B130" s="57"/>
      <c r="C130" s="140"/>
      <c r="D130" s="140"/>
      <c r="E130" s="140"/>
      <c r="F130" s="140"/>
    </row>
    <row r="131" spans="1:6" ht="18.75" x14ac:dyDescent="0.3">
      <c r="A131" s="158">
        <v>4</v>
      </c>
      <c r="B131" s="57"/>
      <c r="C131" s="140"/>
      <c r="D131" s="140"/>
      <c r="E131" s="140"/>
      <c r="F131" s="140"/>
    </row>
    <row r="132" spans="1:6" ht="18.75" x14ac:dyDescent="0.3">
      <c r="A132" s="158">
        <v>5</v>
      </c>
      <c r="B132" s="57"/>
      <c r="C132" s="140"/>
      <c r="D132" s="140"/>
      <c r="E132" s="140"/>
      <c r="F132" s="140"/>
    </row>
    <row r="133" spans="1:6" ht="18.75" x14ac:dyDescent="0.25">
      <c r="A133" s="60"/>
      <c r="B133" s="60"/>
      <c r="C133" s="60"/>
      <c r="D133" s="60"/>
      <c r="E133" s="60"/>
      <c r="F133" s="60"/>
    </row>
    <row r="134" spans="1:6" ht="18.75" x14ac:dyDescent="0.25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4" zoomScale="90" zoomScaleNormal="100" zoomScaleSheetLayoutView="90" workbookViewId="0">
      <selection activeCell="B3" sqref="B3:E10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60" t="s">
        <v>132</v>
      </c>
      <c r="B1" s="360"/>
      <c r="C1" s="360"/>
      <c r="D1" s="360"/>
      <c r="E1" s="360"/>
    </row>
    <row r="2" spans="1:5" ht="94.5" customHeight="1" x14ac:dyDescent="0.25">
      <c r="A2" s="175" t="s">
        <v>133</v>
      </c>
      <c r="B2" s="175" t="s">
        <v>134</v>
      </c>
      <c r="C2" s="175" t="s">
        <v>135</v>
      </c>
      <c r="D2" s="175" t="s">
        <v>136</v>
      </c>
      <c r="E2" s="175" t="s">
        <v>137</v>
      </c>
    </row>
    <row r="3" spans="1:5" ht="56.25" x14ac:dyDescent="0.3">
      <c r="A3" s="64" t="s">
        <v>138</v>
      </c>
      <c r="B3" s="54">
        <v>7</v>
      </c>
      <c r="C3" s="100">
        <v>7</v>
      </c>
      <c r="D3" s="100">
        <v>0</v>
      </c>
      <c r="E3" s="100">
        <v>0</v>
      </c>
    </row>
    <row r="4" spans="1:5" ht="75" x14ac:dyDescent="0.3">
      <c r="A4" s="64" t="s">
        <v>139</v>
      </c>
      <c r="B4" s="54">
        <v>0</v>
      </c>
      <c r="C4" s="100">
        <v>0</v>
      </c>
      <c r="D4" s="100">
        <v>0</v>
      </c>
      <c r="E4" s="100">
        <v>0</v>
      </c>
    </row>
    <row r="5" spans="1:5" ht="112.5" x14ac:dyDescent="0.3">
      <c r="A5" s="64" t="s">
        <v>210</v>
      </c>
      <c r="B5" s="109">
        <v>0</v>
      </c>
      <c r="C5" s="109">
        <f>C6+C7+C8+C9</f>
        <v>0</v>
      </c>
      <c r="D5" s="109">
        <f>D6+D7+D8+D9</f>
        <v>0</v>
      </c>
      <c r="E5" s="109">
        <f>E6+E7+E8+E9</f>
        <v>0</v>
      </c>
    </row>
    <row r="6" spans="1:5" ht="24" customHeight="1" x14ac:dyDescent="0.3">
      <c r="A6" s="64" t="s">
        <v>248</v>
      </c>
      <c r="B6" s="54">
        <v>0</v>
      </c>
      <c r="C6" s="100">
        <v>0</v>
      </c>
      <c r="D6" s="100">
        <v>0</v>
      </c>
      <c r="E6" s="100">
        <v>0</v>
      </c>
    </row>
    <row r="7" spans="1:5" ht="37.5" x14ac:dyDescent="0.3">
      <c r="A7" s="64" t="s">
        <v>140</v>
      </c>
      <c r="B7" s="54">
        <v>0</v>
      </c>
      <c r="C7" s="100">
        <v>0</v>
      </c>
      <c r="D7" s="100">
        <v>0</v>
      </c>
      <c r="E7" s="100">
        <v>0</v>
      </c>
    </row>
    <row r="8" spans="1:5" ht="56.25" x14ac:dyDescent="0.3">
      <c r="A8" s="64" t="s">
        <v>141</v>
      </c>
      <c r="B8" s="54">
        <v>0</v>
      </c>
      <c r="C8" s="100">
        <v>0</v>
      </c>
      <c r="D8" s="100">
        <v>0</v>
      </c>
      <c r="E8" s="100">
        <v>0</v>
      </c>
    </row>
    <row r="9" spans="1:5" ht="56.25" x14ac:dyDescent="0.3">
      <c r="A9" s="64" t="s">
        <v>142</v>
      </c>
      <c r="B9" s="54">
        <v>0</v>
      </c>
      <c r="C9" s="100">
        <v>0</v>
      </c>
      <c r="D9" s="100">
        <v>0</v>
      </c>
      <c r="E9" s="100">
        <v>0</v>
      </c>
    </row>
    <row r="10" spans="1:5" ht="18.75" x14ac:dyDescent="0.25">
      <c r="A10" s="65" t="s">
        <v>87</v>
      </c>
      <c r="B10" s="98">
        <f>B9+B8+B7+B6+B5+B3+B4</f>
        <v>7</v>
      </c>
      <c r="C10" s="98">
        <f>C9+C8+C7+C6+C5+C4+C3</f>
        <v>7</v>
      </c>
      <c r="D10" s="98">
        <f>D9+D8+D7+D6+D5+D4+D3</f>
        <v>0</v>
      </c>
      <c r="E10" s="98">
        <f>E9+E8+E7+E6+E5+E4+E3</f>
        <v>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view="pageBreakPreview" topLeftCell="A119" zoomScale="90" zoomScaleNormal="100" zoomScaleSheetLayoutView="90" workbookViewId="0">
      <selection activeCell="A115" sqref="A115:E126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59" t="s">
        <v>143</v>
      </c>
      <c r="B1" s="361"/>
      <c r="C1" s="361"/>
      <c r="D1" s="361"/>
      <c r="E1" s="361"/>
    </row>
    <row r="2" spans="1:5" ht="90.75" customHeight="1" x14ac:dyDescent="0.25">
      <c r="A2" s="27" t="s">
        <v>89</v>
      </c>
      <c r="B2" s="27" t="s">
        <v>252</v>
      </c>
      <c r="C2" s="238" t="s">
        <v>254</v>
      </c>
      <c r="D2" s="27" t="s">
        <v>269</v>
      </c>
      <c r="E2" s="27" t="s">
        <v>144</v>
      </c>
    </row>
    <row r="3" spans="1:5" ht="18.75" x14ac:dyDescent="0.25">
      <c r="A3" s="132" t="s">
        <v>211</v>
      </c>
      <c r="B3" s="133"/>
      <c r="C3" s="132"/>
      <c r="D3" s="132"/>
      <c r="E3" s="133"/>
    </row>
    <row r="4" spans="1:5" ht="15.75" x14ac:dyDescent="0.25">
      <c r="A4" s="152"/>
      <c r="B4" s="156"/>
      <c r="C4" s="156"/>
      <c r="D4" s="156"/>
      <c r="E4" s="152"/>
    </row>
    <row r="5" spans="1:5" ht="18.75" x14ac:dyDescent="0.25">
      <c r="A5" s="67"/>
      <c r="B5" s="97"/>
      <c r="C5" s="67"/>
      <c r="D5" s="67"/>
      <c r="E5" s="97"/>
    </row>
    <row r="6" spans="1:5" ht="18.75" x14ac:dyDescent="0.25">
      <c r="A6" s="67"/>
      <c r="B6" s="97"/>
      <c r="C6" s="67"/>
      <c r="D6" s="67"/>
      <c r="E6" s="97"/>
    </row>
    <row r="7" spans="1:5" ht="18.75" x14ac:dyDescent="0.25">
      <c r="A7" s="67"/>
      <c r="B7" s="97"/>
      <c r="C7" s="67"/>
      <c r="D7" s="67"/>
      <c r="E7" s="97"/>
    </row>
    <row r="8" spans="1:5" ht="18.75" x14ac:dyDescent="0.25">
      <c r="A8" s="67"/>
      <c r="B8" s="97"/>
      <c r="C8" s="67"/>
      <c r="D8" s="67"/>
      <c r="E8" s="97"/>
    </row>
    <row r="9" spans="1:5" ht="18.75" x14ac:dyDescent="0.25">
      <c r="A9" s="67"/>
      <c r="B9" s="97"/>
      <c r="C9" s="67"/>
      <c r="D9" s="67"/>
      <c r="E9" s="97"/>
    </row>
    <row r="10" spans="1:5" ht="18.75" x14ac:dyDescent="0.25">
      <c r="A10" s="132" t="s">
        <v>117</v>
      </c>
      <c r="B10" s="143"/>
      <c r="C10" s="132"/>
      <c r="D10" s="132"/>
      <c r="E10" s="133"/>
    </row>
    <row r="11" spans="1:5" ht="15.75" customHeight="1" x14ac:dyDescent="0.25">
      <c r="A11" s="260" t="s">
        <v>319</v>
      </c>
      <c r="B11" s="260" t="s">
        <v>320</v>
      </c>
      <c r="C11" s="261" t="s">
        <v>325</v>
      </c>
      <c r="D11" s="261"/>
      <c r="E11" s="260" t="s">
        <v>326</v>
      </c>
    </row>
    <row r="12" spans="1:5" x14ac:dyDescent="0.25">
      <c r="A12" s="260" t="s">
        <v>321</v>
      </c>
      <c r="B12" s="262" t="s">
        <v>322</v>
      </c>
      <c r="C12" s="261" t="s">
        <v>327</v>
      </c>
      <c r="D12" s="261"/>
      <c r="E12" s="262" t="s">
        <v>328</v>
      </c>
    </row>
    <row r="13" spans="1:5" ht="26.25" x14ac:dyDescent="0.25">
      <c r="A13" s="263" t="s">
        <v>323</v>
      </c>
      <c r="B13" s="260" t="s">
        <v>324</v>
      </c>
      <c r="C13" s="261" t="s">
        <v>327</v>
      </c>
      <c r="D13" s="261"/>
      <c r="E13" s="260" t="s">
        <v>329</v>
      </c>
    </row>
    <row r="14" spans="1:5" ht="19.5" customHeight="1" x14ac:dyDescent="0.25">
      <c r="A14" s="266" t="s">
        <v>225</v>
      </c>
      <c r="B14" s="267"/>
      <c r="C14" s="266"/>
      <c r="D14" s="266"/>
      <c r="E14" s="266"/>
    </row>
    <row r="15" spans="1:5" ht="19.5" customHeight="1" x14ac:dyDescent="0.25">
      <c r="A15" s="268" t="s">
        <v>380</v>
      </c>
      <c r="B15" s="269" t="s">
        <v>387</v>
      </c>
      <c r="C15" s="268" t="s">
        <v>325</v>
      </c>
      <c r="D15" s="268"/>
      <c r="E15" s="268" t="s">
        <v>392</v>
      </c>
    </row>
    <row r="16" spans="1:5" ht="39" customHeight="1" x14ac:dyDescent="0.25">
      <c r="A16" s="268" t="s">
        <v>380</v>
      </c>
      <c r="B16" s="269" t="s">
        <v>387</v>
      </c>
      <c r="C16" s="268" t="s">
        <v>325</v>
      </c>
      <c r="D16" s="268"/>
      <c r="E16" s="268" t="s">
        <v>393</v>
      </c>
    </row>
    <row r="17" spans="1:5" ht="47.25" customHeight="1" x14ac:dyDescent="0.25">
      <c r="A17" s="268" t="s">
        <v>381</v>
      </c>
      <c r="B17" s="269" t="s">
        <v>388</v>
      </c>
      <c r="C17" s="268" t="s">
        <v>385</v>
      </c>
      <c r="D17" s="268"/>
      <c r="E17" s="268" t="s">
        <v>394</v>
      </c>
    </row>
    <row r="18" spans="1:5" ht="43.5" customHeight="1" x14ac:dyDescent="0.25">
      <c r="A18" s="268" t="s">
        <v>381</v>
      </c>
      <c r="B18" s="269" t="s">
        <v>388</v>
      </c>
      <c r="C18" s="268" t="s">
        <v>385</v>
      </c>
      <c r="D18" s="268"/>
      <c r="E18" s="268" t="s">
        <v>394</v>
      </c>
    </row>
    <row r="19" spans="1:5" ht="44.25" customHeight="1" x14ac:dyDescent="0.25">
      <c r="A19" s="268" t="s">
        <v>381</v>
      </c>
      <c r="B19" s="269" t="s">
        <v>388</v>
      </c>
      <c r="C19" s="268" t="s">
        <v>385</v>
      </c>
      <c r="D19" s="268"/>
      <c r="E19" s="268" t="s">
        <v>395</v>
      </c>
    </row>
    <row r="20" spans="1:5" ht="19.5" customHeight="1" x14ac:dyDescent="0.25">
      <c r="A20" s="268" t="s">
        <v>381</v>
      </c>
      <c r="B20" s="269" t="s">
        <v>388</v>
      </c>
      <c r="C20" s="268" t="s">
        <v>385</v>
      </c>
      <c r="D20" s="268"/>
      <c r="E20" s="268" t="s">
        <v>396</v>
      </c>
    </row>
    <row r="21" spans="1:5" ht="19.5" customHeight="1" x14ac:dyDescent="0.25">
      <c r="A21" s="268" t="s">
        <v>381</v>
      </c>
      <c r="B21" s="269" t="s">
        <v>388</v>
      </c>
      <c r="C21" s="268" t="s">
        <v>385</v>
      </c>
      <c r="D21" s="268"/>
      <c r="E21" s="268" t="s">
        <v>397</v>
      </c>
    </row>
    <row r="22" spans="1:5" ht="19.5" customHeight="1" x14ac:dyDescent="0.25">
      <c r="A22" s="268" t="s">
        <v>381</v>
      </c>
      <c r="B22" s="269" t="s">
        <v>388</v>
      </c>
      <c r="C22" s="268" t="s">
        <v>385</v>
      </c>
      <c r="D22" s="268"/>
      <c r="E22" s="268" t="s">
        <v>398</v>
      </c>
    </row>
    <row r="23" spans="1:5" ht="19.5" customHeight="1" x14ac:dyDescent="0.25">
      <c r="A23" s="268" t="s">
        <v>381</v>
      </c>
      <c r="B23" s="269" t="s">
        <v>388</v>
      </c>
      <c r="C23" s="268" t="s">
        <v>385</v>
      </c>
      <c r="D23" s="268"/>
      <c r="E23" s="268" t="s">
        <v>399</v>
      </c>
    </row>
    <row r="24" spans="1:5" ht="19.5" customHeight="1" x14ac:dyDescent="0.25">
      <c r="A24" s="268" t="s">
        <v>381</v>
      </c>
      <c r="B24" s="269" t="s">
        <v>388</v>
      </c>
      <c r="C24" s="268" t="s">
        <v>385</v>
      </c>
      <c r="D24" s="268"/>
      <c r="E24" s="268" t="s">
        <v>400</v>
      </c>
    </row>
    <row r="25" spans="1:5" ht="19.5" customHeight="1" x14ac:dyDescent="0.25">
      <c r="A25" s="268" t="s">
        <v>381</v>
      </c>
      <c r="B25" s="269" t="s">
        <v>388</v>
      </c>
      <c r="C25" s="268" t="s">
        <v>385</v>
      </c>
      <c r="D25" s="268"/>
      <c r="E25" s="268" t="s">
        <v>353</v>
      </c>
    </row>
    <row r="26" spans="1:5" ht="19.5" customHeight="1" x14ac:dyDescent="0.25">
      <c r="A26" s="268" t="s">
        <v>381</v>
      </c>
      <c r="B26" s="269" t="s">
        <v>388</v>
      </c>
      <c r="C26" s="268" t="s">
        <v>385</v>
      </c>
      <c r="D26" s="268"/>
      <c r="E26" s="268" t="s">
        <v>401</v>
      </c>
    </row>
    <row r="27" spans="1:5" ht="16.5" customHeight="1" x14ac:dyDescent="0.25">
      <c r="A27" s="260" t="s">
        <v>381</v>
      </c>
      <c r="B27" s="264" t="s">
        <v>388</v>
      </c>
      <c r="C27" s="260" t="s">
        <v>385</v>
      </c>
      <c r="D27" s="260"/>
      <c r="E27" s="260" t="s">
        <v>402</v>
      </c>
    </row>
    <row r="28" spans="1:5" ht="25.5" x14ac:dyDescent="0.25">
      <c r="A28" s="257" t="s">
        <v>382</v>
      </c>
      <c r="B28" s="270" t="s">
        <v>389</v>
      </c>
      <c r="C28" s="257" t="s">
        <v>327</v>
      </c>
      <c r="D28" s="257"/>
      <c r="E28" s="271" t="s">
        <v>403</v>
      </c>
    </row>
    <row r="29" spans="1:5" ht="25.5" x14ac:dyDescent="0.25">
      <c r="A29" s="257" t="s">
        <v>382</v>
      </c>
      <c r="B29" s="256" t="s">
        <v>389</v>
      </c>
      <c r="C29" s="257" t="s">
        <v>327</v>
      </c>
      <c r="D29" s="257"/>
      <c r="E29" s="256" t="s">
        <v>404</v>
      </c>
    </row>
    <row r="30" spans="1:5" ht="29.25" customHeight="1" x14ac:dyDescent="0.25">
      <c r="A30" s="260" t="s">
        <v>383</v>
      </c>
      <c r="B30" s="264" t="s">
        <v>390</v>
      </c>
      <c r="C30" s="260" t="s">
        <v>327</v>
      </c>
      <c r="D30" s="260"/>
      <c r="E30" s="260" t="s">
        <v>405</v>
      </c>
    </row>
    <row r="31" spans="1:5" x14ac:dyDescent="0.25">
      <c r="A31" s="257" t="s">
        <v>383</v>
      </c>
      <c r="B31" s="270" t="s">
        <v>390</v>
      </c>
      <c r="C31" s="257" t="s">
        <v>327</v>
      </c>
      <c r="D31" s="257"/>
      <c r="E31" s="271" t="s">
        <v>406</v>
      </c>
    </row>
    <row r="32" spans="1:5" ht="38.25" x14ac:dyDescent="0.25">
      <c r="A32" s="257" t="s">
        <v>384</v>
      </c>
      <c r="B32" s="256" t="s">
        <v>391</v>
      </c>
      <c r="C32" s="257" t="s">
        <v>386</v>
      </c>
      <c r="D32" s="257"/>
      <c r="E32" s="256" t="s">
        <v>407</v>
      </c>
    </row>
    <row r="33" spans="1:5" x14ac:dyDescent="0.25">
      <c r="A33" s="272" t="s">
        <v>223</v>
      </c>
      <c r="B33" s="273"/>
      <c r="C33" s="272"/>
      <c r="D33" s="272"/>
      <c r="E33" s="274"/>
    </row>
    <row r="34" spans="1:5" ht="24.75" customHeight="1" x14ac:dyDescent="0.25">
      <c r="A34" s="260" t="s">
        <v>330</v>
      </c>
      <c r="B34" s="275" t="s">
        <v>334</v>
      </c>
      <c r="C34" s="276" t="s">
        <v>327</v>
      </c>
      <c r="D34" s="276"/>
      <c r="E34" s="276" t="s">
        <v>339</v>
      </c>
    </row>
    <row r="35" spans="1:5" ht="18.75" customHeight="1" x14ac:dyDescent="0.25">
      <c r="A35" s="260" t="s">
        <v>331</v>
      </c>
      <c r="B35" s="262" t="s">
        <v>335</v>
      </c>
      <c r="C35" s="260" t="s">
        <v>327</v>
      </c>
      <c r="D35" s="260"/>
      <c r="E35" s="260" t="s">
        <v>340</v>
      </c>
    </row>
    <row r="36" spans="1:5" ht="19.5" customHeight="1" x14ac:dyDescent="0.25">
      <c r="A36" s="260" t="s">
        <v>331</v>
      </c>
      <c r="B36" s="260" t="s">
        <v>336</v>
      </c>
      <c r="C36" s="260" t="s">
        <v>327</v>
      </c>
      <c r="D36" s="260"/>
      <c r="E36" s="260" t="s">
        <v>341</v>
      </c>
    </row>
    <row r="37" spans="1:5" x14ac:dyDescent="0.25">
      <c r="A37" s="260" t="s">
        <v>332</v>
      </c>
      <c r="B37" s="260" t="s">
        <v>337</v>
      </c>
      <c r="C37" s="260" t="s">
        <v>338</v>
      </c>
      <c r="D37" s="260"/>
      <c r="E37" s="260" t="s">
        <v>342</v>
      </c>
    </row>
    <row r="38" spans="1:5" x14ac:dyDescent="0.25">
      <c r="A38" s="260" t="s">
        <v>332</v>
      </c>
      <c r="B38" s="277" t="s">
        <v>337</v>
      </c>
      <c r="C38" s="277" t="s">
        <v>338</v>
      </c>
      <c r="D38" s="277"/>
      <c r="E38" s="260" t="s">
        <v>343</v>
      </c>
    </row>
    <row r="39" spans="1:5" ht="18" customHeight="1" x14ac:dyDescent="0.25">
      <c r="A39" s="260" t="s">
        <v>332</v>
      </c>
      <c r="B39" s="265" t="s">
        <v>337</v>
      </c>
      <c r="C39" s="260" t="s">
        <v>338</v>
      </c>
      <c r="D39" s="260"/>
      <c r="E39" s="260" t="s">
        <v>344</v>
      </c>
    </row>
    <row r="40" spans="1:5" x14ac:dyDescent="0.25">
      <c r="A40" s="260" t="s">
        <v>332</v>
      </c>
      <c r="B40" s="277" t="s">
        <v>337</v>
      </c>
      <c r="C40" s="277" t="s">
        <v>338</v>
      </c>
      <c r="D40" s="277"/>
      <c r="E40" s="260" t="s">
        <v>345</v>
      </c>
    </row>
    <row r="41" spans="1:5" ht="25.5" x14ac:dyDescent="0.25">
      <c r="A41" s="260" t="s">
        <v>332</v>
      </c>
      <c r="B41" s="260" t="s">
        <v>337</v>
      </c>
      <c r="C41" s="260" t="s">
        <v>338</v>
      </c>
      <c r="D41" s="260"/>
      <c r="E41" s="260" t="s">
        <v>346</v>
      </c>
    </row>
    <row r="42" spans="1:5" ht="25.5" x14ac:dyDescent="0.25">
      <c r="A42" s="260" t="s">
        <v>332</v>
      </c>
      <c r="B42" s="262" t="s">
        <v>337</v>
      </c>
      <c r="C42" s="260" t="s">
        <v>338</v>
      </c>
      <c r="D42" s="260"/>
      <c r="E42" s="260" t="s">
        <v>347</v>
      </c>
    </row>
    <row r="43" spans="1:5" ht="18" customHeight="1" x14ac:dyDescent="0.25">
      <c r="A43" s="260" t="s">
        <v>332</v>
      </c>
      <c r="B43" s="260" t="s">
        <v>337</v>
      </c>
      <c r="C43" s="260" t="s">
        <v>338</v>
      </c>
      <c r="D43" s="260"/>
      <c r="E43" s="260" t="s">
        <v>348</v>
      </c>
    </row>
    <row r="44" spans="1:5" ht="18.75" customHeight="1" x14ac:dyDescent="0.25">
      <c r="A44" s="260" t="s">
        <v>332</v>
      </c>
      <c r="B44" s="260" t="s">
        <v>337</v>
      </c>
      <c r="C44" s="260" t="s">
        <v>338</v>
      </c>
      <c r="D44" s="260"/>
      <c r="E44" s="260" t="s">
        <v>349</v>
      </c>
    </row>
    <row r="45" spans="1:5" ht="19.5" customHeight="1" x14ac:dyDescent="0.25">
      <c r="A45" s="260" t="s">
        <v>332</v>
      </c>
      <c r="B45" s="262" t="s">
        <v>337</v>
      </c>
      <c r="C45" s="260" t="s">
        <v>338</v>
      </c>
      <c r="D45" s="260"/>
      <c r="E45" s="260" t="s">
        <v>350</v>
      </c>
    </row>
    <row r="46" spans="1:5" ht="22.5" customHeight="1" x14ac:dyDescent="0.25">
      <c r="A46" s="260" t="s">
        <v>332</v>
      </c>
      <c r="B46" s="262" t="s">
        <v>337</v>
      </c>
      <c r="C46" s="260" t="s">
        <v>338</v>
      </c>
      <c r="D46" s="260"/>
      <c r="E46" s="260" t="s">
        <v>351</v>
      </c>
    </row>
    <row r="47" spans="1:5" ht="15.75" hidden="1" customHeight="1" x14ac:dyDescent="0.25">
      <c r="A47" s="260" t="s">
        <v>332</v>
      </c>
      <c r="B47" s="262" t="s">
        <v>337</v>
      </c>
      <c r="C47" s="260" t="s">
        <v>338</v>
      </c>
      <c r="D47" s="260"/>
      <c r="E47" s="260" t="s">
        <v>352</v>
      </c>
    </row>
    <row r="48" spans="1:5" ht="21.75" customHeight="1" x14ac:dyDescent="0.25">
      <c r="A48" s="260" t="s">
        <v>332</v>
      </c>
      <c r="B48" s="260" t="s">
        <v>337</v>
      </c>
      <c r="C48" s="260" t="s">
        <v>338</v>
      </c>
      <c r="D48" s="260"/>
      <c r="E48" s="260" t="s">
        <v>353</v>
      </c>
    </row>
    <row r="49" spans="1:5" ht="23.25" customHeight="1" x14ac:dyDescent="0.25">
      <c r="A49" s="260" t="s">
        <v>333</v>
      </c>
      <c r="B49" s="262">
        <v>44345</v>
      </c>
      <c r="C49" s="260" t="s">
        <v>327</v>
      </c>
      <c r="D49" s="260"/>
      <c r="E49" s="260" t="s">
        <v>354</v>
      </c>
    </row>
    <row r="50" spans="1:5" ht="23.25" customHeight="1" x14ac:dyDescent="0.25">
      <c r="A50" s="260" t="s">
        <v>333</v>
      </c>
      <c r="B50" s="262">
        <v>44345</v>
      </c>
      <c r="C50" s="260" t="s">
        <v>327</v>
      </c>
      <c r="D50" s="260"/>
      <c r="E50" s="260" t="s">
        <v>355</v>
      </c>
    </row>
    <row r="51" spans="1:5" ht="18" customHeight="1" x14ac:dyDescent="0.25">
      <c r="A51" s="260" t="s">
        <v>333</v>
      </c>
      <c r="B51" s="262">
        <v>44345</v>
      </c>
      <c r="C51" s="260" t="s">
        <v>327</v>
      </c>
      <c r="D51" s="260"/>
      <c r="E51" s="260" t="s">
        <v>356</v>
      </c>
    </row>
    <row r="52" spans="1:5" ht="18" customHeight="1" x14ac:dyDescent="0.25">
      <c r="A52" s="260" t="s">
        <v>333</v>
      </c>
      <c r="B52" s="262">
        <v>44345</v>
      </c>
      <c r="C52" s="260" t="s">
        <v>327</v>
      </c>
      <c r="D52" s="260"/>
      <c r="E52" s="260" t="s">
        <v>357</v>
      </c>
    </row>
    <row r="53" spans="1:5" ht="19.5" customHeight="1" x14ac:dyDescent="0.25">
      <c r="A53" s="260" t="s">
        <v>333</v>
      </c>
      <c r="B53" s="262">
        <v>44345</v>
      </c>
      <c r="C53" s="260" t="s">
        <v>327</v>
      </c>
      <c r="D53" s="260"/>
      <c r="E53" s="260" t="s">
        <v>358</v>
      </c>
    </row>
    <row r="54" spans="1:5" ht="18.75" customHeight="1" x14ac:dyDescent="0.25">
      <c r="A54" s="260" t="s">
        <v>333</v>
      </c>
      <c r="B54" s="262">
        <v>44345</v>
      </c>
      <c r="C54" s="260" t="s">
        <v>327</v>
      </c>
      <c r="D54" s="260"/>
      <c r="E54" s="260" t="s">
        <v>359</v>
      </c>
    </row>
    <row r="55" spans="1:5" ht="18.75" customHeight="1" x14ac:dyDescent="0.25">
      <c r="A55" s="278" t="s">
        <v>333</v>
      </c>
      <c r="B55" s="279">
        <v>44345</v>
      </c>
      <c r="C55" s="278" t="s">
        <v>327</v>
      </c>
      <c r="D55" s="278"/>
      <c r="E55" s="260" t="s">
        <v>360</v>
      </c>
    </row>
    <row r="56" spans="1:5" ht="18.75" customHeight="1" x14ac:dyDescent="0.25">
      <c r="A56" s="260" t="s">
        <v>333</v>
      </c>
      <c r="B56" s="262">
        <v>44345</v>
      </c>
      <c r="C56" s="260" t="s">
        <v>327</v>
      </c>
      <c r="D56" s="260"/>
      <c r="E56" s="260" t="s">
        <v>361</v>
      </c>
    </row>
    <row r="57" spans="1:5" ht="20.25" customHeight="1" x14ac:dyDescent="0.25">
      <c r="A57" s="260" t="s">
        <v>333</v>
      </c>
      <c r="B57" s="265">
        <v>44345</v>
      </c>
      <c r="C57" s="260" t="s">
        <v>327</v>
      </c>
      <c r="D57" s="260"/>
      <c r="E57" s="260" t="s">
        <v>362</v>
      </c>
    </row>
    <row r="58" spans="1:5" ht="17.25" customHeight="1" x14ac:dyDescent="0.25">
      <c r="A58" s="260" t="s">
        <v>333</v>
      </c>
      <c r="B58" s="262">
        <v>44345</v>
      </c>
      <c r="C58" s="260" t="s">
        <v>327</v>
      </c>
      <c r="D58" s="260"/>
      <c r="E58" s="260" t="s">
        <v>363</v>
      </c>
    </row>
    <row r="59" spans="1:5" ht="18" customHeight="1" x14ac:dyDescent="0.25">
      <c r="A59" s="260" t="s">
        <v>333</v>
      </c>
      <c r="B59" s="265">
        <v>44345</v>
      </c>
      <c r="C59" s="260" t="s">
        <v>327</v>
      </c>
      <c r="D59" s="260"/>
      <c r="E59" s="260" t="s">
        <v>364</v>
      </c>
    </row>
    <row r="60" spans="1:5" ht="15.75" customHeight="1" x14ac:dyDescent="0.25">
      <c r="A60" s="260" t="s">
        <v>333</v>
      </c>
      <c r="B60" s="262">
        <v>44345</v>
      </c>
      <c r="C60" s="260" t="s">
        <v>327</v>
      </c>
      <c r="D60" s="260"/>
      <c r="E60" s="260" t="s">
        <v>365</v>
      </c>
    </row>
    <row r="61" spans="1:5" ht="17.25" customHeight="1" x14ac:dyDescent="0.25">
      <c r="A61" s="260" t="s">
        <v>333</v>
      </c>
      <c r="B61" s="262">
        <v>44345</v>
      </c>
      <c r="C61" s="260" t="s">
        <v>327</v>
      </c>
      <c r="D61" s="260"/>
      <c r="E61" s="260" t="s">
        <v>366</v>
      </c>
    </row>
    <row r="62" spans="1:5" ht="19.5" customHeight="1" x14ac:dyDescent="0.25">
      <c r="A62" s="280" t="s">
        <v>333</v>
      </c>
      <c r="B62" s="262">
        <v>44345</v>
      </c>
      <c r="C62" s="260" t="s">
        <v>327</v>
      </c>
      <c r="D62" s="260"/>
      <c r="E62" s="260" t="s">
        <v>367</v>
      </c>
    </row>
    <row r="63" spans="1:5" ht="14.25" customHeight="1" x14ac:dyDescent="0.25">
      <c r="A63" s="260" t="s">
        <v>333</v>
      </c>
      <c r="B63" s="262">
        <v>44345</v>
      </c>
      <c r="C63" s="260" t="s">
        <v>327</v>
      </c>
      <c r="D63" s="260"/>
      <c r="E63" s="260" t="s">
        <v>368</v>
      </c>
    </row>
    <row r="64" spans="1:5" ht="18" customHeight="1" x14ac:dyDescent="0.25">
      <c r="A64" s="260" t="s">
        <v>333</v>
      </c>
      <c r="B64" s="262">
        <v>44345</v>
      </c>
      <c r="C64" s="260" t="s">
        <v>327</v>
      </c>
      <c r="D64" s="260"/>
      <c r="E64" s="260" t="s">
        <v>369</v>
      </c>
    </row>
    <row r="65" spans="1:5" ht="16.5" customHeight="1" x14ac:dyDescent="0.25">
      <c r="A65" s="260" t="s">
        <v>333</v>
      </c>
      <c r="B65" s="262">
        <v>44345</v>
      </c>
      <c r="C65" s="260" t="s">
        <v>327</v>
      </c>
      <c r="D65" s="260"/>
      <c r="E65" s="260" t="s">
        <v>370</v>
      </c>
    </row>
    <row r="66" spans="1:5" ht="15.75" customHeight="1" x14ac:dyDescent="0.25">
      <c r="A66" s="260" t="s">
        <v>333</v>
      </c>
      <c r="B66" s="262">
        <v>44345</v>
      </c>
      <c r="C66" s="260" t="s">
        <v>327</v>
      </c>
      <c r="D66" s="260"/>
      <c r="E66" s="260" t="s">
        <v>371</v>
      </c>
    </row>
    <row r="67" spans="1:5" ht="16.5" customHeight="1" x14ac:dyDescent="0.25">
      <c r="A67" s="260" t="s">
        <v>333</v>
      </c>
      <c r="B67" s="262">
        <v>44345</v>
      </c>
      <c r="C67" s="260" t="s">
        <v>327</v>
      </c>
      <c r="D67" s="260"/>
      <c r="E67" s="260" t="s">
        <v>372</v>
      </c>
    </row>
    <row r="68" spans="1:5" ht="15.75" customHeight="1" x14ac:dyDescent="0.25">
      <c r="A68" s="260" t="s">
        <v>333</v>
      </c>
      <c r="B68" s="262">
        <v>44345</v>
      </c>
      <c r="C68" s="260" t="s">
        <v>327</v>
      </c>
      <c r="D68" s="260"/>
      <c r="E68" s="260" t="s">
        <v>373</v>
      </c>
    </row>
    <row r="69" spans="1:5" ht="18.75" customHeight="1" x14ac:dyDescent="0.25">
      <c r="A69" s="260" t="s">
        <v>333</v>
      </c>
      <c r="B69" s="262">
        <v>44345</v>
      </c>
      <c r="C69" s="260" t="s">
        <v>327</v>
      </c>
      <c r="D69" s="260"/>
      <c r="E69" s="260" t="s">
        <v>374</v>
      </c>
    </row>
    <row r="70" spans="1:5" ht="17.25" customHeight="1" x14ac:dyDescent="0.25">
      <c r="A70" s="260" t="s">
        <v>333</v>
      </c>
      <c r="B70" s="262">
        <v>44345</v>
      </c>
      <c r="C70" s="277" t="s">
        <v>327</v>
      </c>
      <c r="D70" s="277"/>
      <c r="E70" s="260" t="s">
        <v>375</v>
      </c>
    </row>
    <row r="71" spans="1:5" ht="18" customHeight="1" x14ac:dyDescent="0.25">
      <c r="A71" s="260" t="s">
        <v>333</v>
      </c>
      <c r="B71" s="262">
        <v>44345</v>
      </c>
      <c r="C71" s="260" t="s">
        <v>327</v>
      </c>
      <c r="D71" s="260"/>
      <c r="E71" s="260" t="s">
        <v>376</v>
      </c>
    </row>
    <row r="72" spans="1:5" ht="18.75" customHeight="1" x14ac:dyDescent="0.25">
      <c r="A72" s="260" t="s">
        <v>333</v>
      </c>
      <c r="B72" s="262">
        <v>44345</v>
      </c>
      <c r="C72" s="260" t="s">
        <v>327</v>
      </c>
      <c r="D72" s="260"/>
      <c r="E72" s="260" t="s">
        <v>377</v>
      </c>
    </row>
    <row r="73" spans="1:5" ht="31.5" customHeight="1" x14ac:dyDescent="0.25">
      <c r="A73" s="260" t="s">
        <v>333</v>
      </c>
      <c r="B73" s="262">
        <v>44345</v>
      </c>
      <c r="C73" s="260" t="s">
        <v>327</v>
      </c>
      <c r="D73" s="260"/>
      <c r="E73" s="260" t="s">
        <v>378</v>
      </c>
    </row>
    <row r="74" spans="1:5" ht="38.25" customHeight="1" x14ac:dyDescent="0.25">
      <c r="A74" s="260" t="s">
        <v>333</v>
      </c>
      <c r="B74" s="262">
        <v>44345</v>
      </c>
      <c r="C74" s="260" t="s">
        <v>327</v>
      </c>
      <c r="D74" s="260"/>
      <c r="E74" s="260" t="s">
        <v>379</v>
      </c>
    </row>
    <row r="75" spans="1:5" ht="18.75" customHeight="1" x14ac:dyDescent="0.25">
      <c r="A75" s="132" t="s">
        <v>224</v>
      </c>
      <c r="B75" s="143"/>
      <c r="C75" s="132"/>
      <c r="D75" s="132"/>
      <c r="E75" s="133"/>
    </row>
    <row r="76" spans="1:5" ht="18.75" x14ac:dyDescent="0.25">
      <c r="A76" s="132" t="s">
        <v>221</v>
      </c>
      <c r="B76" s="143"/>
      <c r="C76" s="132"/>
      <c r="D76" s="132"/>
      <c r="E76" s="133"/>
    </row>
    <row r="77" spans="1:5" ht="18.75" x14ac:dyDescent="0.25">
      <c r="A77" s="132" t="s">
        <v>226</v>
      </c>
      <c r="B77" s="143"/>
      <c r="C77" s="132"/>
      <c r="D77" s="132"/>
      <c r="E77" s="133"/>
    </row>
    <row r="78" spans="1:5" ht="31.5" x14ac:dyDescent="0.25">
      <c r="A78" s="152" t="s">
        <v>408</v>
      </c>
      <c r="B78" s="156">
        <v>44178</v>
      </c>
      <c r="C78" s="152" t="s">
        <v>327</v>
      </c>
      <c r="D78" s="282" t="s">
        <v>486</v>
      </c>
      <c r="E78" s="152" t="s">
        <v>426</v>
      </c>
    </row>
    <row r="79" spans="1:5" ht="33.75" customHeight="1" x14ac:dyDescent="0.25">
      <c r="A79" s="152" t="s">
        <v>408</v>
      </c>
      <c r="B79" s="156">
        <v>44178</v>
      </c>
      <c r="C79" s="152" t="s">
        <v>327</v>
      </c>
      <c r="D79" s="282" t="s">
        <v>486</v>
      </c>
      <c r="E79" s="152" t="s">
        <v>427</v>
      </c>
    </row>
    <row r="80" spans="1:5" ht="36.75" customHeight="1" x14ac:dyDescent="0.25">
      <c r="A80" s="152" t="s">
        <v>409</v>
      </c>
      <c r="B80" s="156">
        <v>44153</v>
      </c>
      <c r="C80" s="152" t="s">
        <v>325</v>
      </c>
      <c r="D80" s="282" t="s">
        <v>487</v>
      </c>
      <c r="E80" s="152" t="s">
        <v>428</v>
      </c>
    </row>
    <row r="81" spans="1:5" ht="33" customHeight="1" x14ac:dyDescent="0.25">
      <c r="A81" s="152" t="s">
        <v>409</v>
      </c>
      <c r="B81" s="156">
        <v>44157</v>
      </c>
      <c r="C81" s="152" t="s">
        <v>325</v>
      </c>
      <c r="D81" s="282" t="s">
        <v>487</v>
      </c>
      <c r="E81" s="152" t="s">
        <v>429</v>
      </c>
    </row>
    <row r="82" spans="1:5" ht="47.25" x14ac:dyDescent="0.25">
      <c r="A82" s="152" t="s">
        <v>410</v>
      </c>
      <c r="B82" s="156">
        <v>44246</v>
      </c>
      <c r="C82" s="152" t="s">
        <v>421</v>
      </c>
      <c r="D82" s="282" t="s">
        <v>488</v>
      </c>
      <c r="E82" s="152" t="s">
        <v>430</v>
      </c>
    </row>
    <row r="83" spans="1:5" ht="63" x14ac:dyDescent="0.25">
      <c r="A83" s="152" t="s">
        <v>411</v>
      </c>
      <c r="B83" s="161" t="s">
        <v>388</v>
      </c>
      <c r="C83" s="152" t="s">
        <v>422</v>
      </c>
      <c r="D83" s="282" t="s">
        <v>489</v>
      </c>
      <c r="E83" s="152" t="s">
        <v>431</v>
      </c>
    </row>
    <row r="84" spans="1:5" ht="45" customHeight="1" x14ac:dyDescent="0.25">
      <c r="A84" s="152" t="s">
        <v>411</v>
      </c>
      <c r="B84" s="156" t="s">
        <v>388</v>
      </c>
      <c r="C84" s="152" t="s">
        <v>422</v>
      </c>
      <c r="D84" s="282" t="s">
        <v>489</v>
      </c>
      <c r="E84" s="152" t="s">
        <v>432</v>
      </c>
    </row>
    <row r="85" spans="1:5" ht="50.25" customHeight="1" x14ac:dyDescent="0.25">
      <c r="A85" s="152" t="s">
        <v>411</v>
      </c>
      <c r="B85" s="156" t="s">
        <v>388</v>
      </c>
      <c r="C85" s="152" t="s">
        <v>422</v>
      </c>
      <c r="D85" s="282" t="s">
        <v>489</v>
      </c>
      <c r="E85" s="152" t="s">
        <v>433</v>
      </c>
    </row>
    <row r="86" spans="1:5" ht="36" customHeight="1" x14ac:dyDescent="0.25">
      <c r="A86" s="152" t="s">
        <v>411</v>
      </c>
      <c r="B86" s="152" t="s">
        <v>388</v>
      </c>
      <c r="C86" s="152" t="s">
        <v>422</v>
      </c>
      <c r="D86" s="282" t="s">
        <v>489</v>
      </c>
      <c r="E86" s="160" t="s">
        <v>434</v>
      </c>
    </row>
    <row r="87" spans="1:5" ht="24" customHeight="1" x14ac:dyDescent="0.25">
      <c r="A87" s="152" t="s">
        <v>412</v>
      </c>
      <c r="B87" s="152" t="s">
        <v>418</v>
      </c>
      <c r="C87" s="152" t="s">
        <v>421</v>
      </c>
      <c r="D87" s="282" t="s">
        <v>490</v>
      </c>
      <c r="E87" s="152" t="s">
        <v>435</v>
      </c>
    </row>
    <row r="88" spans="1:5" ht="27" customHeight="1" x14ac:dyDescent="0.25">
      <c r="A88" s="152" t="s">
        <v>412</v>
      </c>
      <c r="B88" s="156" t="s">
        <v>418</v>
      </c>
      <c r="C88" s="152" t="s">
        <v>421</v>
      </c>
      <c r="D88" s="282" t="s">
        <v>490</v>
      </c>
      <c r="E88" s="152" t="s">
        <v>436</v>
      </c>
    </row>
    <row r="89" spans="1:5" ht="33.75" customHeight="1" x14ac:dyDescent="0.25">
      <c r="A89" s="152" t="s">
        <v>413</v>
      </c>
      <c r="B89" s="156">
        <v>44289</v>
      </c>
      <c r="C89" s="152" t="s">
        <v>423</v>
      </c>
      <c r="D89" s="282" t="s">
        <v>491</v>
      </c>
      <c r="E89" s="152" t="s">
        <v>437</v>
      </c>
    </row>
    <row r="90" spans="1:5" ht="33.75" customHeight="1" x14ac:dyDescent="0.25">
      <c r="A90" s="152" t="s">
        <v>413</v>
      </c>
      <c r="B90" s="156">
        <v>44302</v>
      </c>
      <c r="C90" s="152" t="s">
        <v>423</v>
      </c>
      <c r="D90" s="282" t="s">
        <v>491</v>
      </c>
      <c r="E90" s="152" t="s">
        <v>438</v>
      </c>
    </row>
    <row r="91" spans="1:5" ht="34.5" customHeight="1" x14ac:dyDescent="0.25">
      <c r="A91" s="152" t="s">
        <v>413</v>
      </c>
      <c r="B91" s="156">
        <v>44327</v>
      </c>
      <c r="C91" s="152" t="s">
        <v>423</v>
      </c>
      <c r="D91" s="282" t="s">
        <v>491</v>
      </c>
      <c r="E91" s="152" t="s">
        <v>439</v>
      </c>
    </row>
    <row r="92" spans="1:5" ht="46.5" customHeight="1" x14ac:dyDescent="0.25">
      <c r="A92" s="152" t="s">
        <v>414</v>
      </c>
      <c r="B92" s="156" t="s">
        <v>419</v>
      </c>
      <c r="C92" s="152" t="s">
        <v>327</v>
      </c>
      <c r="D92" s="282" t="s">
        <v>492</v>
      </c>
      <c r="E92" s="152" t="s">
        <v>440</v>
      </c>
    </row>
    <row r="93" spans="1:5" ht="73.5" customHeight="1" x14ac:dyDescent="0.25">
      <c r="A93" s="152" t="s">
        <v>414</v>
      </c>
      <c r="B93" s="156" t="s">
        <v>419</v>
      </c>
      <c r="C93" s="152" t="s">
        <v>327</v>
      </c>
      <c r="D93" s="282" t="s">
        <v>492</v>
      </c>
      <c r="E93" s="152" t="s">
        <v>441</v>
      </c>
    </row>
    <row r="94" spans="1:5" ht="47.25" customHeight="1" x14ac:dyDescent="0.25">
      <c r="A94" s="152" t="s">
        <v>414</v>
      </c>
      <c r="B94" s="156" t="s">
        <v>419</v>
      </c>
      <c r="C94" s="152" t="s">
        <v>327</v>
      </c>
      <c r="D94" s="282" t="s">
        <v>492</v>
      </c>
      <c r="E94" s="152" t="s">
        <v>442</v>
      </c>
    </row>
    <row r="95" spans="1:5" ht="33.75" customHeight="1" x14ac:dyDescent="0.25">
      <c r="A95" s="152" t="s">
        <v>414</v>
      </c>
      <c r="B95" s="156" t="s">
        <v>419</v>
      </c>
      <c r="C95" s="152" t="s">
        <v>327</v>
      </c>
      <c r="D95" s="282" t="s">
        <v>492</v>
      </c>
      <c r="E95" s="152" t="s">
        <v>443</v>
      </c>
    </row>
    <row r="96" spans="1:5" ht="45" customHeight="1" x14ac:dyDescent="0.25">
      <c r="A96" s="152" t="s">
        <v>414</v>
      </c>
      <c r="B96" s="156" t="s">
        <v>419</v>
      </c>
      <c r="C96" s="152" t="s">
        <v>327</v>
      </c>
      <c r="D96" s="282" t="s">
        <v>492</v>
      </c>
      <c r="E96" s="152" t="s">
        <v>444</v>
      </c>
    </row>
    <row r="97" spans="1:5" ht="51.75" customHeight="1" x14ac:dyDescent="0.25">
      <c r="A97" s="152" t="s">
        <v>415</v>
      </c>
      <c r="B97" s="156" t="s">
        <v>391</v>
      </c>
      <c r="C97" s="152" t="s">
        <v>327</v>
      </c>
      <c r="D97" s="282" t="s">
        <v>493</v>
      </c>
      <c r="E97" s="152" t="s">
        <v>445</v>
      </c>
    </row>
    <row r="98" spans="1:5" ht="41.25" customHeight="1" x14ac:dyDescent="0.25">
      <c r="A98" s="152" t="s">
        <v>416</v>
      </c>
      <c r="B98" s="156" t="s">
        <v>391</v>
      </c>
      <c r="C98" s="152" t="s">
        <v>424</v>
      </c>
      <c r="D98" s="282" t="s">
        <v>494</v>
      </c>
      <c r="E98" s="152" t="s">
        <v>446</v>
      </c>
    </row>
    <row r="99" spans="1:5" ht="17.25" customHeight="1" x14ac:dyDescent="0.25">
      <c r="A99" s="152" t="s">
        <v>416</v>
      </c>
      <c r="B99" s="156" t="s">
        <v>391</v>
      </c>
      <c r="C99" s="152" t="s">
        <v>424</v>
      </c>
      <c r="D99" s="282" t="s">
        <v>494</v>
      </c>
      <c r="E99" s="152" t="s">
        <v>447</v>
      </c>
    </row>
    <row r="100" spans="1:5" ht="17.25" customHeight="1" x14ac:dyDescent="0.25">
      <c r="A100" s="152" t="s">
        <v>416</v>
      </c>
      <c r="B100" s="156" t="s">
        <v>391</v>
      </c>
      <c r="C100" s="152" t="s">
        <v>424</v>
      </c>
      <c r="D100" s="282" t="s">
        <v>494</v>
      </c>
      <c r="E100" s="152" t="s">
        <v>448</v>
      </c>
    </row>
    <row r="101" spans="1:5" ht="17.25" customHeight="1" x14ac:dyDescent="0.25">
      <c r="A101" s="152" t="s">
        <v>416</v>
      </c>
      <c r="B101" s="156" t="s">
        <v>391</v>
      </c>
      <c r="C101" s="152" t="s">
        <v>424</v>
      </c>
      <c r="D101" s="282" t="s">
        <v>494</v>
      </c>
      <c r="E101" s="152" t="s">
        <v>449</v>
      </c>
    </row>
    <row r="102" spans="1:5" ht="36.75" customHeight="1" x14ac:dyDescent="0.25">
      <c r="A102" s="152" t="s">
        <v>417</v>
      </c>
      <c r="B102" s="156" t="s">
        <v>420</v>
      </c>
      <c r="C102" s="152" t="s">
        <v>425</v>
      </c>
      <c r="D102" s="282" t="s">
        <v>495</v>
      </c>
      <c r="E102" s="152" t="s">
        <v>450</v>
      </c>
    </row>
    <row r="103" spans="1:5" ht="17.25" customHeight="1" x14ac:dyDescent="0.25">
      <c r="A103" s="152" t="s">
        <v>417</v>
      </c>
      <c r="B103" s="156" t="s">
        <v>420</v>
      </c>
      <c r="C103" s="152" t="s">
        <v>425</v>
      </c>
      <c r="D103" s="282" t="s">
        <v>495</v>
      </c>
      <c r="E103" s="152" t="s">
        <v>451</v>
      </c>
    </row>
    <row r="104" spans="1:5" ht="17.25" customHeight="1" x14ac:dyDescent="0.25">
      <c r="A104" s="152" t="s">
        <v>417</v>
      </c>
      <c r="B104" s="152" t="s">
        <v>420</v>
      </c>
      <c r="C104" s="152" t="s">
        <v>425</v>
      </c>
      <c r="D104" s="282" t="s">
        <v>495</v>
      </c>
      <c r="E104" s="152" t="s">
        <v>452</v>
      </c>
    </row>
    <row r="105" spans="1:5" ht="18.75" customHeight="1" x14ac:dyDescent="0.25">
      <c r="A105" s="152" t="s">
        <v>417</v>
      </c>
      <c r="B105" s="152" t="s">
        <v>420</v>
      </c>
      <c r="C105" s="152" t="s">
        <v>425</v>
      </c>
      <c r="D105" s="282" t="s">
        <v>495</v>
      </c>
      <c r="E105" s="152" t="s">
        <v>453</v>
      </c>
    </row>
    <row r="106" spans="1:5" ht="16.5" customHeight="1" x14ac:dyDescent="0.25">
      <c r="A106" s="152" t="s">
        <v>417</v>
      </c>
      <c r="B106" s="156" t="s">
        <v>420</v>
      </c>
      <c r="C106" s="152" t="s">
        <v>425</v>
      </c>
      <c r="D106" s="282" t="s">
        <v>495</v>
      </c>
      <c r="E106" s="152" t="s">
        <v>454</v>
      </c>
    </row>
    <row r="107" spans="1:5" ht="16.5" customHeight="1" x14ac:dyDescent="0.25">
      <c r="A107" s="152" t="s">
        <v>417</v>
      </c>
      <c r="B107" s="156" t="s">
        <v>420</v>
      </c>
      <c r="C107" s="152" t="s">
        <v>425</v>
      </c>
      <c r="D107" s="282" t="s">
        <v>495</v>
      </c>
      <c r="E107" s="152" t="s">
        <v>455</v>
      </c>
    </row>
    <row r="108" spans="1:5" ht="18" customHeight="1" x14ac:dyDescent="0.25">
      <c r="A108" s="152" t="s">
        <v>417</v>
      </c>
      <c r="B108" s="153" t="s">
        <v>420</v>
      </c>
      <c r="C108" s="152" t="s">
        <v>425</v>
      </c>
      <c r="D108" s="282" t="s">
        <v>495</v>
      </c>
      <c r="E108" s="152" t="s">
        <v>456</v>
      </c>
    </row>
    <row r="109" spans="1:5" ht="16.5" customHeight="1" x14ac:dyDescent="0.25">
      <c r="A109" s="152" t="s">
        <v>417</v>
      </c>
      <c r="B109" s="156" t="s">
        <v>420</v>
      </c>
      <c r="C109" s="152" t="s">
        <v>425</v>
      </c>
      <c r="D109" s="282" t="s">
        <v>495</v>
      </c>
      <c r="E109" s="152" t="s">
        <v>457</v>
      </c>
    </row>
    <row r="110" spans="1:5" ht="18.75" customHeight="1" x14ac:dyDescent="0.25">
      <c r="A110" s="152" t="s">
        <v>417</v>
      </c>
      <c r="B110" s="152" t="s">
        <v>420</v>
      </c>
      <c r="C110" s="152" t="s">
        <v>425</v>
      </c>
      <c r="D110" s="282" t="s">
        <v>495</v>
      </c>
      <c r="E110" s="152" t="s">
        <v>458</v>
      </c>
    </row>
    <row r="111" spans="1:5" ht="18" customHeight="1" x14ac:dyDescent="0.25">
      <c r="A111" s="152" t="s">
        <v>417</v>
      </c>
      <c r="B111" s="152" t="s">
        <v>420</v>
      </c>
      <c r="C111" s="152" t="s">
        <v>425</v>
      </c>
      <c r="D111" s="282" t="s">
        <v>495</v>
      </c>
      <c r="E111" s="152" t="s">
        <v>459</v>
      </c>
    </row>
    <row r="112" spans="1:5" ht="19.5" customHeight="1" x14ac:dyDescent="0.25">
      <c r="A112" s="152" t="s">
        <v>417</v>
      </c>
      <c r="B112" s="152" t="s">
        <v>420</v>
      </c>
      <c r="C112" s="152" t="s">
        <v>425</v>
      </c>
      <c r="D112" s="282" t="s">
        <v>495</v>
      </c>
      <c r="E112" s="152" t="s">
        <v>460</v>
      </c>
    </row>
    <row r="113" spans="1:5" ht="16.5" customHeight="1" x14ac:dyDescent="0.25">
      <c r="A113" s="152" t="s">
        <v>417</v>
      </c>
      <c r="B113" s="152" t="s">
        <v>420</v>
      </c>
      <c r="C113" s="152" t="s">
        <v>425</v>
      </c>
      <c r="D113" s="282" t="s">
        <v>495</v>
      </c>
      <c r="E113" s="152" t="s">
        <v>461</v>
      </c>
    </row>
    <row r="114" spans="1:5" ht="18.75" x14ac:dyDescent="0.25">
      <c r="A114" s="132" t="s">
        <v>222</v>
      </c>
      <c r="B114" s="143"/>
      <c r="C114" s="132"/>
      <c r="D114" s="132"/>
      <c r="E114" s="133"/>
    </row>
    <row r="115" spans="1:5" ht="31.5" customHeight="1" x14ac:dyDescent="0.25">
      <c r="A115" s="152" t="s">
        <v>462</v>
      </c>
      <c r="B115" s="156">
        <v>44153</v>
      </c>
      <c r="C115" s="152" t="s">
        <v>325</v>
      </c>
      <c r="D115" s="282" t="s">
        <v>480</v>
      </c>
      <c r="E115" s="152" t="s">
        <v>428</v>
      </c>
    </row>
    <row r="116" spans="1:5" ht="37.5" customHeight="1" x14ac:dyDescent="0.25">
      <c r="A116" s="152" t="s">
        <v>462</v>
      </c>
      <c r="B116" s="156">
        <v>44157</v>
      </c>
      <c r="C116" s="152" t="s">
        <v>325</v>
      </c>
      <c r="D116" s="282" t="s">
        <v>480</v>
      </c>
      <c r="E116" s="152" t="s">
        <v>429</v>
      </c>
    </row>
    <row r="117" spans="1:5" ht="35.25" customHeight="1" x14ac:dyDescent="0.25">
      <c r="A117" s="157" t="s">
        <v>463</v>
      </c>
      <c r="B117" s="157" t="s">
        <v>322</v>
      </c>
      <c r="C117" s="157" t="s">
        <v>195</v>
      </c>
      <c r="D117" s="281" t="s">
        <v>481</v>
      </c>
      <c r="E117" s="157" t="s">
        <v>471</v>
      </c>
    </row>
    <row r="118" spans="1:5" ht="59.25" customHeight="1" x14ac:dyDescent="0.25">
      <c r="A118" s="157" t="s">
        <v>464</v>
      </c>
      <c r="B118" s="157" t="s">
        <v>389</v>
      </c>
      <c r="C118" s="157" t="s">
        <v>469</v>
      </c>
      <c r="D118" s="281" t="s">
        <v>482</v>
      </c>
      <c r="E118" s="157" t="s">
        <v>471</v>
      </c>
    </row>
    <row r="119" spans="1:5" ht="45" customHeight="1" x14ac:dyDescent="0.25">
      <c r="A119" s="157" t="s">
        <v>464</v>
      </c>
      <c r="B119" s="157" t="s">
        <v>468</v>
      </c>
      <c r="C119" s="157" t="s">
        <v>469</v>
      </c>
      <c r="D119" s="281" t="s">
        <v>482</v>
      </c>
      <c r="E119" s="157" t="s">
        <v>472</v>
      </c>
    </row>
    <row r="120" spans="1:5" ht="48.75" customHeight="1" x14ac:dyDescent="0.25">
      <c r="A120" s="157" t="s">
        <v>465</v>
      </c>
      <c r="B120" s="157" t="s">
        <v>324</v>
      </c>
      <c r="C120" s="157" t="s">
        <v>327</v>
      </c>
      <c r="D120" s="281" t="s">
        <v>483</v>
      </c>
      <c r="E120" s="157" t="s">
        <v>473</v>
      </c>
    </row>
    <row r="121" spans="1:5" ht="48" customHeight="1" x14ac:dyDescent="0.25">
      <c r="A121" s="157" t="s">
        <v>466</v>
      </c>
      <c r="B121" s="156" t="s">
        <v>324</v>
      </c>
      <c r="C121" s="157" t="s">
        <v>327</v>
      </c>
      <c r="D121" s="281" t="s">
        <v>484</v>
      </c>
      <c r="E121" s="157" t="s">
        <v>474</v>
      </c>
    </row>
    <row r="122" spans="1:5" ht="37.5" customHeight="1" x14ac:dyDescent="0.25">
      <c r="A122" s="152" t="s">
        <v>466</v>
      </c>
      <c r="B122" s="152" t="s">
        <v>324</v>
      </c>
      <c r="C122" s="159" t="s">
        <v>327</v>
      </c>
      <c r="D122" s="283" t="s">
        <v>484</v>
      </c>
      <c r="E122" s="159" t="s">
        <v>475</v>
      </c>
    </row>
    <row r="123" spans="1:5" ht="33" customHeight="1" x14ac:dyDescent="0.25">
      <c r="A123" s="157" t="s">
        <v>466</v>
      </c>
      <c r="B123" s="157" t="s">
        <v>324</v>
      </c>
      <c r="C123" s="157" t="s">
        <v>327</v>
      </c>
      <c r="D123" s="281" t="s">
        <v>484</v>
      </c>
      <c r="E123" s="157" t="s">
        <v>476</v>
      </c>
    </row>
    <row r="124" spans="1:5" ht="38.25" customHeight="1" x14ac:dyDescent="0.25">
      <c r="A124" s="152" t="s">
        <v>466</v>
      </c>
      <c r="B124" s="156" t="s">
        <v>324</v>
      </c>
      <c r="C124" s="152" t="s">
        <v>327</v>
      </c>
      <c r="D124" s="282" t="s">
        <v>484</v>
      </c>
      <c r="E124" s="152" t="s">
        <v>477</v>
      </c>
    </row>
    <row r="125" spans="1:5" ht="31.5" customHeight="1" x14ac:dyDescent="0.25">
      <c r="A125" s="166" t="s">
        <v>466</v>
      </c>
      <c r="B125" s="157" t="s">
        <v>324</v>
      </c>
      <c r="C125" s="157" t="s">
        <v>327</v>
      </c>
      <c r="D125" s="281" t="s">
        <v>484</v>
      </c>
      <c r="E125" s="157" t="s">
        <v>478</v>
      </c>
    </row>
    <row r="126" spans="1:5" ht="35.25" customHeight="1" x14ac:dyDescent="0.25">
      <c r="A126" s="152" t="s">
        <v>467</v>
      </c>
      <c r="B126" s="156" t="s">
        <v>324</v>
      </c>
      <c r="C126" s="152" t="s">
        <v>470</v>
      </c>
      <c r="D126" s="282" t="s">
        <v>485</v>
      </c>
      <c r="E126" s="152" t="s">
        <v>479</v>
      </c>
    </row>
  </sheetData>
  <sheetProtection sort="0" autoFilter="0" pivotTables="0"/>
  <mergeCells count="1">
    <mergeCell ref="A1:E1"/>
  </mergeCells>
  <hyperlinks>
    <hyperlink ref="D120" r:id="rId1"/>
    <hyperlink ref="D119" r:id="rId2"/>
    <hyperlink ref="D118" r:id="rId3"/>
    <hyperlink ref="D117" r:id="rId4"/>
    <hyperlink ref="D116" r:id="rId5"/>
    <hyperlink ref="D115" r:id="rId6"/>
    <hyperlink ref="D121" r:id="rId7"/>
    <hyperlink ref="D123" r:id="rId8"/>
    <hyperlink ref="D122" r:id="rId9"/>
    <hyperlink ref="D124" r:id="rId10"/>
    <hyperlink ref="D125" r:id="rId11"/>
    <hyperlink ref="D126" r:id="rId12"/>
    <hyperlink ref="D78" r:id="rId13"/>
    <hyperlink ref="D79" r:id="rId14"/>
    <hyperlink ref="D80" r:id="rId15"/>
    <hyperlink ref="D81" r:id="rId16"/>
    <hyperlink ref="D82" r:id="rId17"/>
    <hyperlink ref="D83" r:id="rId18"/>
    <hyperlink ref="D84" r:id="rId19"/>
    <hyperlink ref="D85" r:id="rId20"/>
    <hyperlink ref="D86" r:id="rId21"/>
    <hyperlink ref="D87" r:id="rId22"/>
    <hyperlink ref="D88" r:id="rId23"/>
    <hyperlink ref="D90" r:id="rId24"/>
    <hyperlink ref="D89" r:id="rId25"/>
    <hyperlink ref="D91" r:id="rId26"/>
    <hyperlink ref="D92" r:id="rId27"/>
    <hyperlink ref="D93" r:id="rId28"/>
    <hyperlink ref="D94" r:id="rId29"/>
    <hyperlink ref="D95" r:id="rId30"/>
    <hyperlink ref="D96" r:id="rId31"/>
    <hyperlink ref="D97" r:id="rId32"/>
    <hyperlink ref="D98" r:id="rId33"/>
    <hyperlink ref="D99" r:id="rId34"/>
    <hyperlink ref="D100" r:id="rId35"/>
    <hyperlink ref="D101" r:id="rId36"/>
    <hyperlink ref="D102" r:id="rId37"/>
    <hyperlink ref="D103" r:id="rId38"/>
    <hyperlink ref="D104" r:id="rId39"/>
    <hyperlink ref="D105" r:id="rId40"/>
    <hyperlink ref="D106" r:id="rId41"/>
    <hyperlink ref="D107" r:id="rId42"/>
    <hyperlink ref="D108" r:id="rId43"/>
    <hyperlink ref="D109" r:id="rId44"/>
    <hyperlink ref="D110" r:id="rId45"/>
    <hyperlink ref="D111" r:id="rId46"/>
    <hyperlink ref="D112" r:id="rId47"/>
    <hyperlink ref="D113" r:id="rId48"/>
  </hyperlinks>
  <pageMargins left="0.7" right="0.7" top="0.75" bottom="0.75" header="0.3" footer="0.3"/>
  <pageSetup paperSize="9" orientation="landscape" r:id="rId4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D13" sqref="D13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62" t="s">
        <v>155</v>
      </c>
      <c r="B1" s="362"/>
      <c r="C1" s="362"/>
      <c r="D1" s="242"/>
      <c r="E1" s="181"/>
      <c r="F1" s="181"/>
    </row>
    <row r="2" spans="1:6" ht="18.75" x14ac:dyDescent="0.25">
      <c r="A2" s="348" t="s">
        <v>156</v>
      </c>
      <c r="B2" s="348"/>
      <c r="C2" s="348"/>
      <c r="D2" s="239"/>
      <c r="E2" s="172"/>
      <c r="F2" s="172"/>
    </row>
    <row r="3" spans="1:6" ht="75.75" customHeight="1" x14ac:dyDescent="0.25">
      <c r="A3" s="175" t="s">
        <v>157</v>
      </c>
      <c r="B3" s="180" t="s">
        <v>229</v>
      </c>
      <c r="C3" s="178" t="s">
        <v>262</v>
      </c>
      <c r="D3" s="349" t="s">
        <v>261</v>
      </c>
      <c r="E3" s="350"/>
      <c r="F3" s="175" t="s">
        <v>263</v>
      </c>
    </row>
    <row r="4" spans="1:6" ht="22.5" customHeight="1" x14ac:dyDescent="0.25">
      <c r="A4" s="238"/>
      <c r="B4" s="241"/>
      <c r="C4" s="240"/>
      <c r="D4" s="238" t="s">
        <v>259</v>
      </c>
      <c r="E4" s="238" t="s">
        <v>260</v>
      </c>
      <c r="F4" s="238"/>
    </row>
    <row r="5" spans="1:6" ht="18.75" x14ac:dyDescent="0.3">
      <c r="A5" s="68" t="s">
        <v>158</v>
      </c>
      <c r="B5" s="71"/>
      <c r="C5" s="144"/>
      <c r="D5" s="72"/>
      <c r="E5" s="72"/>
      <c r="F5" s="72"/>
    </row>
    <row r="6" spans="1:6" ht="37.5" x14ac:dyDescent="0.25">
      <c r="A6" s="66" t="s">
        <v>159</v>
      </c>
      <c r="B6" s="21" t="s">
        <v>303</v>
      </c>
      <c r="C6" s="110"/>
      <c r="D6" s="119"/>
      <c r="E6" s="119"/>
      <c r="F6" s="119"/>
    </row>
    <row r="7" spans="1:6" ht="37.5" x14ac:dyDescent="0.25">
      <c r="A7" s="30" t="s">
        <v>160</v>
      </c>
      <c r="B7" s="21"/>
      <c r="C7" s="96"/>
      <c r="D7" s="97"/>
      <c r="E7" s="97"/>
      <c r="F7" s="97"/>
    </row>
    <row r="8" spans="1:6" ht="18.75" x14ac:dyDescent="0.25">
      <c r="A8" s="30" t="s">
        <v>257</v>
      </c>
      <c r="B8" s="21" t="s">
        <v>304</v>
      </c>
      <c r="C8" s="24">
        <v>2096</v>
      </c>
      <c r="D8" s="97">
        <v>22</v>
      </c>
      <c r="E8" s="97"/>
      <c r="F8" s="97">
        <v>5755</v>
      </c>
    </row>
    <row r="9" spans="1:6" ht="18.75" x14ac:dyDescent="0.25">
      <c r="A9" s="30" t="s">
        <v>258</v>
      </c>
      <c r="B9" s="248">
        <v>0</v>
      </c>
      <c r="C9" s="183"/>
      <c r="D9" s="97"/>
      <c r="E9" s="97"/>
      <c r="F9" s="184"/>
    </row>
    <row r="10" spans="1:6" ht="18.75" x14ac:dyDescent="0.25">
      <c r="A10" s="66" t="s">
        <v>161</v>
      </c>
      <c r="B10" s="21">
        <v>0</v>
      </c>
      <c r="C10" s="96"/>
      <c r="D10" s="97"/>
      <c r="E10" s="97"/>
      <c r="F10" s="97"/>
    </row>
    <row r="11" spans="1:6" ht="37.5" x14ac:dyDescent="0.25">
      <c r="A11" s="30" t="s">
        <v>162</v>
      </c>
      <c r="B11" s="21" t="s">
        <v>305</v>
      </c>
      <c r="C11" s="24">
        <v>1598</v>
      </c>
      <c r="D11" s="97">
        <v>24</v>
      </c>
      <c r="E11" s="97"/>
      <c r="F11" s="184">
        <v>8632</v>
      </c>
    </row>
    <row r="12" spans="1:6" ht="18.75" x14ac:dyDescent="0.25">
      <c r="A12" s="30" t="s">
        <v>163</v>
      </c>
      <c r="B12" s="249">
        <v>0</v>
      </c>
      <c r="C12" s="96"/>
      <c r="D12" s="97"/>
      <c r="E12" s="97"/>
      <c r="F12" s="184"/>
    </row>
    <row r="13" spans="1:6" ht="37.5" x14ac:dyDescent="0.25">
      <c r="A13" s="30" t="s">
        <v>256</v>
      </c>
      <c r="B13" s="243">
        <v>0</v>
      </c>
      <c r="C13" s="96"/>
      <c r="D13" s="97"/>
      <c r="E13" s="97"/>
      <c r="F13" s="184"/>
    </row>
    <row r="14" spans="1:6" ht="18.75" x14ac:dyDescent="0.25">
      <c r="A14" s="69" t="s">
        <v>188</v>
      </c>
      <c r="B14" s="97"/>
      <c r="C14" s="96"/>
      <c r="D14" s="97"/>
      <c r="E14" s="97"/>
      <c r="F14" s="97"/>
    </row>
    <row r="15" spans="1:6" ht="18.75" x14ac:dyDescent="0.25">
      <c r="A15" s="73" t="s">
        <v>164</v>
      </c>
      <c r="C15" s="96"/>
      <c r="D15" s="97"/>
      <c r="E15" s="97"/>
      <c r="F15" s="97"/>
    </row>
    <row r="16" spans="1:6" ht="18.75" customHeight="1" x14ac:dyDescent="0.3">
      <c r="A16" s="47" t="s">
        <v>165</v>
      </c>
      <c r="B16" s="97" t="s">
        <v>169</v>
      </c>
      <c r="C16" s="145" t="s">
        <v>168</v>
      </c>
      <c r="D16" s="70"/>
      <c r="E16" s="70"/>
      <c r="F16" s="70"/>
    </row>
    <row r="17" spans="1:6" ht="18.75" x14ac:dyDescent="0.25">
      <c r="A17" s="30" t="s">
        <v>166</v>
      </c>
      <c r="B17" s="97">
        <v>0</v>
      </c>
      <c r="C17" s="96"/>
      <c r="D17" s="97"/>
      <c r="E17" s="97"/>
      <c r="F17" s="97"/>
    </row>
    <row r="18" spans="1:6" ht="18.75" x14ac:dyDescent="0.25">
      <c r="A18" s="30" t="s">
        <v>167</v>
      </c>
      <c r="B18" s="97">
        <v>0</v>
      </c>
      <c r="C18" s="96"/>
      <c r="D18" s="97"/>
      <c r="E18" s="97"/>
      <c r="F18" s="97"/>
    </row>
    <row r="19" spans="1:6" ht="18.75" x14ac:dyDescent="0.3">
      <c r="A19" s="1"/>
      <c r="B19" s="1"/>
      <c r="C19" s="1"/>
      <c r="D19" s="1"/>
      <c r="E19" s="1"/>
      <c r="F19" s="1"/>
    </row>
    <row r="21" spans="1:6" ht="37.5" customHeight="1" x14ac:dyDescent="0.25"/>
    <row r="22" spans="1:6" ht="75" customHeight="1" x14ac:dyDescent="0.25"/>
    <row r="23" spans="1:6" ht="38.25" customHeight="1" x14ac:dyDescent="0.25"/>
    <row r="32" spans="1:6" ht="18.75" x14ac:dyDescent="0.3">
      <c r="A32" s="1"/>
      <c r="B32" s="1"/>
      <c r="C32" s="1"/>
      <c r="D32" s="1"/>
      <c r="E32" s="1"/>
      <c r="F32" s="1"/>
    </row>
    <row r="33" spans="1:6" ht="18.75" x14ac:dyDescent="0.3">
      <c r="A33" s="1"/>
      <c r="B33" s="1"/>
      <c r="C33" s="1"/>
      <c r="D33" s="1"/>
      <c r="E33" s="1"/>
      <c r="F33" s="1"/>
    </row>
  </sheetData>
  <mergeCells count="3">
    <mergeCell ref="A1:C1"/>
    <mergeCell ref="A2:C2"/>
    <mergeCell ref="D3:E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48" t="s">
        <v>170</v>
      </c>
      <c r="B1" s="348"/>
    </row>
    <row r="2" spans="1:2" ht="18.75" x14ac:dyDescent="0.25">
      <c r="A2" s="175" t="s">
        <v>171</v>
      </c>
      <c r="B2" s="175" t="s">
        <v>178</v>
      </c>
    </row>
    <row r="3" spans="1:2" ht="73.5" customHeight="1" x14ac:dyDescent="0.25">
      <c r="A3" s="147" t="s">
        <v>172</v>
      </c>
      <c r="B3" s="151">
        <v>0</v>
      </c>
    </row>
    <row r="4" spans="1:2" ht="132" customHeight="1" x14ac:dyDescent="0.25">
      <c r="A4" s="147" t="s">
        <v>173</v>
      </c>
      <c r="B4" s="151" t="s">
        <v>497</v>
      </c>
    </row>
    <row r="5" spans="1:2" x14ac:dyDescent="0.25">
      <c r="B5" t="s">
        <v>496</v>
      </c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8" t="s">
        <v>174</v>
      </c>
      <c r="B1" s="148"/>
      <c r="C1" s="148"/>
      <c r="D1" s="148"/>
    </row>
    <row r="2" spans="1:4" ht="37.5" customHeight="1" x14ac:dyDescent="0.25">
      <c r="A2" s="175" t="s">
        <v>59</v>
      </c>
      <c r="B2" s="175" t="s">
        <v>175</v>
      </c>
      <c r="C2" s="175" t="s">
        <v>176</v>
      </c>
      <c r="D2" s="175" t="s">
        <v>177</v>
      </c>
    </row>
    <row r="3" spans="1:4" ht="44.25" customHeight="1" x14ac:dyDescent="0.25">
      <c r="A3" s="63">
        <v>1</v>
      </c>
      <c r="B3" s="30" t="s">
        <v>179</v>
      </c>
      <c r="C3" s="74"/>
      <c r="D3" s="21"/>
    </row>
    <row r="4" spans="1:4" ht="59.25" customHeight="1" x14ac:dyDescent="0.25">
      <c r="A4" s="63">
        <v>2</v>
      </c>
      <c r="B4" s="30" t="s">
        <v>180</v>
      </c>
      <c r="C4" s="74"/>
      <c r="D4" s="21"/>
    </row>
    <row r="5" spans="1:4" ht="49.5" customHeight="1" x14ac:dyDescent="0.25">
      <c r="A5" s="63">
        <v>3</v>
      </c>
      <c r="B5" s="30" t="s">
        <v>181</v>
      </c>
      <c r="C5" s="74"/>
      <c r="D5" s="21"/>
    </row>
    <row r="6" spans="1:4" ht="48.75" customHeight="1" x14ac:dyDescent="0.25">
      <c r="A6" s="63">
        <v>4</v>
      </c>
      <c r="B6" s="67" t="s">
        <v>164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62" t="s">
        <v>145</v>
      </c>
      <c r="B1" s="362"/>
      <c r="C1" s="362"/>
      <c r="D1" s="362"/>
      <c r="E1" s="362"/>
    </row>
    <row r="2" spans="1:5" ht="39" customHeight="1" x14ac:dyDescent="0.25">
      <c r="A2" s="171" t="s">
        <v>59</v>
      </c>
      <c r="B2" s="171" t="s">
        <v>146</v>
      </c>
      <c r="C2" s="171" t="s">
        <v>147</v>
      </c>
      <c r="D2" s="171" t="s">
        <v>148</v>
      </c>
      <c r="E2" s="171" t="s">
        <v>149</v>
      </c>
    </row>
    <row r="3" spans="1:5" ht="18.75" x14ac:dyDescent="0.25">
      <c r="A3" s="66">
        <v>1</v>
      </c>
      <c r="B3" s="66" t="s">
        <v>150</v>
      </c>
      <c r="C3" s="100">
        <v>0</v>
      </c>
      <c r="D3" s="100">
        <v>0</v>
      </c>
      <c r="E3" s="67"/>
    </row>
    <row r="4" spans="1:5" ht="18.75" x14ac:dyDescent="0.25">
      <c r="A4" s="30">
        <v>2</v>
      </c>
      <c r="B4" s="66" t="s">
        <v>151</v>
      </c>
      <c r="C4" s="100">
        <v>0</v>
      </c>
      <c r="D4" s="100">
        <v>0</v>
      </c>
      <c r="E4" s="67"/>
    </row>
    <row r="5" spans="1:5" ht="18.75" x14ac:dyDescent="0.25">
      <c r="A5" s="66">
        <v>3</v>
      </c>
      <c r="B5" s="66" t="s">
        <v>152</v>
      </c>
      <c r="C5" s="100">
        <v>0</v>
      </c>
      <c r="D5" s="100">
        <v>0</v>
      </c>
      <c r="E5" s="67"/>
    </row>
    <row r="6" spans="1:5" ht="18.75" x14ac:dyDescent="0.25">
      <c r="A6" s="363">
        <v>4</v>
      </c>
      <c r="B6" s="363" t="s">
        <v>153</v>
      </c>
      <c r="C6" s="185">
        <v>0</v>
      </c>
      <c r="D6" s="100">
        <v>0</v>
      </c>
      <c r="E6" s="67"/>
    </row>
    <row r="7" spans="1:5" ht="18.75" x14ac:dyDescent="0.25">
      <c r="A7" s="364"/>
      <c r="B7" s="364"/>
      <c r="C7" s="185">
        <v>0</v>
      </c>
      <c r="D7" s="100">
        <v>0</v>
      </c>
      <c r="E7" s="67"/>
    </row>
    <row r="8" spans="1:5" ht="18.75" x14ac:dyDescent="0.25">
      <c r="A8" s="30">
        <v>5</v>
      </c>
      <c r="B8" s="66" t="s">
        <v>154</v>
      </c>
      <c r="C8" s="185">
        <v>0</v>
      </c>
      <c r="D8" s="100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A6" sqref="A6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48" t="s">
        <v>121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3" ht="19.5" customHeight="1" x14ac:dyDescent="0.3">
      <c r="A2" s="365" t="s">
        <v>41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3" ht="18.75" x14ac:dyDescent="0.3">
      <c r="A3" s="327" t="s">
        <v>17</v>
      </c>
      <c r="B3" s="357" t="s">
        <v>11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1:13" ht="19.5" customHeight="1" x14ac:dyDescent="0.25">
      <c r="A4" s="327"/>
      <c r="B4" s="327" t="s">
        <v>12</v>
      </c>
      <c r="C4" s="327" t="s">
        <v>18</v>
      </c>
      <c r="D4" s="327" t="s">
        <v>122</v>
      </c>
      <c r="E4" s="327"/>
      <c r="F4" s="327" t="s">
        <v>13</v>
      </c>
      <c r="G4" s="317" t="s">
        <v>232</v>
      </c>
      <c r="H4" s="327" t="s">
        <v>77</v>
      </c>
      <c r="I4" s="327" t="s">
        <v>81</v>
      </c>
      <c r="J4" s="327" t="s">
        <v>14</v>
      </c>
      <c r="K4" s="327" t="s">
        <v>43</v>
      </c>
      <c r="L4" s="327" t="s">
        <v>15</v>
      </c>
    </row>
    <row r="5" spans="1:13" ht="37.5" customHeight="1" x14ac:dyDescent="0.25">
      <c r="A5" s="327"/>
      <c r="B5" s="327"/>
      <c r="C5" s="327"/>
      <c r="D5" s="175" t="s">
        <v>124</v>
      </c>
      <c r="E5" s="175" t="s">
        <v>123</v>
      </c>
      <c r="F5" s="327"/>
      <c r="G5" s="319"/>
      <c r="H5" s="327"/>
      <c r="I5" s="327"/>
      <c r="J5" s="327"/>
      <c r="K5" s="327"/>
      <c r="L5" s="327"/>
    </row>
    <row r="6" spans="1:13" s="77" customFormat="1" ht="36" customHeight="1" x14ac:dyDescent="0.3">
      <c r="A6" s="177">
        <f>SUM(B6:L6)-A10</f>
        <v>29</v>
      </c>
      <c r="B6" s="102">
        <v>1</v>
      </c>
      <c r="C6" s="102">
        <v>2</v>
      </c>
      <c r="D6" s="102">
        <v>1</v>
      </c>
      <c r="E6" s="102">
        <v>0</v>
      </c>
      <c r="F6" s="102">
        <v>2</v>
      </c>
      <c r="G6" s="102">
        <v>1</v>
      </c>
      <c r="H6" s="102">
        <v>2</v>
      </c>
      <c r="I6" s="102">
        <v>2</v>
      </c>
      <c r="J6" s="102">
        <v>14</v>
      </c>
      <c r="K6" s="102">
        <v>4</v>
      </c>
      <c r="L6" s="102">
        <v>4</v>
      </c>
      <c r="M6" s="89"/>
    </row>
    <row r="7" spans="1:13" ht="18.75" customHeight="1" x14ac:dyDescent="0.3">
      <c r="A7" s="366" t="str">
        <f>IF(A6=B6+C6+D6+E6+F6+G6+H6+I6+J6+K6+L6-A10,"ПРАВИЛЬНО"," НЕПРАВИЛЬНО")</f>
        <v>ПРАВИЛЬНО</v>
      </c>
      <c r="B7" s="367"/>
      <c r="C7" s="368" t="s">
        <v>16</v>
      </c>
      <c r="D7" s="368"/>
      <c r="E7" s="368"/>
      <c r="F7" s="368"/>
      <c r="G7" s="368"/>
      <c r="H7" s="368"/>
      <c r="I7" s="368"/>
      <c r="J7" s="368"/>
      <c r="K7" s="368"/>
      <c r="L7" s="369"/>
      <c r="M7" s="90"/>
    </row>
    <row r="8" spans="1:13" ht="36" customHeight="1" x14ac:dyDescent="0.25">
      <c r="A8" s="103">
        <f>SUM(B8:L8)</f>
        <v>100</v>
      </c>
      <c r="B8" s="103">
        <f>100/A6*(B6-B10)</f>
        <v>3.4482758620689653</v>
      </c>
      <c r="C8" s="103">
        <f>100/A6*(C6-C10)</f>
        <v>6.8965517241379306</v>
      </c>
      <c r="D8" s="103">
        <f>100/A6*(D6-D10)</f>
        <v>3.4482758620689653</v>
      </c>
      <c r="E8" s="103">
        <f>100/A6*(E6-E10)</f>
        <v>0</v>
      </c>
      <c r="F8" s="103">
        <f>100/A6*(F6-F10)</f>
        <v>3.4482758620689653</v>
      </c>
      <c r="G8" s="103">
        <f>100/A6*(G6-G10)</f>
        <v>3.4482758620689653</v>
      </c>
      <c r="H8" s="103">
        <f>100/A6*(H6-H10)</f>
        <v>3.4482758620689653</v>
      </c>
      <c r="I8" s="103">
        <f>100/A6*(I6-I10)</f>
        <v>3.4482758620689653</v>
      </c>
      <c r="J8" s="103">
        <f>100/A6*(J6-J10)</f>
        <v>48.275862068965516</v>
      </c>
      <c r="K8" s="103">
        <f>100/A6*(K6-K10)</f>
        <v>13.793103448275861</v>
      </c>
      <c r="L8" s="103">
        <f>100/A6*(L6-L10)</f>
        <v>10.344827586206897</v>
      </c>
      <c r="M8" s="237"/>
    </row>
    <row r="9" spans="1:13" ht="19.5" customHeight="1" x14ac:dyDescent="0.3">
      <c r="A9" s="357" t="s">
        <v>202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90"/>
    </row>
    <row r="10" spans="1:13" s="61" customFormat="1" ht="36" customHeight="1" x14ac:dyDescent="0.25">
      <c r="A10" s="98">
        <f>SUM(B10:L10)</f>
        <v>4</v>
      </c>
      <c r="B10" s="21">
        <v>0</v>
      </c>
      <c r="C10" s="21">
        <v>0</v>
      </c>
      <c r="D10" s="21">
        <v>0</v>
      </c>
      <c r="E10" s="21">
        <v>0</v>
      </c>
      <c r="F10" s="21">
        <v>1</v>
      </c>
      <c r="G10" s="21">
        <v>0</v>
      </c>
      <c r="H10" s="21">
        <v>1</v>
      </c>
      <c r="I10" s="21">
        <v>1</v>
      </c>
      <c r="J10" s="21">
        <v>0</v>
      </c>
      <c r="K10" s="21">
        <v>0</v>
      </c>
      <c r="L10" s="21">
        <v>1</v>
      </c>
    </row>
    <row r="11" spans="1:13" ht="19.5" customHeight="1" x14ac:dyDescent="0.25">
      <c r="A11" s="356" t="s">
        <v>196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</row>
    <row r="12" spans="1:13" s="78" customFormat="1" ht="36" customHeight="1" x14ac:dyDescent="0.3">
      <c r="A12" s="35">
        <f>SUM(B12:L12)</f>
        <v>4</v>
      </c>
      <c r="B12" s="146">
        <v>0</v>
      </c>
      <c r="C12" s="146">
        <v>1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2</v>
      </c>
      <c r="K12" s="146">
        <v>1</v>
      </c>
      <c r="L12" s="146">
        <v>0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topLeftCell="A22" zoomScale="90" zoomScaleNormal="100" zoomScaleSheetLayoutView="90" workbookViewId="0">
      <selection activeCell="B37" sqref="B37:C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16" t="s">
        <v>42</v>
      </c>
      <c r="B1" s="316"/>
      <c r="C1" s="316"/>
    </row>
    <row r="2" spans="1:4" ht="18.75" customHeight="1" x14ac:dyDescent="0.25">
      <c r="A2" s="175" t="s">
        <v>1</v>
      </c>
      <c r="B2" s="175" t="s">
        <v>2</v>
      </c>
      <c r="C2" s="175" t="s">
        <v>44</v>
      </c>
    </row>
    <row r="3" spans="1:4" ht="18.75" customHeight="1" x14ac:dyDescent="0.25">
      <c r="A3" s="28" t="s">
        <v>189</v>
      </c>
      <c r="B3" s="98">
        <v>21</v>
      </c>
      <c r="C3" s="92">
        <f>SUM(B6:B14)</f>
        <v>21</v>
      </c>
      <c r="D3" s="105">
        <f>SUM(B6:B14)-B4</f>
        <v>18</v>
      </c>
    </row>
    <row r="4" spans="1:4" ht="55.5" customHeight="1" x14ac:dyDescent="0.25">
      <c r="A4" s="94" t="s">
        <v>204</v>
      </c>
      <c r="B4" s="57">
        <v>3</v>
      </c>
      <c r="C4" s="91"/>
      <c r="D4" s="105"/>
    </row>
    <row r="5" spans="1:4" ht="18.75" x14ac:dyDescent="0.25">
      <c r="A5" s="178" t="s">
        <v>0</v>
      </c>
      <c r="B5" s="84"/>
      <c r="C5" s="85"/>
    </row>
    <row r="6" spans="1:4" ht="18.75" x14ac:dyDescent="0.25">
      <c r="A6" s="29" t="s">
        <v>194</v>
      </c>
      <c r="B6" s="21">
        <v>14</v>
      </c>
      <c r="C6" s="31">
        <f>100/B3*B6</f>
        <v>66.666666666666671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193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2</v>
      </c>
      <c r="C9" s="31">
        <f>100/B3*B9</f>
        <v>9.5238095238095237</v>
      </c>
    </row>
    <row r="10" spans="1:4" ht="18.75" customHeight="1" x14ac:dyDescent="0.25">
      <c r="A10" s="29" t="s">
        <v>21</v>
      </c>
      <c r="B10" s="21">
        <v>2</v>
      </c>
      <c r="C10" s="31">
        <f>100/B3*B10</f>
        <v>9.5238095238095237</v>
      </c>
    </row>
    <row r="11" spans="1:4" ht="18.75" customHeight="1" x14ac:dyDescent="0.25">
      <c r="A11" s="29" t="s">
        <v>22</v>
      </c>
      <c r="B11" s="21">
        <v>2</v>
      </c>
      <c r="C11" s="31">
        <f>100/B3*B11</f>
        <v>9.5238095238095237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266</v>
      </c>
      <c r="B14" s="21">
        <v>1</v>
      </c>
      <c r="C14" s="31">
        <f>100/B3*B14</f>
        <v>4.7619047619047619</v>
      </c>
    </row>
    <row r="15" spans="1:4" ht="18.75" x14ac:dyDescent="0.25">
      <c r="A15" s="178" t="s">
        <v>25</v>
      </c>
      <c r="B15" s="86">
        <f>SUM(B16,B18,B19,B20)</f>
        <v>18</v>
      </c>
      <c r="C15" s="87" t="str">
        <f>IF(B15=D3,"ПРАВИЛЬНО","НЕПРАВИЛЬНО")</f>
        <v>ПРАВИЛЬНО</v>
      </c>
    </row>
    <row r="16" spans="1:4" ht="18.75" customHeight="1" x14ac:dyDescent="0.25">
      <c r="A16" s="29" t="s">
        <v>251</v>
      </c>
      <c r="B16" s="36">
        <v>15</v>
      </c>
      <c r="C16" s="31">
        <f>100/D3*B16</f>
        <v>83.333333333333329</v>
      </c>
    </row>
    <row r="17" spans="1:3" ht="56.25" customHeight="1" x14ac:dyDescent="0.25">
      <c r="A17" s="33" t="s">
        <v>201</v>
      </c>
      <c r="B17" s="37">
        <v>1</v>
      </c>
      <c r="C17" s="31">
        <f>100/D3*B17</f>
        <v>5.5555555555555554</v>
      </c>
    </row>
    <row r="18" spans="1:3" ht="18.75" customHeight="1" x14ac:dyDescent="0.25">
      <c r="A18" s="29" t="s">
        <v>26</v>
      </c>
      <c r="B18" s="37">
        <v>1</v>
      </c>
      <c r="C18" s="31">
        <f>100/D3*B18</f>
        <v>5.5555555555555554</v>
      </c>
    </row>
    <row r="19" spans="1:3" ht="18.75" customHeight="1" x14ac:dyDescent="0.25">
      <c r="A19" s="29" t="s">
        <v>27</v>
      </c>
      <c r="B19" s="37">
        <v>2</v>
      </c>
      <c r="C19" s="31">
        <f>100/D3*B19</f>
        <v>11.111111111111111</v>
      </c>
    </row>
    <row r="20" spans="1:3" ht="18.75" customHeight="1" x14ac:dyDescent="0.25">
      <c r="A20" s="29" t="s">
        <v>28</v>
      </c>
      <c r="B20" s="37">
        <v>0</v>
      </c>
      <c r="C20" s="31">
        <f>100/D3*B20</f>
        <v>0</v>
      </c>
    </row>
    <row r="21" spans="1:3" ht="18.75" x14ac:dyDescent="0.25">
      <c r="A21" s="178" t="s">
        <v>29</v>
      </c>
      <c r="B21" s="86">
        <f>SUM(B22:B25)</f>
        <v>21</v>
      </c>
      <c r="C21" s="87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2</v>
      </c>
      <c r="C22" s="31">
        <f>100/B3*B22</f>
        <v>9.5238095238095237</v>
      </c>
    </row>
    <row r="23" spans="1:3" ht="18.75" x14ac:dyDescent="0.25">
      <c r="A23" s="29" t="s">
        <v>31</v>
      </c>
      <c r="B23" s="37">
        <v>5</v>
      </c>
      <c r="C23" s="31">
        <f>100/B3*B23</f>
        <v>23.80952380952381</v>
      </c>
    </row>
    <row r="24" spans="1:3" ht="18.75" x14ac:dyDescent="0.25">
      <c r="A24" s="29" t="s">
        <v>32</v>
      </c>
      <c r="B24" s="37">
        <v>12</v>
      </c>
      <c r="C24" s="31">
        <f>100/B3*B24</f>
        <v>57.142857142857139</v>
      </c>
    </row>
    <row r="25" spans="1:3" ht="18.75" customHeight="1" x14ac:dyDescent="0.25">
      <c r="A25" s="29" t="s">
        <v>33</v>
      </c>
      <c r="B25" s="37">
        <v>2</v>
      </c>
      <c r="C25" s="31">
        <f>100/B3*B25</f>
        <v>9.5238095238095237</v>
      </c>
    </row>
    <row r="26" spans="1:3" ht="18.75" x14ac:dyDescent="0.25">
      <c r="A26" s="178" t="s">
        <v>125</v>
      </c>
      <c r="B26" s="86">
        <f>SUM(B27:B30)</f>
        <v>18</v>
      </c>
      <c r="C26" s="87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0</v>
      </c>
      <c r="C27" s="31">
        <f>100/D3*B27</f>
        <v>0</v>
      </c>
    </row>
    <row r="28" spans="1:3" ht="18.75" customHeight="1" x14ac:dyDescent="0.25">
      <c r="A28" s="34" t="s">
        <v>34</v>
      </c>
      <c r="B28" s="37">
        <v>2</v>
      </c>
      <c r="C28" s="31">
        <f>100/D3*B28</f>
        <v>11.111111111111111</v>
      </c>
    </row>
    <row r="29" spans="1:3" ht="18.75" customHeight="1" x14ac:dyDescent="0.25">
      <c r="A29" s="34" t="s">
        <v>35</v>
      </c>
      <c r="B29" s="37">
        <v>8</v>
      </c>
      <c r="C29" s="31">
        <f>100/D3*B29</f>
        <v>44.444444444444443</v>
      </c>
    </row>
    <row r="30" spans="1:3" ht="18.75" customHeight="1" x14ac:dyDescent="0.25">
      <c r="A30" s="34" t="s">
        <v>36</v>
      </c>
      <c r="B30" s="37">
        <v>8</v>
      </c>
      <c r="C30" s="31">
        <f>100/D3*B30</f>
        <v>44.444444444444443</v>
      </c>
    </row>
    <row r="31" spans="1:3" ht="18.75" x14ac:dyDescent="0.25">
      <c r="A31" s="88" t="s">
        <v>126</v>
      </c>
      <c r="B31" s="86">
        <f>SUM(B32:B35)</f>
        <v>18</v>
      </c>
      <c r="C31" s="87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1</v>
      </c>
      <c r="C32" s="31">
        <f>100/D3*B32</f>
        <v>5.5555555555555554</v>
      </c>
    </row>
    <row r="33" spans="1:3" ht="18.75" customHeight="1" x14ac:dyDescent="0.25">
      <c r="A33" s="29" t="s">
        <v>34</v>
      </c>
      <c r="B33" s="37">
        <v>9</v>
      </c>
      <c r="C33" s="31">
        <f>100/D3*B33</f>
        <v>50</v>
      </c>
    </row>
    <row r="34" spans="1:3" ht="18.75" customHeight="1" x14ac:dyDescent="0.25">
      <c r="A34" s="29" t="s">
        <v>35</v>
      </c>
      <c r="B34" s="37">
        <v>4</v>
      </c>
      <c r="C34" s="31">
        <f>100/D3*B34</f>
        <v>22.222222222222221</v>
      </c>
    </row>
    <row r="35" spans="1:3" ht="18.75" customHeight="1" x14ac:dyDescent="0.25">
      <c r="A35" s="29" t="s">
        <v>36</v>
      </c>
      <c r="B35" s="37">
        <v>4</v>
      </c>
      <c r="C35" s="31">
        <f>100/D3*B35</f>
        <v>22.222222222222221</v>
      </c>
    </row>
    <row r="36" spans="1:3" ht="18.75" x14ac:dyDescent="0.25">
      <c r="A36" s="178" t="s">
        <v>37</v>
      </c>
      <c r="B36" s="86">
        <f>SUM(B37:B38)</f>
        <v>18</v>
      </c>
      <c r="C36" s="87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11</v>
      </c>
      <c r="C37" s="31">
        <f>100/D3*B37</f>
        <v>61.111111111111107</v>
      </c>
    </row>
    <row r="38" spans="1:3" ht="18.75" customHeight="1" x14ac:dyDescent="0.25">
      <c r="A38" s="29" t="s">
        <v>39</v>
      </c>
      <c r="B38" s="37">
        <v>7</v>
      </c>
      <c r="C38" s="31">
        <f>100/D3*B38</f>
        <v>38.888888888888886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D4" sqref="D4:F5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70" t="s">
        <v>127</v>
      </c>
      <c r="B1" s="370"/>
      <c r="C1" s="370"/>
      <c r="D1" s="370"/>
      <c r="E1" s="370"/>
      <c r="F1" s="370"/>
    </row>
    <row r="2" spans="1:6" ht="102" customHeight="1" x14ac:dyDescent="0.25">
      <c r="A2" s="171" t="s">
        <v>128</v>
      </c>
      <c r="B2" s="171" t="s">
        <v>129</v>
      </c>
      <c r="C2" s="171" t="s">
        <v>264</v>
      </c>
      <c r="D2" s="171" t="s">
        <v>128</v>
      </c>
      <c r="E2" s="171" t="s">
        <v>129</v>
      </c>
      <c r="F2" s="171" t="s">
        <v>265</v>
      </c>
    </row>
    <row r="3" spans="1:6" ht="37.5" x14ac:dyDescent="0.25">
      <c r="A3" s="75" t="s">
        <v>130</v>
      </c>
      <c r="B3" s="35">
        <f>B4+B5+B6+B7+B8+B9+B10+B11+B12+B13+B14+B15+B16+B17+B18+B19+B20+B21+B22+B23+B24</f>
        <v>7</v>
      </c>
      <c r="C3" s="98"/>
      <c r="D3" s="75" t="s">
        <v>131</v>
      </c>
      <c r="E3" s="35">
        <f>E4+E5+E6+E7+E8+E9+E10+E11+E12+E13+E14+E15+E16+E17+E18+E19+E20+E21+E22+E23+E24</f>
        <v>2</v>
      </c>
      <c r="F3" s="98"/>
    </row>
    <row r="4" spans="1:6" ht="60" x14ac:dyDescent="0.25">
      <c r="A4" s="250" t="s">
        <v>306</v>
      </c>
      <c r="B4" s="251">
        <v>1</v>
      </c>
      <c r="C4" s="252" t="s">
        <v>307</v>
      </c>
      <c r="D4" s="258" t="s">
        <v>312</v>
      </c>
      <c r="E4" s="21">
        <v>1</v>
      </c>
      <c r="F4" s="257" t="s">
        <v>313</v>
      </c>
    </row>
    <row r="5" spans="1:6" ht="78" customHeight="1" x14ac:dyDescent="0.25">
      <c r="A5" s="253" t="s">
        <v>308</v>
      </c>
      <c r="B5" s="251">
        <v>1</v>
      </c>
      <c r="C5" s="252" t="s">
        <v>310</v>
      </c>
      <c r="D5" s="253" t="s">
        <v>318</v>
      </c>
      <c r="E5" s="251">
        <v>1</v>
      </c>
      <c r="F5" s="259" t="s">
        <v>317</v>
      </c>
    </row>
    <row r="6" spans="1:6" ht="45" x14ac:dyDescent="0.25">
      <c r="A6" s="253" t="s">
        <v>309</v>
      </c>
      <c r="B6" s="251">
        <v>1</v>
      </c>
      <c r="C6" s="252" t="s">
        <v>311</v>
      </c>
      <c r="D6" s="76"/>
      <c r="E6" s="21"/>
      <c r="F6" s="67"/>
    </row>
    <row r="7" spans="1:6" ht="51" x14ac:dyDescent="0.25">
      <c r="A7" s="254" t="s">
        <v>315</v>
      </c>
      <c r="B7" s="255">
        <v>3</v>
      </c>
      <c r="C7" s="256" t="s">
        <v>314</v>
      </c>
      <c r="D7" s="76"/>
      <c r="E7" s="21"/>
      <c r="F7" s="67"/>
    </row>
    <row r="8" spans="1:6" ht="38.25" x14ac:dyDescent="0.25">
      <c r="A8" s="254" t="s">
        <v>128</v>
      </c>
      <c r="B8" s="255">
        <v>1</v>
      </c>
      <c r="C8" s="256" t="s">
        <v>316</v>
      </c>
      <c r="D8" s="76"/>
      <c r="E8" s="21"/>
      <c r="F8" s="67"/>
    </row>
    <row r="9" spans="1:6" ht="18.75" x14ac:dyDescent="0.25">
      <c r="A9" s="76"/>
      <c r="B9" s="21"/>
      <c r="C9" s="97"/>
      <c r="D9" s="76"/>
      <c r="E9" s="21"/>
      <c r="F9" s="67"/>
    </row>
    <row r="10" spans="1:6" ht="18.75" x14ac:dyDescent="0.25">
      <c r="A10" s="76"/>
      <c r="B10" s="21"/>
      <c r="C10" s="67"/>
      <c r="D10" s="76"/>
      <c r="E10" s="21"/>
      <c r="F10" s="67"/>
    </row>
    <row r="11" spans="1:6" ht="18.75" x14ac:dyDescent="0.25">
      <c r="A11" s="76"/>
      <c r="B11" s="21"/>
      <c r="C11" s="67"/>
      <c r="D11" s="76"/>
      <c r="E11" s="21"/>
      <c r="F11" s="67"/>
    </row>
    <row r="12" spans="1:6" ht="18.75" x14ac:dyDescent="0.25">
      <c r="A12" s="76"/>
      <c r="B12" s="21"/>
      <c r="C12" s="67"/>
      <c r="D12" s="76"/>
      <c r="E12" s="21"/>
      <c r="F12" s="67"/>
    </row>
    <row r="13" spans="1:6" ht="18.75" x14ac:dyDescent="0.25">
      <c r="A13" s="76"/>
      <c r="B13" s="21"/>
      <c r="C13" s="67"/>
      <c r="D13" s="76"/>
      <c r="E13" s="21"/>
      <c r="F13" s="67"/>
    </row>
    <row r="14" spans="1:6" ht="18.75" x14ac:dyDescent="0.25">
      <c r="A14" s="76"/>
      <c r="B14" s="21"/>
      <c r="C14" s="67"/>
      <c r="D14" s="76"/>
      <c r="E14" s="21"/>
      <c r="F14" s="67"/>
    </row>
    <row r="15" spans="1:6" ht="18.75" x14ac:dyDescent="0.25">
      <c r="A15" s="76"/>
      <c r="B15" s="21"/>
      <c r="C15" s="67"/>
      <c r="D15" s="76"/>
      <c r="E15" s="21"/>
      <c r="F15" s="67"/>
    </row>
    <row r="16" spans="1:6" ht="18.75" x14ac:dyDescent="0.25">
      <c r="A16" s="76"/>
      <c r="B16" s="21"/>
      <c r="C16" s="67"/>
      <c r="D16" s="76"/>
      <c r="E16" s="21"/>
      <c r="F16" s="67"/>
    </row>
    <row r="17" spans="1:6" ht="18.75" x14ac:dyDescent="0.25">
      <c r="A17" s="76"/>
      <c r="B17" s="21"/>
      <c r="C17" s="67"/>
      <c r="D17" s="76"/>
      <c r="E17" s="21"/>
      <c r="F17" s="67"/>
    </row>
    <row r="18" spans="1:6" ht="18.75" x14ac:dyDescent="0.25">
      <c r="A18" s="76"/>
      <c r="B18" s="21"/>
      <c r="C18" s="67"/>
      <c r="D18" s="76"/>
      <c r="E18" s="21"/>
      <c r="F18" s="67"/>
    </row>
    <row r="19" spans="1:6" ht="18.75" x14ac:dyDescent="0.25">
      <c r="A19" s="76"/>
      <c r="B19" s="21"/>
      <c r="C19" s="67"/>
      <c r="D19" s="76"/>
      <c r="E19" s="21"/>
      <c r="F19" s="67"/>
    </row>
    <row r="20" spans="1:6" ht="18.75" x14ac:dyDescent="0.25">
      <c r="A20" s="76"/>
      <c r="B20" s="21"/>
      <c r="C20" s="67"/>
      <c r="D20" s="76"/>
      <c r="E20" s="21"/>
      <c r="F20" s="67"/>
    </row>
    <row r="21" spans="1:6" ht="18.75" x14ac:dyDescent="0.25">
      <c r="A21" s="76"/>
      <c r="B21" s="21"/>
      <c r="C21" s="67"/>
      <c r="D21" s="76"/>
      <c r="E21" s="21"/>
      <c r="F21" s="67"/>
    </row>
    <row r="22" spans="1:6" ht="18.75" x14ac:dyDescent="0.25">
      <c r="A22" s="76"/>
      <c r="B22" s="21"/>
      <c r="C22" s="67"/>
      <c r="D22" s="76"/>
      <c r="E22" s="21"/>
      <c r="F22" s="67"/>
    </row>
    <row r="23" spans="1:6" ht="18.75" x14ac:dyDescent="0.25">
      <c r="A23" s="76"/>
      <c r="B23" s="21"/>
      <c r="C23" s="67"/>
      <c r="D23" s="76"/>
      <c r="E23" s="21"/>
      <c r="F23" s="67"/>
    </row>
    <row r="24" spans="1:6" ht="18.75" x14ac:dyDescent="0.25">
      <c r="A24" s="76"/>
      <c r="B24" s="21"/>
      <c r="C24" s="67"/>
      <c r="D24" s="76"/>
      <c r="E24" s="21"/>
      <c r="F24" s="67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60" workbookViewId="0">
      <selection activeCell="B4" sqref="B4: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212</v>
      </c>
      <c r="B1" s="1"/>
      <c r="C1" s="1"/>
      <c r="D1" s="1"/>
    </row>
    <row r="2" spans="1:6" ht="19.5" thickBot="1" x14ac:dyDescent="0.35">
      <c r="A2" s="2" t="s">
        <v>230</v>
      </c>
    </row>
    <row r="3" spans="1:6" ht="37.5" customHeight="1" x14ac:dyDescent="0.3">
      <c r="A3" s="196">
        <v>1</v>
      </c>
      <c r="B3" s="186" t="s">
        <v>240</v>
      </c>
      <c r="C3" s="187"/>
      <c r="D3" s="187"/>
      <c r="E3" s="188"/>
      <c r="F3" s="189" t="s">
        <v>279</v>
      </c>
    </row>
    <row r="4" spans="1:6" ht="58.5" customHeight="1" x14ac:dyDescent="0.3">
      <c r="A4" s="197">
        <v>2</v>
      </c>
      <c r="B4" s="117" t="s">
        <v>213</v>
      </c>
      <c r="C4" s="113"/>
      <c r="D4" s="113"/>
      <c r="E4" s="114"/>
      <c r="F4" s="190" t="s">
        <v>280</v>
      </c>
    </row>
    <row r="5" spans="1:6" ht="88.5" customHeight="1" x14ac:dyDescent="0.3">
      <c r="A5" s="198">
        <v>4</v>
      </c>
      <c r="B5" s="118" t="s">
        <v>238</v>
      </c>
      <c r="C5" s="111"/>
      <c r="D5" s="115"/>
      <c r="E5" s="112"/>
      <c r="F5" s="191" t="s">
        <v>281</v>
      </c>
    </row>
    <row r="6" spans="1:6" ht="37.5" customHeight="1" x14ac:dyDescent="0.3">
      <c r="A6" s="198">
        <v>5</v>
      </c>
      <c r="B6" s="116" t="s">
        <v>241</v>
      </c>
      <c r="C6" s="111"/>
      <c r="D6" s="111"/>
      <c r="E6" s="112"/>
      <c r="F6" s="191" t="s">
        <v>282</v>
      </c>
    </row>
    <row r="7" spans="1:6" ht="106.5" customHeight="1" x14ac:dyDescent="0.3">
      <c r="A7" s="198">
        <v>6</v>
      </c>
      <c r="B7" s="118" t="s">
        <v>239</v>
      </c>
      <c r="C7" s="111"/>
      <c r="D7" s="111"/>
      <c r="E7" s="112"/>
      <c r="F7" s="191" t="s">
        <v>283</v>
      </c>
    </row>
    <row r="8" spans="1:6" ht="102.75" customHeight="1" x14ac:dyDescent="0.3">
      <c r="A8" s="198">
        <v>7</v>
      </c>
      <c r="B8" s="118" t="s">
        <v>234</v>
      </c>
      <c r="C8" s="111"/>
      <c r="D8" s="111"/>
      <c r="E8" s="112"/>
      <c r="F8" s="191" t="s">
        <v>284</v>
      </c>
    </row>
    <row r="9" spans="1:6" ht="101.25" customHeight="1" x14ac:dyDescent="0.3">
      <c r="A9" s="198">
        <v>8</v>
      </c>
      <c r="B9" s="118" t="s">
        <v>235</v>
      </c>
      <c r="C9" s="111"/>
      <c r="D9" s="111"/>
      <c r="E9" s="112"/>
      <c r="F9" s="191" t="s">
        <v>284</v>
      </c>
    </row>
    <row r="10" spans="1:6" ht="78.75" customHeight="1" x14ac:dyDescent="0.3">
      <c r="A10" s="198">
        <v>9</v>
      </c>
      <c r="B10" s="118" t="s">
        <v>233</v>
      </c>
      <c r="C10" s="111"/>
      <c r="D10" s="111"/>
      <c r="E10" s="112"/>
      <c r="F10" s="284" t="s">
        <v>499</v>
      </c>
    </row>
    <row r="11" spans="1:6" ht="88.5" customHeight="1" x14ac:dyDescent="0.3">
      <c r="A11" s="198">
        <v>10</v>
      </c>
      <c r="B11" s="118" t="s">
        <v>237</v>
      </c>
      <c r="C11" s="111"/>
      <c r="D11" s="111"/>
      <c r="E11" s="112"/>
      <c r="F11" s="191" t="s">
        <v>295</v>
      </c>
    </row>
    <row r="12" spans="1:6" ht="135" customHeight="1" thickBot="1" x14ac:dyDescent="0.35">
      <c r="A12" s="199">
        <v>11</v>
      </c>
      <c r="B12" s="192" t="s">
        <v>236</v>
      </c>
      <c r="C12" s="193"/>
      <c r="D12" s="193"/>
      <c r="E12" s="194"/>
      <c r="F12" s="195" t="s">
        <v>285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BreakPreview" zoomScale="80" zoomScaleNormal="100" zoomScaleSheetLayoutView="80" workbookViewId="0">
      <selection activeCell="D16" sqref="D16"/>
    </sheetView>
  </sheetViews>
  <sheetFormatPr defaultRowHeight="15" x14ac:dyDescent="0.25"/>
  <cols>
    <col min="1" max="1" width="27.140625" customWidth="1"/>
    <col min="2" max="2" width="21.140625" customWidth="1"/>
    <col min="3" max="3" width="25.85546875" customWidth="1"/>
    <col min="4" max="5" width="25.5703125" customWidth="1"/>
  </cols>
  <sheetData>
    <row r="1" spans="1:5" ht="18.75" x14ac:dyDescent="0.25">
      <c r="A1" s="306" t="s">
        <v>45</v>
      </c>
      <c r="B1" s="306"/>
      <c r="C1" s="306"/>
      <c r="D1" s="306"/>
      <c r="E1" s="306"/>
    </row>
    <row r="2" spans="1:5" ht="18.75" x14ac:dyDescent="0.25">
      <c r="A2" s="327" t="s">
        <v>46</v>
      </c>
      <c r="B2" s="371" t="s">
        <v>47</v>
      </c>
      <c r="C2" s="371"/>
      <c r="D2" s="371"/>
      <c r="E2" s="371"/>
    </row>
    <row r="3" spans="1:5" ht="57.75" customHeight="1" x14ac:dyDescent="0.25">
      <c r="A3" s="327"/>
      <c r="B3" s="174" t="s">
        <v>48</v>
      </c>
      <c r="C3" s="174" t="s">
        <v>51</v>
      </c>
      <c r="D3" s="173" t="s">
        <v>50</v>
      </c>
      <c r="E3" s="175" t="s">
        <v>49</v>
      </c>
    </row>
    <row r="4" spans="1:5" ht="18.75" x14ac:dyDescent="0.25">
      <c r="A4" s="30" t="s">
        <v>75</v>
      </c>
      <c r="B4" s="21"/>
      <c r="C4" s="81"/>
      <c r="D4" s="100"/>
      <c r="E4" s="100"/>
    </row>
    <row r="5" spans="1:5" ht="18.75" x14ac:dyDescent="0.25">
      <c r="A5" s="33" t="s">
        <v>79</v>
      </c>
      <c r="B5" s="24"/>
      <c r="C5" s="81"/>
      <c r="D5" s="100"/>
      <c r="E5" s="100"/>
    </row>
    <row r="6" spans="1:5" ht="18.75" x14ac:dyDescent="0.25">
      <c r="A6" s="53" t="s">
        <v>190</v>
      </c>
      <c r="B6" s="81"/>
      <c r="C6" s="81"/>
      <c r="D6" s="100"/>
      <c r="E6" s="100"/>
    </row>
    <row r="7" spans="1:5" ht="18.75" x14ac:dyDescent="0.25">
      <c r="A7" s="53" t="s">
        <v>76</v>
      </c>
      <c r="B7" s="81"/>
      <c r="C7" s="81"/>
      <c r="D7" s="100"/>
      <c r="E7" s="100"/>
    </row>
    <row r="8" spans="1:5" ht="18.75" x14ac:dyDescent="0.25">
      <c r="A8" s="33" t="s">
        <v>197</v>
      </c>
      <c r="B8" s="24"/>
      <c r="C8" s="81"/>
      <c r="D8" s="100"/>
      <c r="E8" s="80"/>
    </row>
    <row r="9" spans="1:5" ht="18.75" x14ac:dyDescent="0.25">
      <c r="A9" s="53" t="s">
        <v>80</v>
      </c>
      <c r="B9" s="100"/>
      <c r="C9" s="81"/>
      <c r="D9" s="100"/>
      <c r="E9" s="100"/>
    </row>
    <row r="10" spans="1:5" ht="18.75" x14ac:dyDescent="0.25">
      <c r="A10" s="53" t="s">
        <v>78</v>
      </c>
      <c r="B10" s="81"/>
      <c r="C10" s="81"/>
      <c r="D10" s="100"/>
      <c r="E10" s="100"/>
    </row>
    <row r="11" spans="1:5" ht="18.75" x14ac:dyDescent="0.25">
      <c r="A11" s="53" t="s">
        <v>82</v>
      </c>
      <c r="B11" s="81"/>
      <c r="C11" s="81"/>
      <c r="D11" s="100"/>
      <c r="E11" s="100"/>
    </row>
    <row r="12" spans="1:5" ht="18.75" x14ac:dyDescent="0.25">
      <c r="A12" s="53" t="s">
        <v>83</v>
      </c>
      <c r="B12" s="81"/>
      <c r="C12" s="81"/>
      <c r="D12" s="100"/>
      <c r="E12" s="100"/>
    </row>
    <row r="13" spans="1:5" ht="18.75" x14ac:dyDescent="0.25">
      <c r="A13" s="53" t="s">
        <v>191</v>
      </c>
      <c r="B13" s="81"/>
      <c r="C13" s="81"/>
      <c r="D13" s="100"/>
      <c r="E13" s="100"/>
    </row>
    <row r="14" spans="1:5" ht="37.5" x14ac:dyDescent="0.25">
      <c r="A14" s="33" t="s">
        <v>192</v>
      </c>
      <c r="B14" s="81"/>
      <c r="C14" s="81"/>
      <c r="D14" s="100"/>
      <c r="E14" s="100"/>
    </row>
    <row r="15" spans="1:5" ht="18.75" x14ac:dyDescent="0.25">
      <c r="A15" s="66" t="s">
        <v>77</v>
      </c>
      <c r="B15" s="100"/>
      <c r="C15" s="81"/>
      <c r="D15" s="100"/>
      <c r="E15" s="100"/>
    </row>
    <row r="16" spans="1:5" ht="18.75" x14ac:dyDescent="0.25">
      <c r="A16" s="53" t="s">
        <v>81</v>
      </c>
      <c r="B16" s="81"/>
      <c r="C16" s="81"/>
      <c r="D16" s="100">
        <v>1</v>
      </c>
      <c r="E16" s="100"/>
    </row>
    <row r="17" spans="1:5" ht="18.75" x14ac:dyDescent="0.25">
      <c r="A17" s="53" t="s">
        <v>232</v>
      </c>
      <c r="B17" s="81">
        <v>1</v>
      </c>
      <c r="C17" s="81"/>
      <c r="D17" s="100"/>
      <c r="E17" s="100"/>
    </row>
    <row r="18" spans="1:5" ht="18.75" x14ac:dyDescent="0.25">
      <c r="A18" s="53" t="s">
        <v>270</v>
      </c>
      <c r="B18" s="81"/>
      <c r="C18" s="81"/>
      <c r="D18" s="100"/>
      <c r="E18" s="100"/>
    </row>
    <row r="19" spans="1:5" ht="18.75" x14ac:dyDescent="0.25">
      <c r="A19" s="179" t="s">
        <v>84</v>
      </c>
      <c r="B19" s="82">
        <f>B18+B17+B16+B15+B14+B13+B12+B11+B10+B9+B8+B7++B6+B5+B4</f>
        <v>1</v>
      </c>
      <c r="C19" s="35">
        <f>C18+C17+C16+C15+C14+C13+C12+C11+C10+C9+C8+C7+C6+C5+C4</f>
        <v>0</v>
      </c>
      <c r="D19" s="35">
        <f>D18+D17+D16+D15+D14+D13+D12+D11+D10+D9+D8+D7+D6+D5+D4</f>
        <v>1</v>
      </c>
      <c r="E19" s="35">
        <f>E18+E17+E16+E15+E14+E13+E12+E11+E10+E9++E8+E7++E6+E5+E4</f>
        <v>0</v>
      </c>
    </row>
    <row r="20" spans="1:5" ht="18.75" x14ac:dyDescent="0.3">
      <c r="A20" s="22"/>
      <c r="B20" s="22"/>
      <c r="C20" s="22"/>
      <c r="D20" s="22"/>
      <c r="E20" s="22"/>
    </row>
  </sheetData>
  <mergeCells count="3">
    <mergeCell ref="A1:E1"/>
    <mergeCell ref="A2:A3"/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="70" zoomScaleNormal="100" zoomScaleSheetLayoutView="70" workbookViewId="0">
      <selection activeCell="G14" sqref="G14:G15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16" t="s">
        <v>85</v>
      </c>
      <c r="B1" s="316"/>
      <c r="C1" s="316"/>
      <c r="D1" s="316"/>
      <c r="E1" s="316"/>
      <c r="F1" s="316"/>
      <c r="G1" s="316"/>
      <c r="H1" s="316"/>
    </row>
    <row r="2" spans="1:9" s="4" customFormat="1" ht="18.75" x14ac:dyDescent="0.3">
      <c r="A2" s="39" t="s">
        <v>71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17" t="s">
        <v>59</v>
      </c>
      <c r="B3" s="320" t="s">
        <v>74</v>
      </c>
      <c r="C3" s="323" t="s">
        <v>182</v>
      </c>
      <c r="D3" s="324"/>
      <c r="E3" s="323" t="s">
        <v>199</v>
      </c>
      <c r="F3" s="324"/>
      <c r="G3" s="327" t="s">
        <v>0</v>
      </c>
      <c r="H3" s="327"/>
    </row>
    <row r="4" spans="1:9" s="1" customFormat="1" ht="54" customHeight="1" x14ac:dyDescent="0.3">
      <c r="A4" s="318"/>
      <c r="B4" s="321"/>
      <c r="C4" s="325"/>
      <c r="D4" s="326"/>
      <c r="E4" s="325"/>
      <c r="F4" s="322"/>
      <c r="G4" s="327" t="s">
        <v>183</v>
      </c>
      <c r="H4" s="327" t="s">
        <v>200</v>
      </c>
    </row>
    <row r="5" spans="1:9" s="1" customFormat="1" ht="18.75" hidden="1" customHeight="1" x14ac:dyDescent="0.3">
      <c r="A5" s="318"/>
      <c r="B5" s="321"/>
      <c r="C5" s="40"/>
      <c r="D5" s="40"/>
      <c r="E5" s="40"/>
      <c r="F5" s="41"/>
      <c r="G5" s="327"/>
      <c r="H5" s="327"/>
    </row>
    <row r="6" spans="1:9" s="1" customFormat="1" ht="21.75" customHeight="1" x14ac:dyDescent="0.3">
      <c r="A6" s="319"/>
      <c r="B6" s="322"/>
      <c r="C6" s="175" t="s">
        <v>56</v>
      </c>
      <c r="D6" s="175" t="s">
        <v>86</v>
      </c>
      <c r="E6" s="175" t="s">
        <v>56</v>
      </c>
      <c r="F6" s="178" t="s">
        <v>86</v>
      </c>
      <c r="G6" s="327"/>
      <c r="H6" s="327"/>
    </row>
    <row r="7" spans="1:9" s="1" customFormat="1" ht="39" customHeight="1" x14ac:dyDescent="0.3">
      <c r="A7" s="42">
        <v>1</v>
      </c>
      <c r="B7" s="43" t="s">
        <v>57</v>
      </c>
      <c r="C7" s="176">
        <v>8</v>
      </c>
      <c r="D7" s="176">
        <v>8</v>
      </c>
      <c r="E7" s="176">
        <v>264</v>
      </c>
      <c r="F7" s="176">
        <v>378</v>
      </c>
      <c r="G7" s="176">
        <v>0</v>
      </c>
      <c r="H7" s="176">
        <v>0</v>
      </c>
    </row>
    <row r="8" spans="1:9" s="1" customFormat="1" ht="39" customHeight="1" x14ac:dyDescent="0.3">
      <c r="A8" s="42">
        <v>2</v>
      </c>
      <c r="B8" s="43" t="s">
        <v>58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</row>
    <row r="9" spans="1:9" s="1" customFormat="1" ht="19.5" customHeight="1" x14ac:dyDescent="0.3">
      <c r="A9" s="333">
        <v>3</v>
      </c>
      <c r="B9" s="95" t="s">
        <v>66</v>
      </c>
      <c r="C9" s="335">
        <v>0</v>
      </c>
      <c r="D9" s="335">
        <v>0</v>
      </c>
      <c r="E9" s="337">
        <v>0</v>
      </c>
      <c r="F9" s="338"/>
      <c r="G9" s="335">
        <v>0</v>
      </c>
      <c r="H9" s="93">
        <v>0</v>
      </c>
    </row>
    <row r="10" spans="1:9" s="1" customFormat="1" ht="18.75" customHeight="1" x14ac:dyDescent="0.3">
      <c r="A10" s="334"/>
      <c r="B10" s="95" t="s">
        <v>88</v>
      </c>
      <c r="C10" s="336"/>
      <c r="D10" s="336"/>
      <c r="E10" s="176">
        <v>0</v>
      </c>
      <c r="F10" s="176">
        <v>0</v>
      </c>
      <c r="G10" s="336"/>
      <c r="H10" s="176">
        <v>0</v>
      </c>
    </row>
    <row r="11" spans="1:9" s="1" customFormat="1" ht="56.25" customHeight="1" x14ac:dyDescent="0.3">
      <c r="A11" s="42">
        <v>4</v>
      </c>
      <c r="B11" s="44" t="s">
        <v>67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</row>
    <row r="12" spans="1:9" s="1" customFormat="1" ht="56.25" x14ac:dyDescent="0.3">
      <c r="A12" s="42">
        <v>5</v>
      </c>
      <c r="B12" s="43" t="s">
        <v>68</v>
      </c>
      <c r="C12" s="176">
        <v>3</v>
      </c>
      <c r="D12" s="176">
        <v>3</v>
      </c>
      <c r="E12" s="176">
        <v>107</v>
      </c>
      <c r="F12" s="176">
        <v>277</v>
      </c>
      <c r="G12" s="176">
        <v>0</v>
      </c>
      <c r="H12" s="176">
        <v>0</v>
      </c>
    </row>
    <row r="13" spans="1:9" s="1" customFormat="1" ht="39" customHeight="1" x14ac:dyDescent="0.3">
      <c r="A13" s="42">
        <v>6</v>
      </c>
      <c r="B13" s="44" t="s">
        <v>69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</row>
    <row r="14" spans="1:9" s="2" customFormat="1" ht="39" customHeight="1" x14ac:dyDescent="0.3">
      <c r="A14" s="339" t="s">
        <v>87</v>
      </c>
      <c r="B14" s="340"/>
      <c r="C14" s="343">
        <f>C13+C12+C11+C9+C8+C7</f>
        <v>11</v>
      </c>
      <c r="D14" s="343">
        <f>D13+D12+D11+D9+D8+D7</f>
        <v>11</v>
      </c>
      <c r="E14" s="45">
        <f>E7+E8+E11+E12+E13</f>
        <v>371</v>
      </c>
      <c r="F14" s="45">
        <f>F7+F8+F11+F12+F13</f>
        <v>655</v>
      </c>
      <c r="G14" s="343">
        <f>G7+G8+G9+G11+G12+G13</f>
        <v>0</v>
      </c>
      <c r="H14" s="45"/>
      <c r="I14" s="104"/>
    </row>
    <row r="15" spans="1:9" ht="39" customHeight="1" x14ac:dyDescent="0.25">
      <c r="A15" s="341"/>
      <c r="B15" s="342"/>
      <c r="C15" s="344"/>
      <c r="D15" s="344"/>
      <c r="E15" s="46">
        <f>E10</f>
        <v>0</v>
      </c>
      <c r="F15" s="46">
        <f>F10</f>
        <v>0</v>
      </c>
      <c r="G15" s="344"/>
      <c r="H15" s="46"/>
    </row>
    <row r="16" spans="1:9" ht="18.75" x14ac:dyDescent="0.3">
      <c r="A16" s="328" t="s">
        <v>198</v>
      </c>
      <c r="B16" s="329"/>
      <c r="C16" s="330">
        <f>F14+E9</f>
        <v>655</v>
      </c>
      <c r="D16" s="331"/>
      <c r="E16" s="331"/>
      <c r="F16" s="331"/>
      <c r="G16" s="331"/>
      <c r="H16" s="332"/>
      <c r="I16" s="101">
        <f>F14+F15</f>
        <v>655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B11" sqref="B11:C16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45" t="s">
        <v>72</v>
      </c>
      <c r="B1" s="345"/>
      <c r="C1" s="345"/>
      <c r="D1" s="6"/>
    </row>
    <row r="2" spans="1:4" ht="38.25" customHeight="1" x14ac:dyDescent="0.25">
      <c r="A2" s="206" t="s">
        <v>1</v>
      </c>
      <c r="B2" s="205" t="s">
        <v>2</v>
      </c>
      <c r="C2" s="205" t="s">
        <v>73</v>
      </c>
      <c r="D2" s="8"/>
    </row>
    <row r="3" spans="1:4" ht="18.75" x14ac:dyDescent="0.25">
      <c r="A3" s="106" t="s">
        <v>3</v>
      </c>
      <c r="B3" s="207">
        <f>SUM(B4:B8)</f>
        <v>644</v>
      </c>
      <c r="C3" s="208" t="s">
        <v>242</v>
      </c>
      <c r="D3" s="8"/>
    </row>
    <row r="4" spans="1:4" ht="18.75" customHeight="1" x14ac:dyDescent="0.25">
      <c r="A4" s="95" t="s">
        <v>4</v>
      </c>
      <c r="B4" s="209">
        <v>156</v>
      </c>
      <c r="C4" s="210">
        <f>B4/655*100</f>
        <v>23.81679389312977</v>
      </c>
      <c r="D4" s="11"/>
    </row>
    <row r="5" spans="1:4" ht="18.75" customHeight="1" x14ac:dyDescent="0.25">
      <c r="A5" s="95" t="s">
        <v>5</v>
      </c>
      <c r="B5" s="209">
        <v>433</v>
      </c>
      <c r="C5" s="210">
        <f t="shared" ref="C5:C9" si="0">B5/655*100</f>
        <v>66.106870229007626</v>
      </c>
      <c r="D5" s="11"/>
    </row>
    <row r="6" spans="1:4" ht="18.75" customHeight="1" x14ac:dyDescent="0.25">
      <c r="A6" s="95" t="s">
        <v>6</v>
      </c>
      <c r="B6" s="209">
        <v>45</v>
      </c>
      <c r="C6" s="210">
        <f t="shared" si="0"/>
        <v>6.8702290076335881</v>
      </c>
      <c r="D6" s="11"/>
    </row>
    <row r="7" spans="1:4" ht="18.75" customHeight="1" x14ac:dyDescent="0.25">
      <c r="A7" s="95" t="s">
        <v>70</v>
      </c>
      <c r="B7" s="209">
        <v>4</v>
      </c>
      <c r="C7" s="210">
        <f t="shared" si="0"/>
        <v>0.61068702290076338</v>
      </c>
      <c r="D7" s="11"/>
    </row>
    <row r="8" spans="1:4" ht="18.75" customHeight="1" x14ac:dyDescent="0.25">
      <c r="A8" s="95" t="s">
        <v>272</v>
      </c>
      <c r="B8" s="209">
        <v>6</v>
      </c>
      <c r="C8" s="210">
        <f t="shared" si="0"/>
        <v>0.91603053435114512</v>
      </c>
      <c r="D8" s="11"/>
    </row>
    <row r="9" spans="1:4" ht="18.75" customHeight="1" x14ac:dyDescent="0.25">
      <c r="A9" s="95" t="s">
        <v>273</v>
      </c>
      <c r="B9" s="209">
        <v>11</v>
      </c>
      <c r="C9" s="210">
        <f t="shared" si="0"/>
        <v>1.6793893129770994</v>
      </c>
      <c r="D9" s="11"/>
    </row>
    <row r="10" spans="1:4" ht="18.75" x14ac:dyDescent="0.25">
      <c r="A10" s="106" t="s">
        <v>7</v>
      </c>
      <c r="B10" s="207">
        <f>SUM(B11:B16)</f>
        <v>655</v>
      </c>
      <c r="C10" s="208" t="s">
        <v>242</v>
      </c>
      <c r="D10" s="8"/>
    </row>
    <row r="11" spans="1:4" ht="18.75" customHeight="1" x14ac:dyDescent="0.25">
      <c r="A11" s="95" t="s">
        <v>8</v>
      </c>
      <c r="B11" s="209">
        <v>145</v>
      </c>
      <c r="C11" s="210">
        <f>B11/655*100</f>
        <v>22.137404580152673</v>
      </c>
      <c r="D11" s="11"/>
    </row>
    <row r="12" spans="1:4" ht="18.75" customHeight="1" x14ac:dyDescent="0.25">
      <c r="A12" s="95" t="s">
        <v>9</v>
      </c>
      <c r="B12" s="209">
        <v>485</v>
      </c>
      <c r="C12" s="210">
        <f t="shared" ref="C12:C16" si="1">B12/655*100</f>
        <v>74.045801526717554</v>
      </c>
      <c r="D12" s="11"/>
    </row>
    <row r="13" spans="1:4" ht="18.75" customHeight="1" x14ac:dyDescent="0.25">
      <c r="A13" s="95" t="s">
        <v>275</v>
      </c>
      <c r="B13" s="209"/>
      <c r="C13" s="210">
        <f t="shared" si="1"/>
        <v>0</v>
      </c>
      <c r="D13" s="11"/>
    </row>
    <row r="14" spans="1:4" ht="18.75" customHeight="1" x14ac:dyDescent="0.25">
      <c r="A14" s="95" t="s">
        <v>276</v>
      </c>
      <c r="B14" s="209">
        <v>4</v>
      </c>
      <c r="C14" s="210">
        <f t="shared" si="1"/>
        <v>0.61068702290076338</v>
      </c>
      <c r="D14" s="11"/>
    </row>
    <row r="15" spans="1:4" ht="18.75" customHeight="1" x14ac:dyDescent="0.25">
      <c r="A15" s="95" t="s">
        <v>10</v>
      </c>
      <c r="B15" s="209">
        <v>16</v>
      </c>
      <c r="C15" s="210">
        <f t="shared" si="1"/>
        <v>2.4427480916030535</v>
      </c>
      <c r="D15" s="11"/>
    </row>
    <row r="16" spans="1:4" ht="18.75" x14ac:dyDescent="0.25">
      <c r="A16" s="95" t="s">
        <v>203</v>
      </c>
      <c r="B16" s="209">
        <v>5</v>
      </c>
      <c r="C16" s="210">
        <f t="shared" si="1"/>
        <v>0.76335877862595414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90" zoomScaleNormal="80" zoomScaleSheetLayoutView="90" workbookViewId="0">
      <selection activeCell="B6" sqref="B6:L7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45" t="s">
        <v>95</v>
      </c>
      <c r="B1" s="345"/>
      <c r="C1" s="345"/>
      <c r="D1" s="345"/>
      <c r="E1" s="345"/>
      <c r="F1" s="345"/>
      <c r="G1" s="345"/>
      <c r="H1" s="345"/>
      <c r="I1" s="345"/>
      <c r="J1" s="345"/>
      <c r="K1" s="182"/>
      <c r="L1" s="182"/>
    </row>
    <row r="2" spans="1:12" s="5" customFormat="1" ht="37.5" customHeight="1" x14ac:dyDescent="0.25">
      <c r="A2" s="347" t="s">
        <v>59</v>
      </c>
      <c r="B2" s="327" t="s">
        <v>52</v>
      </c>
      <c r="C2" s="327" t="s">
        <v>53</v>
      </c>
      <c r="D2" s="327"/>
      <c r="E2" s="327" t="s">
        <v>54</v>
      </c>
      <c r="F2" s="327" t="s">
        <v>55</v>
      </c>
      <c r="G2" s="327" t="s">
        <v>60</v>
      </c>
      <c r="H2" s="327"/>
      <c r="I2" s="327"/>
      <c r="J2" s="327" t="s">
        <v>61</v>
      </c>
      <c r="K2" s="327" t="s">
        <v>217</v>
      </c>
      <c r="L2" s="327" t="s">
        <v>205</v>
      </c>
    </row>
    <row r="3" spans="1:12" s="5" customFormat="1" ht="57.75" customHeight="1" x14ac:dyDescent="0.25">
      <c r="A3" s="347"/>
      <c r="B3" s="327"/>
      <c r="C3" s="205" t="s">
        <v>56</v>
      </c>
      <c r="D3" s="205" t="s">
        <v>86</v>
      </c>
      <c r="E3" s="327"/>
      <c r="F3" s="327"/>
      <c r="G3" s="205" t="s">
        <v>62</v>
      </c>
      <c r="H3" s="205" t="s">
        <v>216</v>
      </c>
      <c r="I3" s="205" t="s">
        <v>63</v>
      </c>
      <c r="J3" s="327"/>
      <c r="K3" s="327"/>
      <c r="L3" s="327"/>
    </row>
    <row r="4" spans="1:12" s="5" customFormat="1" ht="75" customHeight="1" x14ac:dyDescent="0.25">
      <c r="A4" s="59" t="s">
        <v>64</v>
      </c>
      <c r="B4" s="98" t="s">
        <v>57</v>
      </c>
      <c r="C4" s="98">
        <f>SUM(C5,C12,C21)</f>
        <v>2</v>
      </c>
      <c r="D4" s="98">
        <f>SUM(D5,D12,D21)</f>
        <v>2</v>
      </c>
      <c r="E4" s="98"/>
      <c r="F4" s="98"/>
      <c r="G4" s="98">
        <f t="shared" ref="G4:L4" si="0">SUM(G5,G12,G21)</f>
        <v>53</v>
      </c>
      <c r="H4" s="98">
        <f t="shared" si="0"/>
        <v>3</v>
      </c>
      <c r="I4" s="98">
        <f t="shared" si="0"/>
        <v>650</v>
      </c>
      <c r="J4" s="98">
        <f t="shared" si="0"/>
        <v>0</v>
      </c>
      <c r="K4" s="98">
        <f t="shared" si="0"/>
        <v>0</v>
      </c>
      <c r="L4" s="98">
        <f t="shared" si="0"/>
        <v>0</v>
      </c>
    </row>
    <row r="5" spans="1:12" s="5" customFormat="1" ht="21.6" customHeight="1" x14ac:dyDescent="0.25">
      <c r="A5" s="58"/>
      <c r="B5" s="125" t="s">
        <v>218</v>
      </c>
      <c r="C5" s="223">
        <f>SUM(C6:C11)</f>
        <v>2</v>
      </c>
      <c r="D5" s="223">
        <f>D6+D7+D8+D9+D10+D11</f>
        <v>2</v>
      </c>
      <c r="E5" s="211"/>
      <c r="F5" s="127"/>
      <c r="G5" s="223">
        <f>SUM(G6:G11)</f>
        <v>53</v>
      </c>
      <c r="H5" s="223">
        <f>SUM(H6:H11)</f>
        <v>3</v>
      </c>
      <c r="I5" s="126">
        <f>SUM(I6:I11)</f>
        <v>650</v>
      </c>
      <c r="J5" s="127">
        <v>0</v>
      </c>
      <c r="K5" s="127">
        <f>SUM(K6:K11)</f>
        <v>0</v>
      </c>
      <c r="L5" s="128"/>
    </row>
    <row r="6" spans="1:12" s="5" customFormat="1" x14ac:dyDescent="0.25">
      <c r="A6" s="58"/>
      <c r="B6" s="67" t="s">
        <v>286</v>
      </c>
      <c r="C6" s="57">
        <v>1</v>
      </c>
      <c r="D6" s="57">
        <v>1</v>
      </c>
      <c r="E6" s="97" t="s">
        <v>287</v>
      </c>
      <c r="F6" s="97" t="s">
        <v>288</v>
      </c>
      <c r="G6" s="21">
        <v>43</v>
      </c>
      <c r="H6" s="21">
        <v>3</v>
      </c>
      <c r="I6" s="21">
        <v>500</v>
      </c>
      <c r="J6" s="107">
        <v>0</v>
      </c>
      <c r="K6" s="107"/>
      <c r="L6" s="107"/>
    </row>
    <row r="7" spans="1:12" s="5" customFormat="1" ht="37.5" x14ac:dyDescent="0.25">
      <c r="A7" s="58"/>
      <c r="B7" s="67" t="s">
        <v>289</v>
      </c>
      <c r="C7" s="57">
        <v>1</v>
      </c>
      <c r="D7" s="57">
        <v>1</v>
      </c>
      <c r="E7" s="97" t="s">
        <v>287</v>
      </c>
      <c r="F7" s="97" t="s">
        <v>290</v>
      </c>
      <c r="G7" s="21">
        <v>10</v>
      </c>
      <c r="H7" s="21"/>
      <c r="I7" s="21">
        <v>150</v>
      </c>
      <c r="J7" s="107"/>
      <c r="K7" s="107"/>
      <c r="L7" s="107"/>
    </row>
    <row r="8" spans="1:12" s="5" customFormat="1" x14ac:dyDescent="0.25">
      <c r="A8" s="58"/>
      <c r="B8" s="67"/>
      <c r="C8" s="57"/>
      <c r="D8" s="57"/>
      <c r="E8" s="97"/>
      <c r="F8" s="97"/>
      <c r="G8" s="21"/>
      <c r="H8" s="21"/>
      <c r="I8" s="21"/>
      <c r="J8" s="107"/>
      <c r="K8" s="107"/>
      <c r="L8" s="107"/>
    </row>
    <row r="9" spans="1:12" s="5" customFormat="1" x14ac:dyDescent="0.25">
      <c r="A9" s="58"/>
      <c r="B9" s="67"/>
      <c r="C9" s="57"/>
      <c r="D9" s="57"/>
      <c r="E9" s="97"/>
      <c r="F9" s="97"/>
      <c r="G9" s="21"/>
      <c r="H9" s="21"/>
      <c r="I9" s="21"/>
      <c r="J9" s="107"/>
      <c r="K9" s="107"/>
      <c r="L9" s="107"/>
    </row>
    <row r="10" spans="1:12" s="5" customFormat="1" x14ac:dyDescent="0.25">
      <c r="A10" s="58"/>
      <c r="B10" s="67"/>
      <c r="C10" s="57"/>
      <c r="D10" s="57"/>
      <c r="E10" s="97"/>
      <c r="F10" s="97"/>
      <c r="G10" s="21"/>
      <c r="H10" s="21"/>
      <c r="I10" s="21"/>
      <c r="J10" s="107"/>
      <c r="K10" s="107"/>
      <c r="L10" s="107"/>
    </row>
    <row r="11" spans="1:12" s="5" customFormat="1" x14ac:dyDescent="0.25">
      <c r="A11" s="58"/>
      <c r="B11" s="67"/>
      <c r="C11" s="57"/>
      <c r="D11" s="57"/>
      <c r="E11" s="97"/>
      <c r="F11" s="97"/>
      <c r="G11" s="21"/>
      <c r="H11" s="21"/>
      <c r="I11" s="21"/>
      <c r="J11" s="107"/>
      <c r="K11" s="107"/>
      <c r="L11" s="107"/>
    </row>
    <row r="12" spans="1:12" s="5" customFormat="1" x14ac:dyDescent="0.25">
      <c r="A12" s="58"/>
      <c r="B12" s="125" t="s">
        <v>219</v>
      </c>
      <c r="C12" s="223">
        <f>SUM(C13:C20)</f>
        <v>0</v>
      </c>
      <c r="D12" s="224">
        <f>SUM(D13:D20)</f>
        <v>0</v>
      </c>
      <c r="E12" s="211"/>
      <c r="F12" s="127"/>
      <c r="G12" s="223">
        <f t="shared" ref="G12:L12" si="1">SUM(G13:G20)</f>
        <v>0</v>
      </c>
      <c r="H12" s="223">
        <f t="shared" si="1"/>
        <v>0</v>
      </c>
      <c r="I12" s="223">
        <f t="shared" si="1"/>
        <v>0</v>
      </c>
      <c r="J12" s="225">
        <f t="shared" si="1"/>
        <v>0</v>
      </c>
      <c r="K12" s="225">
        <f t="shared" si="1"/>
        <v>0</v>
      </c>
      <c r="L12" s="226">
        <f t="shared" si="1"/>
        <v>0</v>
      </c>
    </row>
    <row r="13" spans="1:12" s="5" customFormat="1" x14ac:dyDescent="0.25">
      <c r="A13" s="58"/>
      <c r="B13" s="67"/>
      <c r="C13" s="57"/>
      <c r="D13" s="57"/>
      <c r="E13" s="97"/>
      <c r="F13" s="97"/>
      <c r="G13" s="21"/>
      <c r="H13" s="21"/>
      <c r="I13" s="21"/>
      <c r="J13" s="107"/>
      <c r="K13" s="107"/>
      <c r="L13" s="107"/>
    </row>
    <row r="14" spans="1:12" s="5" customFormat="1" x14ac:dyDescent="0.25">
      <c r="A14" s="58"/>
      <c r="B14" s="67"/>
      <c r="C14" s="57"/>
      <c r="D14" s="57"/>
      <c r="E14" s="97"/>
      <c r="F14" s="97"/>
      <c r="G14" s="21"/>
      <c r="H14" s="21"/>
      <c r="I14" s="21"/>
      <c r="J14" s="107"/>
      <c r="K14" s="107"/>
      <c r="L14" s="107"/>
    </row>
    <row r="15" spans="1:12" s="5" customFormat="1" x14ac:dyDescent="0.25">
      <c r="A15" s="58"/>
      <c r="B15" s="67"/>
      <c r="C15" s="57"/>
      <c r="D15" s="57"/>
      <c r="E15" s="97"/>
      <c r="F15" s="97"/>
      <c r="G15" s="21"/>
      <c r="H15" s="21"/>
      <c r="I15" s="21"/>
      <c r="J15" s="107"/>
      <c r="K15" s="107"/>
      <c r="L15" s="107"/>
    </row>
    <row r="16" spans="1:12" s="5" customFormat="1" x14ac:dyDescent="0.25">
      <c r="A16" s="58"/>
      <c r="B16" s="67"/>
      <c r="C16" s="57"/>
      <c r="D16" s="57"/>
      <c r="E16" s="97"/>
      <c r="F16" s="97"/>
      <c r="G16" s="21"/>
      <c r="H16" s="21"/>
      <c r="I16" s="21"/>
      <c r="J16" s="107"/>
      <c r="K16" s="107"/>
      <c r="L16" s="107"/>
    </row>
    <row r="17" spans="1:12" s="5" customFormat="1" x14ac:dyDescent="0.25">
      <c r="A17" s="58"/>
      <c r="B17" s="67"/>
      <c r="C17" s="57"/>
      <c r="D17" s="57"/>
      <c r="E17" s="97"/>
      <c r="F17" s="97"/>
      <c r="G17" s="21"/>
      <c r="H17" s="21"/>
      <c r="I17" s="21"/>
      <c r="J17" s="107"/>
      <c r="K17" s="107"/>
      <c r="L17" s="107"/>
    </row>
    <row r="18" spans="1:12" s="5" customFormat="1" x14ac:dyDescent="0.25">
      <c r="A18" s="58"/>
      <c r="B18" s="67"/>
      <c r="C18" s="57"/>
      <c r="D18" s="57"/>
      <c r="E18" s="97"/>
      <c r="F18" s="97"/>
      <c r="G18" s="21"/>
      <c r="H18" s="21"/>
      <c r="I18" s="21"/>
      <c r="J18" s="107"/>
      <c r="K18" s="107"/>
      <c r="L18" s="107"/>
    </row>
    <row r="19" spans="1:12" s="5" customFormat="1" x14ac:dyDescent="0.25">
      <c r="A19" s="58"/>
      <c r="B19" s="67"/>
      <c r="C19" s="57"/>
      <c r="D19" s="57"/>
      <c r="E19" s="97"/>
      <c r="F19" s="97"/>
      <c r="G19" s="21"/>
      <c r="H19" s="21"/>
      <c r="I19" s="21"/>
      <c r="J19" s="107"/>
      <c r="K19" s="107"/>
      <c r="L19" s="107"/>
    </row>
    <row r="20" spans="1:12" s="5" customFormat="1" x14ac:dyDescent="0.25">
      <c r="A20" s="58"/>
      <c r="B20" s="67"/>
      <c r="C20" s="57"/>
      <c r="D20" s="57"/>
      <c r="E20" s="97"/>
      <c r="F20" s="97"/>
      <c r="G20" s="21"/>
      <c r="H20" s="21"/>
      <c r="I20" s="21"/>
      <c r="J20" s="107"/>
      <c r="K20" s="107"/>
      <c r="L20" s="107"/>
    </row>
    <row r="21" spans="1:12" s="5" customFormat="1" x14ac:dyDescent="0.25">
      <c r="A21" s="58"/>
      <c r="B21" s="125" t="s">
        <v>220</v>
      </c>
      <c r="C21" s="223">
        <f>SUM(C22:C28)</f>
        <v>0</v>
      </c>
      <c r="D21" s="223">
        <f>SUM(D22:D28)</f>
        <v>0</v>
      </c>
      <c r="E21" s="211"/>
      <c r="F21" s="127"/>
      <c r="G21" s="223">
        <f t="shared" ref="G21:L21" si="2">SUM(G22:G28)</f>
        <v>0</v>
      </c>
      <c r="H21" s="223">
        <f t="shared" si="2"/>
        <v>0</v>
      </c>
      <c r="I21" s="223">
        <f t="shared" si="2"/>
        <v>0</v>
      </c>
      <c r="J21" s="225">
        <f t="shared" si="2"/>
        <v>0</v>
      </c>
      <c r="K21" s="225">
        <f t="shared" si="2"/>
        <v>0</v>
      </c>
      <c r="L21" s="226">
        <f t="shared" si="2"/>
        <v>0</v>
      </c>
    </row>
    <row r="22" spans="1:12" s="5" customFormat="1" x14ac:dyDescent="0.25">
      <c r="A22" s="58"/>
      <c r="B22" s="129"/>
      <c r="C22" s="130"/>
      <c r="D22" s="130"/>
      <c r="E22" s="212"/>
      <c r="F22" s="131"/>
      <c r="G22" s="130"/>
      <c r="H22" s="130"/>
      <c r="I22" s="130"/>
      <c r="J22" s="131"/>
      <c r="K22" s="131"/>
      <c r="L22" s="213"/>
    </row>
    <row r="23" spans="1:12" s="5" customFormat="1" x14ac:dyDescent="0.25">
      <c r="A23" s="58"/>
      <c r="B23" s="129"/>
      <c r="C23" s="130"/>
      <c r="D23" s="130"/>
      <c r="E23" s="212"/>
      <c r="F23" s="131"/>
      <c r="G23" s="130"/>
      <c r="H23" s="130"/>
      <c r="I23" s="130"/>
      <c r="J23" s="131"/>
      <c r="K23" s="131"/>
      <c r="L23" s="213"/>
    </row>
    <row r="24" spans="1:12" s="5" customFormat="1" x14ac:dyDescent="0.25">
      <c r="A24" s="58"/>
      <c r="B24" s="129"/>
      <c r="C24" s="130"/>
      <c r="D24" s="130"/>
      <c r="E24" s="212"/>
      <c r="F24" s="131"/>
      <c r="G24" s="130"/>
      <c r="H24" s="130"/>
      <c r="I24" s="130"/>
      <c r="J24" s="131"/>
      <c r="K24" s="131"/>
      <c r="L24" s="213"/>
    </row>
    <row r="25" spans="1:12" s="5" customFormat="1" x14ac:dyDescent="0.25">
      <c r="A25" s="58"/>
      <c r="B25" s="129"/>
      <c r="C25" s="130"/>
      <c r="D25" s="130"/>
      <c r="E25" s="212"/>
      <c r="F25" s="131"/>
      <c r="G25" s="130"/>
      <c r="H25" s="130"/>
      <c r="I25" s="130"/>
      <c r="J25" s="131"/>
      <c r="K25" s="131"/>
      <c r="L25" s="213"/>
    </row>
    <row r="26" spans="1:12" s="5" customFormat="1" x14ac:dyDescent="0.25">
      <c r="A26" s="58"/>
      <c r="B26" s="67"/>
      <c r="C26" s="57"/>
      <c r="D26" s="57"/>
      <c r="E26" s="97"/>
      <c r="F26" s="97"/>
      <c r="G26" s="21"/>
      <c r="H26" s="21"/>
      <c r="I26" s="21"/>
      <c r="J26" s="107"/>
      <c r="K26" s="107"/>
      <c r="L26" s="107"/>
    </row>
    <row r="27" spans="1:12" s="5" customFormat="1" x14ac:dyDescent="0.25">
      <c r="A27" s="58"/>
      <c r="B27" s="67"/>
      <c r="C27" s="57"/>
      <c r="D27" s="57"/>
      <c r="E27" s="97"/>
      <c r="F27" s="97"/>
      <c r="G27" s="21"/>
      <c r="H27" s="21"/>
      <c r="I27" s="21"/>
      <c r="J27" s="107"/>
      <c r="K27" s="107"/>
      <c r="L27" s="107"/>
    </row>
    <row r="28" spans="1:12" x14ac:dyDescent="0.25">
      <c r="A28" s="58"/>
      <c r="B28" s="67"/>
      <c r="C28" s="57"/>
      <c r="D28" s="57"/>
      <c r="E28" s="97"/>
      <c r="F28" s="97"/>
      <c r="G28" s="21"/>
      <c r="H28" s="21"/>
      <c r="I28" s="21"/>
      <c r="J28" s="107"/>
      <c r="K28" s="107"/>
      <c r="L28" s="107"/>
    </row>
    <row r="29" spans="1:12" s="5" customFormat="1" ht="75" customHeight="1" x14ac:dyDescent="0.25">
      <c r="A29" s="59" t="s">
        <v>65</v>
      </c>
      <c r="B29" s="98" t="s">
        <v>58</v>
      </c>
      <c r="C29" s="98">
        <f>SUM(C30,C35,C41)</f>
        <v>0</v>
      </c>
      <c r="D29" s="98">
        <f>SUM(D30,D35,D41)</f>
        <v>0</v>
      </c>
      <c r="E29" s="98"/>
      <c r="F29" s="98"/>
      <c r="G29" s="98">
        <f>SUM(G30,G35,G41)</f>
        <v>0</v>
      </c>
      <c r="H29" s="98">
        <f>SUM(H30,H35,H41)</f>
        <v>0</v>
      </c>
      <c r="I29" s="98">
        <f>SUM(I30,I35,I41)</f>
        <v>0</v>
      </c>
      <c r="J29" s="98">
        <f>SUM(J30,J35,J41)</f>
        <v>0</v>
      </c>
      <c r="K29" s="98">
        <f>SUM(K30,K35,K41)</f>
        <v>0</v>
      </c>
      <c r="L29" s="98">
        <f>SUM(K30,K35,K41)</f>
        <v>0</v>
      </c>
    </row>
    <row r="30" spans="1:12" s="5" customFormat="1" x14ac:dyDescent="0.25">
      <c r="A30" s="58"/>
      <c r="B30" s="125" t="s">
        <v>218</v>
      </c>
      <c r="C30" s="223">
        <f>SUM(C31:C34)</f>
        <v>0</v>
      </c>
      <c r="D30" s="223">
        <f>SUM(D31:D34)</f>
        <v>0</v>
      </c>
      <c r="E30" s="211"/>
      <c r="F30" s="127"/>
      <c r="G30" s="223">
        <f t="shared" ref="G30:L30" si="3">SUM(G31:G34)</f>
        <v>0</v>
      </c>
      <c r="H30" s="223">
        <f t="shared" si="3"/>
        <v>0</v>
      </c>
      <c r="I30" s="223">
        <f t="shared" si="3"/>
        <v>0</v>
      </c>
      <c r="J30" s="225">
        <f t="shared" si="3"/>
        <v>0</v>
      </c>
      <c r="K30" s="225">
        <f t="shared" si="3"/>
        <v>0</v>
      </c>
      <c r="L30" s="226">
        <f t="shared" si="3"/>
        <v>0</v>
      </c>
    </row>
    <row r="31" spans="1:12" s="5" customFormat="1" x14ac:dyDescent="0.25">
      <c r="A31" s="58"/>
      <c r="B31" s="67"/>
      <c r="C31" s="57"/>
      <c r="D31" s="57"/>
      <c r="E31" s="97"/>
      <c r="F31" s="97"/>
      <c r="G31" s="21"/>
      <c r="H31" s="21"/>
      <c r="I31" s="21"/>
      <c r="J31" s="97"/>
      <c r="K31" s="97"/>
      <c r="L31" s="97"/>
    </row>
    <row r="32" spans="1:12" s="5" customFormat="1" x14ac:dyDescent="0.25">
      <c r="A32" s="58"/>
      <c r="B32" s="67"/>
      <c r="C32" s="57"/>
      <c r="D32" s="57"/>
      <c r="E32" s="97"/>
      <c r="F32" s="97"/>
      <c r="G32" s="21"/>
      <c r="H32" s="21"/>
      <c r="I32" s="21"/>
      <c r="J32" s="97"/>
      <c r="K32" s="97"/>
      <c r="L32" s="97"/>
    </row>
    <row r="33" spans="1:12" s="5" customFormat="1" x14ac:dyDescent="0.25">
      <c r="A33" s="58"/>
      <c r="B33" s="67"/>
      <c r="C33" s="57"/>
      <c r="D33" s="57"/>
      <c r="E33" s="97"/>
      <c r="F33" s="97"/>
      <c r="G33" s="21"/>
      <c r="H33" s="21"/>
      <c r="I33" s="21"/>
      <c r="J33" s="97"/>
      <c r="K33" s="97"/>
      <c r="L33" s="97"/>
    </row>
    <row r="34" spans="1:12" s="5" customFormat="1" x14ac:dyDescent="0.25">
      <c r="A34" s="58"/>
      <c r="B34" s="67"/>
      <c r="C34" s="57"/>
      <c r="D34" s="57"/>
      <c r="E34" s="97"/>
      <c r="F34" s="97"/>
      <c r="G34" s="21"/>
      <c r="H34" s="21"/>
      <c r="I34" s="21"/>
      <c r="J34" s="97"/>
      <c r="K34" s="97"/>
      <c r="L34" s="97"/>
    </row>
    <row r="35" spans="1:12" s="5" customFormat="1" x14ac:dyDescent="0.25">
      <c r="A35" s="58"/>
      <c r="B35" s="125" t="s">
        <v>219</v>
      </c>
      <c r="C35" s="223">
        <f>SUM(C36:C40)</f>
        <v>0</v>
      </c>
      <c r="D35" s="223">
        <f>SUM(D36:D40)</f>
        <v>0</v>
      </c>
      <c r="E35" s="211"/>
      <c r="F35" s="127"/>
      <c r="G35" s="223">
        <f t="shared" ref="G35:L35" si="4">SUM(G36:G40)</f>
        <v>0</v>
      </c>
      <c r="H35" s="223">
        <f t="shared" si="4"/>
        <v>0</v>
      </c>
      <c r="I35" s="223">
        <f t="shared" si="4"/>
        <v>0</v>
      </c>
      <c r="J35" s="225">
        <f t="shared" si="4"/>
        <v>0</v>
      </c>
      <c r="K35" s="225">
        <f t="shared" si="4"/>
        <v>0</v>
      </c>
      <c r="L35" s="226">
        <f t="shared" si="4"/>
        <v>0</v>
      </c>
    </row>
    <row r="36" spans="1:12" s="5" customFormat="1" x14ac:dyDescent="0.25">
      <c r="A36" s="58"/>
      <c r="B36" s="67"/>
      <c r="C36" s="57"/>
      <c r="D36" s="57"/>
      <c r="E36" s="97"/>
      <c r="F36" s="97"/>
      <c r="G36" s="21"/>
      <c r="H36" s="21"/>
      <c r="I36" s="21"/>
      <c r="J36" s="97"/>
      <c r="K36" s="97"/>
      <c r="L36" s="97"/>
    </row>
    <row r="37" spans="1:12" s="5" customFormat="1" x14ac:dyDescent="0.25">
      <c r="A37" s="58"/>
      <c r="B37" s="67"/>
      <c r="C37" s="57"/>
      <c r="D37" s="57"/>
      <c r="E37" s="97"/>
      <c r="F37" s="97"/>
      <c r="G37" s="21"/>
      <c r="H37" s="21"/>
      <c r="I37" s="21"/>
      <c r="J37" s="97"/>
      <c r="K37" s="97"/>
      <c r="L37" s="97"/>
    </row>
    <row r="38" spans="1:12" s="5" customFormat="1" x14ac:dyDescent="0.25">
      <c r="A38" s="58"/>
      <c r="B38" s="67"/>
      <c r="C38" s="57"/>
      <c r="D38" s="57"/>
      <c r="E38" s="97"/>
      <c r="F38" s="97"/>
      <c r="G38" s="21"/>
      <c r="H38" s="21"/>
      <c r="I38" s="21"/>
      <c r="J38" s="97"/>
      <c r="K38" s="97"/>
      <c r="L38" s="97"/>
    </row>
    <row r="39" spans="1:12" s="5" customFormat="1" x14ac:dyDescent="0.25">
      <c r="A39" s="58"/>
      <c r="B39" s="67"/>
      <c r="C39" s="57"/>
      <c r="D39" s="57"/>
      <c r="E39" s="97"/>
      <c r="F39" s="97"/>
      <c r="G39" s="21"/>
      <c r="H39" s="21"/>
      <c r="I39" s="21"/>
      <c r="J39" s="97"/>
      <c r="K39" s="97"/>
      <c r="L39" s="97"/>
    </row>
    <row r="40" spans="1:12" s="5" customFormat="1" x14ac:dyDescent="0.25">
      <c r="A40" s="58"/>
      <c r="B40" s="67"/>
      <c r="C40" s="57"/>
      <c r="D40" s="57"/>
      <c r="E40" s="97"/>
      <c r="F40" s="97"/>
      <c r="G40" s="21"/>
      <c r="H40" s="21"/>
      <c r="I40" s="21"/>
      <c r="J40" s="97"/>
      <c r="K40" s="97"/>
      <c r="L40" s="97"/>
    </row>
    <row r="41" spans="1:12" s="5" customFormat="1" x14ac:dyDescent="0.25">
      <c r="A41" s="58"/>
      <c r="B41" s="125" t="s">
        <v>220</v>
      </c>
      <c r="C41" s="223">
        <f>SUM(C42:C46)</f>
        <v>0</v>
      </c>
      <c r="D41" s="223">
        <f>SUM(D42:D46)</f>
        <v>0</v>
      </c>
      <c r="E41" s="211"/>
      <c r="F41" s="127"/>
      <c r="G41" s="223">
        <f t="shared" ref="G41:L41" si="5">SUM(G42:G46)</f>
        <v>0</v>
      </c>
      <c r="H41" s="223">
        <f t="shared" si="5"/>
        <v>0</v>
      </c>
      <c r="I41" s="223">
        <f t="shared" si="5"/>
        <v>0</v>
      </c>
      <c r="J41" s="225">
        <f t="shared" si="5"/>
        <v>0</v>
      </c>
      <c r="K41" s="225">
        <f t="shared" si="5"/>
        <v>0</v>
      </c>
      <c r="L41" s="226">
        <f t="shared" si="5"/>
        <v>0</v>
      </c>
    </row>
    <row r="42" spans="1:12" s="5" customFormat="1" x14ac:dyDescent="0.25">
      <c r="A42" s="58"/>
      <c r="B42" s="67"/>
      <c r="C42" s="57"/>
      <c r="D42" s="57"/>
      <c r="E42" s="97"/>
      <c r="F42" s="97"/>
      <c r="G42" s="21"/>
      <c r="H42" s="21"/>
      <c r="I42" s="21"/>
      <c r="J42" s="97"/>
      <c r="K42" s="97"/>
      <c r="L42" s="97"/>
    </row>
    <row r="43" spans="1:12" s="5" customFormat="1" x14ac:dyDescent="0.25">
      <c r="A43" s="58"/>
      <c r="B43" s="67"/>
      <c r="C43" s="57"/>
      <c r="D43" s="57"/>
      <c r="E43" s="97"/>
      <c r="F43" s="97"/>
      <c r="G43" s="21"/>
      <c r="H43" s="21"/>
      <c r="I43" s="21"/>
      <c r="J43" s="97"/>
      <c r="K43" s="97"/>
      <c r="L43" s="97"/>
    </row>
    <row r="44" spans="1:12" s="5" customFormat="1" x14ac:dyDescent="0.25">
      <c r="A44" s="58"/>
      <c r="B44" s="67"/>
      <c r="C44" s="57"/>
      <c r="D44" s="57"/>
      <c r="E44" s="97"/>
      <c r="F44" s="97"/>
      <c r="G44" s="21"/>
      <c r="H44" s="21"/>
      <c r="I44" s="21"/>
      <c r="J44" s="97"/>
      <c r="K44" s="97"/>
      <c r="L44" s="97"/>
    </row>
    <row r="45" spans="1:12" s="5" customFormat="1" x14ac:dyDescent="0.25">
      <c r="A45" s="58"/>
      <c r="B45" s="67"/>
      <c r="C45" s="57"/>
      <c r="D45" s="57"/>
      <c r="E45" s="97"/>
      <c r="F45" s="97"/>
      <c r="G45" s="21"/>
      <c r="H45" s="21"/>
      <c r="I45" s="21"/>
      <c r="J45" s="97"/>
      <c r="K45" s="97"/>
      <c r="L45" s="97"/>
    </row>
    <row r="46" spans="1:12" x14ac:dyDescent="0.25">
      <c r="A46" s="58"/>
      <c r="B46" s="67"/>
      <c r="C46" s="57"/>
      <c r="D46" s="57"/>
      <c r="E46" s="97"/>
      <c r="F46" s="97"/>
      <c r="G46" s="21"/>
      <c r="H46" s="21"/>
      <c r="I46" s="21"/>
      <c r="J46" s="97"/>
      <c r="K46" s="97"/>
      <c r="L46" s="97"/>
    </row>
    <row r="47" spans="1:12" s="5" customFormat="1" ht="37.5" customHeight="1" x14ac:dyDescent="0.25">
      <c r="A47" s="59" t="s">
        <v>91</v>
      </c>
      <c r="B47" s="98" t="s">
        <v>66</v>
      </c>
      <c r="C47" s="98">
        <f>SUM(C48,C52,C57)</f>
        <v>0</v>
      </c>
      <c r="D47" s="98">
        <f>SUM(D48,D52,D57)</f>
        <v>0</v>
      </c>
      <c r="E47" s="98"/>
      <c r="F47" s="59"/>
      <c r="G47" s="98">
        <f t="shared" ref="G47:L47" si="6">SUM(G48,G52,G57)</f>
        <v>0</v>
      </c>
      <c r="H47" s="98">
        <f t="shared" si="6"/>
        <v>0</v>
      </c>
      <c r="I47" s="98">
        <f t="shared" si="6"/>
        <v>0</v>
      </c>
      <c r="J47" s="98">
        <f t="shared" si="6"/>
        <v>0</v>
      </c>
      <c r="K47" s="98">
        <f t="shared" si="6"/>
        <v>0</v>
      </c>
      <c r="L47" s="98">
        <f t="shared" si="6"/>
        <v>0</v>
      </c>
    </row>
    <row r="48" spans="1:12" s="5" customFormat="1" x14ac:dyDescent="0.25">
      <c r="A48" s="58"/>
      <c r="B48" s="125" t="s">
        <v>218</v>
      </c>
      <c r="C48" s="126">
        <f>SUM(C49:C51)</f>
        <v>0</v>
      </c>
      <c r="D48" s="126">
        <f>SUM(D49:D51)</f>
        <v>0</v>
      </c>
      <c r="E48" s="211"/>
      <c r="F48" s="127"/>
      <c r="G48" s="126">
        <f t="shared" ref="G48:L48" si="7">SUM(G49:G51)</f>
        <v>0</v>
      </c>
      <c r="H48" s="126">
        <f t="shared" si="7"/>
        <v>0</v>
      </c>
      <c r="I48" s="126">
        <f t="shared" si="7"/>
        <v>0</v>
      </c>
      <c r="J48" s="127">
        <f t="shared" si="7"/>
        <v>0</v>
      </c>
      <c r="K48" s="127">
        <f t="shared" si="7"/>
        <v>0</v>
      </c>
      <c r="L48" s="128">
        <f t="shared" si="7"/>
        <v>0</v>
      </c>
    </row>
    <row r="49" spans="1:12" s="5" customFormat="1" x14ac:dyDescent="0.25">
      <c r="A49" s="58"/>
      <c r="B49" s="67"/>
      <c r="C49" s="57"/>
      <c r="D49" s="57"/>
      <c r="E49" s="97"/>
      <c r="F49" s="97"/>
      <c r="G49" s="21"/>
      <c r="H49" s="21"/>
      <c r="I49" s="21"/>
      <c r="J49" s="97"/>
      <c r="K49" s="97"/>
      <c r="L49" s="97"/>
    </row>
    <row r="50" spans="1:12" s="5" customFormat="1" x14ac:dyDescent="0.25">
      <c r="A50" s="58"/>
      <c r="B50" s="67"/>
      <c r="C50" s="57"/>
      <c r="D50" s="57"/>
      <c r="E50" s="97"/>
      <c r="F50" s="97"/>
      <c r="G50" s="21"/>
      <c r="H50" s="21"/>
      <c r="I50" s="21"/>
      <c r="J50" s="97"/>
      <c r="K50" s="97"/>
      <c r="L50" s="97"/>
    </row>
    <row r="51" spans="1:12" s="5" customFormat="1" x14ac:dyDescent="0.25">
      <c r="A51" s="58"/>
      <c r="B51" s="67"/>
      <c r="C51" s="57"/>
      <c r="D51" s="57"/>
      <c r="E51" s="97"/>
      <c r="F51" s="97"/>
      <c r="G51" s="21"/>
      <c r="H51" s="21"/>
      <c r="I51" s="21"/>
      <c r="J51" s="97"/>
      <c r="K51" s="97"/>
      <c r="L51" s="97"/>
    </row>
    <row r="52" spans="1:12" s="5" customFormat="1" x14ac:dyDescent="0.25">
      <c r="A52" s="58"/>
      <c r="B52" s="125" t="s">
        <v>219</v>
      </c>
      <c r="C52" s="126">
        <f>SUM(C53:C56)</f>
        <v>0</v>
      </c>
      <c r="D52" s="126">
        <f>SUM(D53:D56)</f>
        <v>0</v>
      </c>
      <c r="E52" s="211"/>
      <c r="F52" s="127"/>
      <c r="G52" s="126">
        <f t="shared" ref="G52:L52" si="8">SUM(G53:G56)</f>
        <v>0</v>
      </c>
      <c r="H52" s="126">
        <f t="shared" si="8"/>
        <v>0</v>
      </c>
      <c r="I52" s="126">
        <f t="shared" si="8"/>
        <v>0</v>
      </c>
      <c r="J52" s="127">
        <f t="shared" si="8"/>
        <v>0</v>
      </c>
      <c r="K52" s="127">
        <f t="shared" si="8"/>
        <v>0</v>
      </c>
      <c r="L52" s="128">
        <f t="shared" si="8"/>
        <v>0</v>
      </c>
    </row>
    <row r="53" spans="1:12" s="5" customFormat="1" x14ac:dyDescent="0.25">
      <c r="A53" s="58"/>
      <c r="B53" s="67"/>
      <c r="C53" s="57"/>
      <c r="D53" s="57"/>
      <c r="E53" s="97"/>
      <c r="F53" s="97"/>
      <c r="G53" s="21"/>
      <c r="H53" s="21"/>
      <c r="I53" s="21"/>
      <c r="J53" s="97"/>
      <c r="K53" s="97"/>
      <c r="L53" s="97"/>
    </row>
    <row r="54" spans="1:12" s="5" customFormat="1" x14ac:dyDescent="0.25">
      <c r="A54" s="58"/>
      <c r="B54" s="67"/>
      <c r="C54" s="57"/>
      <c r="D54" s="57"/>
      <c r="E54" s="97"/>
      <c r="F54" s="97"/>
      <c r="G54" s="21"/>
      <c r="H54" s="21"/>
      <c r="I54" s="21"/>
      <c r="J54" s="97"/>
      <c r="K54" s="97"/>
      <c r="L54" s="97"/>
    </row>
    <row r="55" spans="1:12" s="5" customFormat="1" x14ac:dyDescent="0.25">
      <c r="A55" s="58"/>
      <c r="B55" s="67"/>
      <c r="C55" s="57"/>
      <c r="D55" s="57"/>
      <c r="E55" s="97"/>
      <c r="F55" s="97"/>
      <c r="G55" s="21"/>
      <c r="H55" s="21"/>
      <c r="I55" s="21"/>
      <c r="J55" s="97"/>
      <c r="K55" s="97"/>
      <c r="L55" s="97"/>
    </row>
    <row r="56" spans="1:12" s="5" customFormat="1" x14ac:dyDescent="0.25">
      <c r="A56" s="58"/>
      <c r="B56" s="67"/>
      <c r="C56" s="57"/>
      <c r="D56" s="57"/>
      <c r="E56" s="97"/>
      <c r="F56" s="97"/>
      <c r="G56" s="21"/>
      <c r="H56" s="21"/>
      <c r="I56" s="21"/>
      <c r="J56" s="97"/>
      <c r="K56" s="97"/>
      <c r="L56" s="97"/>
    </row>
    <row r="57" spans="1:12" s="5" customFormat="1" x14ac:dyDescent="0.25">
      <c r="A57" s="58"/>
      <c r="B57" s="125" t="s">
        <v>220</v>
      </c>
      <c r="C57" s="126">
        <f>SUM(C58:C60)</f>
        <v>0</v>
      </c>
      <c r="D57" s="126">
        <f>SUM(D58:D60)</f>
        <v>0</v>
      </c>
      <c r="E57" s="211"/>
      <c r="F57" s="127"/>
      <c r="G57" s="126">
        <f t="shared" ref="G57:L57" si="9">SUM(G58:G60)</f>
        <v>0</v>
      </c>
      <c r="H57" s="126">
        <f t="shared" si="9"/>
        <v>0</v>
      </c>
      <c r="I57" s="126">
        <f t="shared" si="9"/>
        <v>0</v>
      </c>
      <c r="J57" s="127">
        <f t="shared" si="9"/>
        <v>0</v>
      </c>
      <c r="K57" s="127">
        <f t="shared" si="9"/>
        <v>0</v>
      </c>
      <c r="L57" s="128">
        <f t="shared" si="9"/>
        <v>0</v>
      </c>
    </row>
    <row r="58" spans="1:12" s="5" customFormat="1" x14ac:dyDescent="0.25">
      <c r="A58" s="58"/>
      <c r="B58" s="67"/>
      <c r="C58" s="57"/>
      <c r="D58" s="57"/>
      <c r="E58" s="97"/>
      <c r="F58" s="97"/>
      <c r="G58" s="21"/>
      <c r="H58" s="21"/>
      <c r="I58" s="21"/>
      <c r="J58" s="97"/>
      <c r="K58" s="97"/>
      <c r="L58" s="97"/>
    </row>
    <row r="59" spans="1:12" s="5" customFormat="1" x14ac:dyDescent="0.25">
      <c r="A59" s="58"/>
      <c r="B59" s="67"/>
      <c r="C59" s="57"/>
      <c r="D59" s="57"/>
      <c r="E59" s="97"/>
      <c r="F59" s="97"/>
      <c r="G59" s="21"/>
      <c r="H59" s="21"/>
      <c r="I59" s="21"/>
      <c r="J59" s="97"/>
      <c r="K59" s="97"/>
      <c r="L59" s="97"/>
    </row>
    <row r="60" spans="1:12" x14ac:dyDescent="0.25">
      <c r="A60" s="58"/>
      <c r="B60" s="67"/>
      <c r="C60" s="57"/>
      <c r="D60" s="57"/>
      <c r="E60" s="97"/>
      <c r="F60" s="97"/>
      <c r="G60" s="21"/>
      <c r="H60" s="21"/>
      <c r="I60" s="21"/>
      <c r="J60" s="97"/>
      <c r="K60" s="97"/>
      <c r="L60" s="97"/>
    </row>
    <row r="61" spans="1:12" s="5" customFormat="1" ht="75" customHeight="1" x14ac:dyDescent="0.25">
      <c r="A61" s="98" t="s">
        <v>92</v>
      </c>
      <c r="B61" s="98" t="s">
        <v>67</v>
      </c>
      <c r="C61" s="98">
        <f>SUM(C62,C66,C70)</f>
        <v>0</v>
      </c>
      <c r="D61" s="98">
        <f>SUM(D62,D66,D70)</f>
        <v>0</v>
      </c>
      <c r="E61" s="98"/>
      <c r="F61" s="98"/>
      <c r="G61" s="98">
        <f t="shared" ref="G61:L61" si="10">SUM(G62,G66,G70)</f>
        <v>0</v>
      </c>
      <c r="H61" s="98">
        <f t="shared" si="10"/>
        <v>0</v>
      </c>
      <c r="I61" s="98">
        <f t="shared" si="10"/>
        <v>0</v>
      </c>
      <c r="J61" s="98">
        <f t="shared" si="10"/>
        <v>0</v>
      </c>
      <c r="K61" s="98">
        <f t="shared" si="10"/>
        <v>0</v>
      </c>
      <c r="L61" s="98">
        <f t="shared" si="10"/>
        <v>0</v>
      </c>
    </row>
    <row r="62" spans="1:12" s="5" customFormat="1" x14ac:dyDescent="0.25">
      <c r="A62" s="58"/>
      <c r="B62" s="125" t="s">
        <v>218</v>
      </c>
      <c r="C62" s="126">
        <f>SUM(C63:C65)</f>
        <v>0</v>
      </c>
      <c r="D62" s="126">
        <f>SUM(D63:D65)</f>
        <v>0</v>
      </c>
      <c r="E62" s="211"/>
      <c r="F62" s="127"/>
      <c r="G62" s="126">
        <f t="shared" ref="G62:L62" si="11">SUM(G63:G65)</f>
        <v>0</v>
      </c>
      <c r="H62" s="126">
        <f t="shared" si="11"/>
        <v>0</v>
      </c>
      <c r="I62" s="126">
        <f t="shared" si="11"/>
        <v>0</v>
      </c>
      <c r="J62" s="127">
        <f t="shared" si="11"/>
        <v>0</v>
      </c>
      <c r="K62" s="127">
        <f t="shared" si="11"/>
        <v>0</v>
      </c>
      <c r="L62" s="128">
        <f t="shared" si="11"/>
        <v>0</v>
      </c>
    </row>
    <row r="63" spans="1:12" s="5" customFormat="1" x14ac:dyDescent="0.25">
      <c r="A63" s="58"/>
      <c r="B63" s="67"/>
      <c r="C63" s="57"/>
      <c r="D63" s="57"/>
      <c r="E63" s="97"/>
      <c r="F63" s="97"/>
      <c r="G63" s="21"/>
      <c r="H63" s="21"/>
      <c r="I63" s="21"/>
      <c r="J63" s="97"/>
      <c r="K63" s="97"/>
      <c r="L63" s="97"/>
    </row>
    <row r="64" spans="1:12" s="5" customFormat="1" x14ac:dyDescent="0.25">
      <c r="A64" s="58"/>
      <c r="B64" s="67"/>
      <c r="C64" s="57"/>
      <c r="D64" s="57"/>
      <c r="E64" s="97"/>
      <c r="F64" s="97"/>
      <c r="G64" s="21"/>
      <c r="H64" s="21"/>
      <c r="I64" s="21"/>
      <c r="J64" s="97"/>
      <c r="K64" s="97"/>
      <c r="L64" s="97"/>
    </row>
    <row r="65" spans="1:12" s="5" customFormat="1" x14ac:dyDescent="0.25">
      <c r="A65" s="58"/>
      <c r="B65" s="67"/>
      <c r="C65" s="57"/>
      <c r="D65" s="57"/>
      <c r="E65" s="97"/>
      <c r="F65" s="97"/>
      <c r="G65" s="21"/>
      <c r="H65" s="21"/>
      <c r="I65" s="21"/>
      <c r="J65" s="97"/>
      <c r="K65" s="97"/>
      <c r="L65" s="97"/>
    </row>
    <row r="66" spans="1:12" s="5" customFormat="1" x14ac:dyDescent="0.25">
      <c r="A66" s="58"/>
      <c r="B66" s="125" t="s">
        <v>219</v>
      </c>
      <c r="C66" s="126">
        <f>SUM(C67:C69)</f>
        <v>0</v>
      </c>
      <c r="D66" s="126">
        <f>SUM(D67:D69)</f>
        <v>0</v>
      </c>
      <c r="E66" s="211"/>
      <c r="F66" s="127"/>
      <c r="G66" s="126">
        <f t="shared" ref="G66:L66" si="12">SUM(G67:G69)</f>
        <v>0</v>
      </c>
      <c r="H66" s="126">
        <f t="shared" si="12"/>
        <v>0</v>
      </c>
      <c r="I66" s="126">
        <f t="shared" si="12"/>
        <v>0</v>
      </c>
      <c r="J66" s="127">
        <f t="shared" si="12"/>
        <v>0</v>
      </c>
      <c r="K66" s="127">
        <f t="shared" si="12"/>
        <v>0</v>
      </c>
      <c r="L66" s="128">
        <f t="shared" si="12"/>
        <v>0</v>
      </c>
    </row>
    <row r="67" spans="1:12" s="5" customFormat="1" x14ac:dyDescent="0.25">
      <c r="A67" s="58"/>
      <c r="B67" s="67"/>
      <c r="C67" s="57"/>
      <c r="D67" s="57"/>
      <c r="E67" s="97"/>
      <c r="F67" s="97"/>
      <c r="G67" s="21"/>
      <c r="H67" s="21"/>
      <c r="I67" s="21"/>
      <c r="J67" s="97"/>
      <c r="K67" s="97"/>
      <c r="L67" s="97"/>
    </row>
    <row r="68" spans="1:12" s="5" customFormat="1" x14ac:dyDescent="0.25">
      <c r="A68" s="58"/>
      <c r="B68" s="67"/>
      <c r="C68" s="57"/>
      <c r="D68" s="57"/>
      <c r="E68" s="97"/>
      <c r="F68" s="97"/>
      <c r="G68" s="21"/>
      <c r="H68" s="21"/>
      <c r="I68" s="21"/>
      <c r="J68" s="97"/>
      <c r="K68" s="97"/>
      <c r="L68" s="97"/>
    </row>
    <row r="69" spans="1:12" s="5" customFormat="1" x14ac:dyDescent="0.25">
      <c r="A69" s="58"/>
      <c r="B69" s="67"/>
      <c r="C69" s="57"/>
      <c r="D69" s="57"/>
      <c r="E69" s="97"/>
      <c r="F69" s="97"/>
      <c r="G69" s="21"/>
      <c r="H69" s="21"/>
      <c r="I69" s="21"/>
      <c r="J69" s="97"/>
      <c r="K69" s="97"/>
      <c r="L69" s="97"/>
    </row>
    <row r="70" spans="1:12" s="5" customFormat="1" x14ac:dyDescent="0.25">
      <c r="A70" s="58"/>
      <c r="B70" s="125" t="s">
        <v>220</v>
      </c>
      <c r="C70" s="126">
        <f>SUM(C71:C74)</f>
        <v>0</v>
      </c>
      <c r="D70" s="126">
        <f>SUM(D71:D74)</f>
        <v>0</v>
      </c>
      <c r="E70" s="211"/>
      <c r="F70" s="127"/>
      <c r="G70" s="126">
        <f t="shared" ref="G70:L70" si="13">SUM(G71:G74)</f>
        <v>0</v>
      </c>
      <c r="H70" s="126">
        <f t="shared" si="13"/>
        <v>0</v>
      </c>
      <c r="I70" s="126">
        <f t="shared" si="13"/>
        <v>0</v>
      </c>
      <c r="J70" s="127">
        <f t="shared" si="13"/>
        <v>0</v>
      </c>
      <c r="K70" s="127">
        <f t="shared" si="13"/>
        <v>0</v>
      </c>
      <c r="L70" s="128">
        <f t="shared" si="13"/>
        <v>0</v>
      </c>
    </row>
    <row r="71" spans="1:12" s="5" customFormat="1" x14ac:dyDescent="0.25">
      <c r="A71" s="58"/>
      <c r="B71" s="67"/>
      <c r="C71" s="57"/>
      <c r="D71" s="57"/>
      <c r="E71" s="97"/>
      <c r="F71" s="97"/>
      <c r="G71" s="21"/>
      <c r="H71" s="21"/>
      <c r="I71" s="21"/>
      <c r="J71" s="97"/>
      <c r="K71" s="97"/>
      <c r="L71" s="97"/>
    </row>
    <row r="72" spans="1:12" s="5" customFormat="1" x14ac:dyDescent="0.25">
      <c r="A72" s="58"/>
      <c r="B72" s="67"/>
      <c r="C72" s="57"/>
      <c r="D72" s="57"/>
      <c r="E72" s="97"/>
      <c r="F72" s="97"/>
      <c r="G72" s="21"/>
      <c r="H72" s="21"/>
      <c r="I72" s="21"/>
      <c r="J72" s="97"/>
      <c r="K72" s="97"/>
      <c r="L72" s="97"/>
    </row>
    <row r="73" spans="1:12" s="5" customFormat="1" x14ac:dyDescent="0.25">
      <c r="A73" s="58"/>
      <c r="B73" s="67"/>
      <c r="C73" s="57"/>
      <c r="D73" s="57"/>
      <c r="E73" s="97"/>
      <c r="F73" s="97"/>
      <c r="G73" s="21"/>
      <c r="H73" s="21"/>
      <c r="I73" s="21"/>
      <c r="J73" s="97"/>
      <c r="K73" s="97"/>
      <c r="L73" s="97"/>
    </row>
    <row r="74" spans="1:12" x14ac:dyDescent="0.25">
      <c r="A74" s="58"/>
      <c r="B74" s="67"/>
      <c r="C74" s="57"/>
      <c r="D74" s="57"/>
      <c r="E74" s="97"/>
      <c r="F74" s="97"/>
      <c r="G74" s="21"/>
      <c r="H74" s="21"/>
      <c r="I74" s="21"/>
      <c r="J74" s="97"/>
      <c r="K74" s="97"/>
      <c r="L74" s="97"/>
    </row>
    <row r="75" spans="1:12" s="5" customFormat="1" ht="93.75" customHeight="1" x14ac:dyDescent="0.25">
      <c r="A75" s="98" t="s">
        <v>93</v>
      </c>
      <c r="B75" s="98" t="s">
        <v>68</v>
      </c>
      <c r="C75" s="98">
        <f>SUM(C76,C80,C86)</f>
        <v>0</v>
      </c>
      <c r="D75" s="98">
        <f>SUM(D76,D80,D86)</f>
        <v>0</v>
      </c>
      <c r="E75" s="98"/>
      <c r="F75" s="98"/>
      <c r="G75" s="98">
        <f t="shared" ref="G75:L75" si="14">SUM(G76,G80,G86)</f>
        <v>0</v>
      </c>
      <c r="H75" s="98">
        <f t="shared" si="14"/>
        <v>0</v>
      </c>
      <c r="I75" s="98">
        <f t="shared" si="14"/>
        <v>0</v>
      </c>
      <c r="J75" s="98">
        <f t="shared" si="14"/>
        <v>0</v>
      </c>
      <c r="K75" s="98">
        <f t="shared" si="14"/>
        <v>0</v>
      </c>
      <c r="L75" s="98">
        <f t="shared" si="14"/>
        <v>0</v>
      </c>
    </row>
    <row r="76" spans="1:12" s="5" customFormat="1" x14ac:dyDescent="0.25">
      <c r="A76" s="58"/>
      <c r="B76" s="125" t="s">
        <v>218</v>
      </c>
      <c r="C76" s="126">
        <f>SUM(C77:C79)</f>
        <v>0</v>
      </c>
      <c r="D76" s="126">
        <f>SUM(D77:D79)</f>
        <v>0</v>
      </c>
      <c r="E76" s="211"/>
      <c r="F76" s="127"/>
      <c r="G76" s="126">
        <f t="shared" ref="G76:L76" si="15">SUM(G77:G79)</f>
        <v>0</v>
      </c>
      <c r="H76" s="126">
        <f t="shared" si="15"/>
        <v>0</v>
      </c>
      <c r="I76" s="126">
        <f t="shared" si="15"/>
        <v>0</v>
      </c>
      <c r="J76" s="127">
        <f t="shared" si="15"/>
        <v>0</v>
      </c>
      <c r="K76" s="127">
        <f t="shared" si="15"/>
        <v>0</v>
      </c>
      <c r="L76" s="128">
        <f t="shared" si="15"/>
        <v>0</v>
      </c>
    </row>
    <row r="77" spans="1:12" s="5" customFormat="1" x14ac:dyDescent="0.25">
      <c r="A77" s="58"/>
      <c r="B77" s="67"/>
      <c r="C77" s="57"/>
      <c r="D77" s="57"/>
      <c r="E77" s="97"/>
      <c r="F77" s="97"/>
      <c r="G77" s="21"/>
      <c r="H77" s="21"/>
      <c r="I77" s="21"/>
      <c r="J77" s="97"/>
      <c r="K77" s="97"/>
      <c r="L77" s="97"/>
    </row>
    <row r="78" spans="1:12" s="5" customFormat="1" x14ac:dyDescent="0.25">
      <c r="A78" s="58"/>
      <c r="B78" s="67"/>
      <c r="C78" s="57"/>
      <c r="D78" s="57"/>
      <c r="E78" s="97"/>
      <c r="F78" s="97"/>
      <c r="G78" s="21"/>
      <c r="H78" s="21"/>
      <c r="I78" s="21"/>
      <c r="J78" s="97"/>
      <c r="K78" s="97"/>
      <c r="L78" s="97"/>
    </row>
    <row r="79" spans="1:12" s="5" customFormat="1" x14ac:dyDescent="0.25">
      <c r="A79" s="58"/>
      <c r="B79" s="67"/>
      <c r="C79" s="57"/>
      <c r="D79" s="57"/>
      <c r="E79" s="97"/>
      <c r="F79" s="97"/>
      <c r="G79" s="21"/>
      <c r="H79" s="21"/>
      <c r="I79" s="21"/>
      <c r="J79" s="97"/>
      <c r="K79" s="97"/>
      <c r="L79" s="97"/>
    </row>
    <row r="80" spans="1:12" s="5" customFormat="1" x14ac:dyDescent="0.25">
      <c r="A80" s="58"/>
      <c r="B80" s="125" t="s">
        <v>219</v>
      </c>
      <c r="C80" s="126">
        <f>SUM(C81:C85)</f>
        <v>0</v>
      </c>
      <c r="D80" s="126">
        <f>SUM(D81:D85)</f>
        <v>0</v>
      </c>
      <c r="E80" s="211"/>
      <c r="F80" s="127"/>
      <c r="G80" s="126">
        <f t="shared" ref="G80:L80" si="16">SUM(G81:G85)</f>
        <v>0</v>
      </c>
      <c r="H80" s="126">
        <f t="shared" si="16"/>
        <v>0</v>
      </c>
      <c r="I80" s="126">
        <f t="shared" si="16"/>
        <v>0</v>
      </c>
      <c r="J80" s="127">
        <f t="shared" si="16"/>
        <v>0</v>
      </c>
      <c r="K80" s="127">
        <f t="shared" si="16"/>
        <v>0</v>
      </c>
      <c r="L80" s="128">
        <f t="shared" si="16"/>
        <v>0</v>
      </c>
    </row>
    <row r="81" spans="1:12" s="5" customFormat="1" x14ac:dyDescent="0.25">
      <c r="A81" s="58"/>
      <c r="B81" s="67"/>
      <c r="C81" s="57"/>
      <c r="D81" s="57"/>
      <c r="E81" s="97"/>
      <c r="F81" s="97"/>
      <c r="G81" s="21"/>
      <c r="H81" s="21"/>
      <c r="I81" s="21"/>
      <c r="J81" s="97"/>
      <c r="K81" s="97"/>
      <c r="L81" s="97"/>
    </row>
    <row r="82" spans="1:12" s="5" customFormat="1" x14ac:dyDescent="0.25">
      <c r="A82" s="58"/>
      <c r="B82" s="67"/>
      <c r="C82" s="57"/>
      <c r="D82" s="57"/>
      <c r="E82" s="97"/>
      <c r="F82" s="97"/>
      <c r="G82" s="21"/>
      <c r="H82" s="21"/>
      <c r="I82" s="21"/>
      <c r="J82" s="97"/>
      <c r="K82" s="97"/>
      <c r="L82" s="97"/>
    </row>
    <row r="83" spans="1:12" s="5" customFormat="1" x14ac:dyDescent="0.25">
      <c r="A83" s="58"/>
      <c r="B83" s="67"/>
      <c r="C83" s="57"/>
      <c r="D83" s="57"/>
      <c r="E83" s="97"/>
      <c r="F83" s="97"/>
      <c r="G83" s="21"/>
      <c r="H83" s="21"/>
      <c r="I83" s="21"/>
      <c r="J83" s="97"/>
      <c r="K83" s="97"/>
      <c r="L83" s="97"/>
    </row>
    <row r="84" spans="1:12" s="5" customFormat="1" x14ac:dyDescent="0.25">
      <c r="A84" s="58"/>
      <c r="B84" s="67"/>
      <c r="C84" s="57"/>
      <c r="D84" s="57"/>
      <c r="E84" s="97"/>
      <c r="F84" s="97"/>
      <c r="G84" s="21"/>
      <c r="H84" s="21"/>
      <c r="I84" s="21"/>
      <c r="J84" s="97"/>
      <c r="K84" s="97"/>
      <c r="L84" s="97"/>
    </row>
    <row r="85" spans="1:12" s="5" customFormat="1" x14ac:dyDescent="0.25">
      <c r="A85" s="58"/>
      <c r="B85" s="67"/>
      <c r="C85" s="57"/>
      <c r="D85" s="57"/>
      <c r="E85" s="97"/>
      <c r="F85" s="97"/>
      <c r="G85" s="21"/>
      <c r="H85" s="21"/>
      <c r="I85" s="21"/>
      <c r="J85" s="97"/>
      <c r="K85" s="97"/>
      <c r="L85" s="97"/>
    </row>
    <row r="86" spans="1:12" s="5" customFormat="1" x14ac:dyDescent="0.25">
      <c r="A86" s="58"/>
      <c r="B86" s="125" t="s">
        <v>220</v>
      </c>
      <c r="C86" s="126">
        <f>SUM(C87:C90)</f>
        <v>0</v>
      </c>
      <c r="D86" s="126">
        <f>SUM(D87:D90)</f>
        <v>0</v>
      </c>
      <c r="E86" s="211"/>
      <c r="F86" s="127"/>
      <c r="G86" s="126">
        <f t="shared" ref="G86:L86" si="17">SUM(G87:G90)</f>
        <v>0</v>
      </c>
      <c r="H86" s="126">
        <f t="shared" si="17"/>
        <v>0</v>
      </c>
      <c r="I86" s="126">
        <f t="shared" si="17"/>
        <v>0</v>
      </c>
      <c r="J86" s="127">
        <f t="shared" si="17"/>
        <v>0</v>
      </c>
      <c r="K86" s="127">
        <f t="shared" si="17"/>
        <v>0</v>
      </c>
      <c r="L86" s="128">
        <f t="shared" si="17"/>
        <v>0</v>
      </c>
    </row>
    <row r="87" spans="1:12" s="5" customFormat="1" x14ac:dyDescent="0.25">
      <c r="A87" s="58"/>
      <c r="B87" s="67"/>
      <c r="C87" s="57"/>
      <c r="D87" s="57"/>
      <c r="E87" s="97"/>
      <c r="F87" s="97"/>
      <c r="G87" s="21"/>
      <c r="H87" s="21"/>
      <c r="I87" s="21"/>
      <c r="J87" s="97"/>
      <c r="K87" s="97"/>
      <c r="L87" s="97"/>
    </row>
    <row r="88" spans="1:12" s="5" customFormat="1" x14ac:dyDescent="0.25">
      <c r="A88" s="58"/>
      <c r="B88" s="67"/>
      <c r="C88" s="57"/>
      <c r="D88" s="57"/>
      <c r="E88" s="97"/>
      <c r="F88" s="97"/>
      <c r="G88" s="21"/>
      <c r="H88" s="21"/>
      <c r="I88" s="21"/>
      <c r="J88" s="97"/>
      <c r="K88" s="97"/>
      <c r="L88" s="97"/>
    </row>
    <row r="89" spans="1:12" s="5" customFormat="1" x14ac:dyDescent="0.25">
      <c r="A89" s="58"/>
      <c r="B89" s="67"/>
      <c r="C89" s="57"/>
      <c r="D89" s="57"/>
      <c r="E89" s="97"/>
      <c r="F89" s="97"/>
      <c r="G89" s="21"/>
      <c r="H89" s="21"/>
      <c r="I89" s="21"/>
      <c r="J89" s="97"/>
      <c r="K89" s="97"/>
      <c r="L89" s="97"/>
    </row>
    <row r="90" spans="1:12" x14ac:dyDescent="0.25">
      <c r="A90" s="58"/>
      <c r="B90" s="67"/>
      <c r="C90" s="57"/>
      <c r="D90" s="57"/>
      <c r="E90" s="97"/>
      <c r="F90" s="97"/>
      <c r="G90" s="21"/>
      <c r="H90" s="21"/>
      <c r="I90" s="21"/>
      <c r="J90" s="97"/>
      <c r="K90" s="97"/>
      <c r="L90" s="97"/>
    </row>
    <row r="91" spans="1:12" s="5" customFormat="1" ht="75" customHeight="1" x14ac:dyDescent="0.25">
      <c r="A91" s="98" t="s">
        <v>94</v>
      </c>
      <c r="B91" s="98" t="s">
        <v>69</v>
      </c>
      <c r="C91" s="98">
        <f>SUM(C92,C96,C102)</f>
        <v>0</v>
      </c>
      <c r="D91" s="98">
        <f>SUM(D92,D96,D102)</f>
        <v>0</v>
      </c>
      <c r="E91" s="98"/>
      <c r="F91" s="98"/>
      <c r="G91" s="98">
        <f>SUM(G92,G96,G102)</f>
        <v>0</v>
      </c>
      <c r="H91" s="98">
        <f>SUM(H92,H96,H102)</f>
        <v>0</v>
      </c>
      <c r="I91" s="98">
        <f>I92+I96+I102</f>
        <v>0</v>
      </c>
      <c r="J91" s="98">
        <f>SUM(J92,J96,J102)</f>
        <v>0</v>
      </c>
      <c r="K91" s="98">
        <f>SUM(K92,K96,K102)</f>
        <v>0</v>
      </c>
      <c r="L91" s="98">
        <f>SUM(L92,L96,L102)</f>
        <v>0</v>
      </c>
    </row>
    <row r="92" spans="1:12" s="5" customFormat="1" x14ac:dyDescent="0.25">
      <c r="A92" s="58"/>
      <c r="B92" s="125" t="s">
        <v>218</v>
      </c>
      <c r="C92" s="126">
        <f>SUM(C93:C95)</f>
        <v>0</v>
      </c>
      <c r="D92" s="126">
        <f>SUM(D93:D95)</f>
        <v>0</v>
      </c>
      <c r="E92" s="211"/>
      <c r="F92" s="127"/>
      <c r="G92" s="126">
        <f t="shared" ref="G92:L92" si="18">SUM(G93:G95)</f>
        <v>0</v>
      </c>
      <c r="H92" s="126">
        <f t="shared" si="18"/>
        <v>0</v>
      </c>
      <c r="I92" s="126">
        <f t="shared" si="18"/>
        <v>0</v>
      </c>
      <c r="J92" s="127">
        <f t="shared" si="18"/>
        <v>0</v>
      </c>
      <c r="K92" s="127">
        <f t="shared" si="18"/>
        <v>0</v>
      </c>
      <c r="L92" s="128">
        <f t="shared" si="18"/>
        <v>0</v>
      </c>
    </row>
    <row r="93" spans="1:12" s="5" customFormat="1" x14ac:dyDescent="0.25">
      <c r="A93" s="58"/>
      <c r="B93" s="67"/>
      <c r="C93" s="57"/>
      <c r="D93" s="57"/>
      <c r="E93" s="97"/>
      <c r="F93" s="97"/>
      <c r="G93" s="21"/>
      <c r="H93" s="21"/>
      <c r="I93" s="21"/>
      <c r="J93" s="97"/>
      <c r="K93" s="97"/>
      <c r="L93" s="97"/>
    </row>
    <row r="94" spans="1:12" s="5" customFormat="1" x14ac:dyDescent="0.25">
      <c r="A94" s="58"/>
      <c r="B94" s="67"/>
      <c r="C94" s="57"/>
      <c r="D94" s="57"/>
      <c r="E94" s="97"/>
      <c r="F94" s="97"/>
      <c r="G94" s="21"/>
      <c r="H94" s="21"/>
      <c r="I94" s="21"/>
      <c r="J94" s="97"/>
      <c r="K94" s="97"/>
      <c r="L94" s="97"/>
    </row>
    <row r="95" spans="1:12" s="5" customFormat="1" x14ac:dyDescent="0.25">
      <c r="A95" s="58"/>
      <c r="B95" s="67"/>
      <c r="C95" s="57"/>
      <c r="D95" s="57"/>
      <c r="E95" s="97"/>
      <c r="F95" s="97"/>
      <c r="G95" s="21"/>
      <c r="H95" s="21"/>
      <c r="I95" s="21"/>
      <c r="J95" s="97"/>
      <c r="K95" s="97"/>
      <c r="L95" s="97"/>
    </row>
    <row r="96" spans="1:12" s="5" customFormat="1" x14ac:dyDescent="0.25">
      <c r="A96" s="58"/>
      <c r="B96" s="125" t="s">
        <v>219</v>
      </c>
      <c r="C96" s="126">
        <f>C97+C98+C99+C100+C101</f>
        <v>0</v>
      </c>
      <c r="D96" s="126">
        <f>D97+D98+D99+D100+D101</f>
        <v>0</v>
      </c>
      <c r="E96" s="211"/>
      <c r="F96" s="127"/>
      <c r="G96" s="126">
        <f t="shared" ref="G96:L96" si="19">SUM(G97:G101)</f>
        <v>0</v>
      </c>
      <c r="H96" s="126">
        <f t="shared" si="19"/>
        <v>0</v>
      </c>
      <c r="I96" s="126">
        <f t="shared" si="19"/>
        <v>0</v>
      </c>
      <c r="J96" s="127">
        <f t="shared" si="19"/>
        <v>0</v>
      </c>
      <c r="K96" s="127">
        <f t="shared" si="19"/>
        <v>0</v>
      </c>
      <c r="L96" s="128">
        <f t="shared" si="19"/>
        <v>0</v>
      </c>
    </row>
    <row r="97" spans="1:12" s="5" customFormat="1" x14ac:dyDescent="0.25">
      <c r="A97" s="58"/>
      <c r="B97" s="67"/>
      <c r="C97" s="57"/>
      <c r="D97" s="57"/>
      <c r="E97" s="97"/>
      <c r="F97" s="97"/>
      <c r="G97" s="21"/>
      <c r="H97" s="21"/>
      <c r="I97" s="21"/>
      <c r="J97" s="97"/>
      <c r="K97" s="97"/>
      <c r="L97" s="97"/>
    </row>
    <row r="98" spans="1:12" s="5" customFormat="1" x14ac:dyDescent="0.25">
      <c r="A98" s="58"/>
      <c r="B98" s="67"/>
      <c r="C98" s="57"/>
      <c r="D98" s="57"/>
      <c r="E98" s="97"/>
      <c r="F98" s="97"/>
      <c r="G98" s="21"/>
      <c r="H98" s="21"/>
      <c r="I98" s="21"/>
      <c r="J98" s="97"/>
      <c r="K98" s="97"/>
      <c r="L98" s="97"/>
    </row>
    <row r="99" spans="1:12" s="5" customFormat="1" x14ac:dyDescent="0.25">
      <c r="A99" s="58"/>
      <c r="B99" s="67"/>
      <c r="C99" s="57"/>
      <c r="D99" s="57"/>
      <c r="E99" s="97"/>
      <c r="F99" s="97"/>
      <c r="G99" s="21"/>
      <c r="H99" s="21"/>
      <c r="I99" s="21"/>
      <c r="J99" s="97"/>
      <c r="K99" s="97"/>
      <c r="L99" s="97"/>
    </row>
    <row r="100" spans="1:12" s="5" customFormat="1" x14ac:dyDescent="0.25">
      <c r="A100" s="58"/>
      <c r="B100" s="67"/>
      <c r="C100" s="57"/>
      <c r="D100" s="57"/>
      <c r="E100" s="97"/>
      <c r="F100" s="97"/>
      <c r="G100" s="21"/>
      <c r="H100" s="21"/>
      <c r="I100" s="21"/>
      <c r="J100" s="97"/>
      <c r="K100" s="97"/>
      <c r="L100" s="97"/>
    </row>
    <row r="101" spans="1:12" s="5" customFormat="1" x14ac:dyDescent="0.25">
      <c r="A101" s="58"/>
      <c r="B101" s="67"/>
      <c r="C101" s="57"/>
      <c r="D101" s="57"/>
      <c r="E101" s="97"/>
      <c r="F101" s="97"/>
      <c r="G101" s="21"/>
      <c r="H101" s="21"/>
      <c r="I101" s="21"/>
      <c r="J101" s="97"/>
      <c r="K101" s="97"/>
      <c r="L101" s="97"/>
    </row>
    <row r="102" spans="1:12" s="5" customFormat="1" x14ac:dyDescent="0.25">
      <c r="A102" s="58"/>
      <c r="B102" s="125" t="s">
        <v>220</v>
      </c>
      <c r="C102" s="126">
        <f>SUM(C103:C106)</f>
        <v>0</v>
      </c>
      <c r="D102" s="126">
        <f>SUM(D103:D106)</f>
        <v>0</v>
      </c>
      <c r="E102" s="211"/>
      <c r="F102" s="127"/>
      <c r="G102" s="126">
        <f t="shared" ref="G102:L102" si="20">SUM(G103:G106)</f>
        <v>0</v>
      </c>
      <c r="H102" s="126">
        <f t="shared" si="20"/>
        <v>0</v>
      </c>
      <c r="I102" s="126">
        <f t="shared" si="20"/>
        <v>0</v>
      </c>
      <c r="J102" s="127">
        <f t="shared" si="20"/>
        <v>0</v>
      </c>
      <c r="K102" s="127">
        <f t="shared" si="20"/>
        <v>0</v>
      </c>
      <c r="L102" s="128">
        <f t="shared" si="20"/>
        <v>0</v>
      </c>
    </row>
    <row r="103" spans="1:12" s="5" customFormat="1" x14ac:dyDescent="0.25">
      <c r="A103" s="58"/>
      <c r="B103" s="67"/>
      <c r="C103" s="57"/>
      <c r="D103" s="57"/>
      <c r="E103" s="97"/>
      <c r="F103" s="97"/>
      <c r="G103" s="21"/>
      <c r="H103" s="21"/>
      <c r="I103" s="21"/>
      <c r="J103" s="97"/>
      <c r="K103" s="97"/>
      <c r="L103" s="97"/>
    </row>
    <row r="104" spans="1:12" s="5" customFormat="1" x14ac:dyDescent="0.25">
      <c r="A104" s="58"/>
      <c r="B104" s="67"/>
      <c r="C104" s="57"/>
      <c r="D104" s="57"/>
      <c r="E104" s="97"/>
      <c r="F104" s="97"/>
      <c r="G104" s="21"/>
      <c r="H104" s="21"/>
      <c r="I104" s="21"/>
      <c r="J104" s="97"/>
      <c r="K104" s="97"/>
      <c r="L104" s="97"/>
    </row>
    <row r="105" spans="1:12" s="5" customFormat="1" x14ac:dyDescent="0.25">
      <c r="A105" s="58"/>
      <c r="B105" s="67"/>
      <c r="C105" s="57"/>
      <c r="D105" s="57"/>
      <c r="E105" s="97"/>
      <c r="F105" s="97"/>
      <c r="G105" s="21"/>
      <c r="H105" s="21"/>
      <c r="I105" s="21"/>
      <c r="J105" s="97"/>
      <c r="K105" s="97"/>
      <c r="L105" s="97"/>
    </row>
    <row r="106" spans="1:12" x14ac:dyDescent="0.25">
      <c r="A106" s="58"/>
      <c r="B106" s="67"/>
      <c r="C106" s="57"/>
      <c r="D106" s="57"/>
      <c r="E106" s="97"/>
      <c r="F106" s="97"/>
      <c r="G106" s="21"/>
      <c r="H106" s="21"/>
      <c r="I106" s="21"/>
      <c r="J106" s="97"/>
      <c r="K106" s="97"/>
      <c r="L106" s="97"/>
    </row>
    <row r="107" spans="1:12" ht="187.5" customHeight="1" x14ac:dyDescent="0.25">
      <c r="A107" s="98" t="s">
        <v>185</v>
      </c>
      <c r="B107" s="98" t="s">
        <v>186</v>
      </c>
      <c r="C107" s="98">
        <f>SUM(C108,C112,C115)</f>
        <v>0</v>
      </c>
      <c r="D107" s="98">
        <f>SUM(D108,D112,D115)</f>
        <v>0</v>
      </c>
      <c r="E107" s="98"/>
      <c r="F107" s="98"/>
      <c r="G107" s="98">
        <f t="shared" ref="G107:K107" si="21">SUM(G108,G112,G115)</f>
        <v>0</v>
      </c>
      <c r="H107" s="98">
        <f t="shared" si="21"/>
        <v>0</v>
      </c>
      <c r="I107" s="98">
        <f t="shared" si="21"/>
        <v>0</v>
      </c>
      <c r="J107" s="98">
        <f t="shared" si="21"/>
        <v>0</v>
      </c>
      <c r="K107" s="98">
        <f t="shared" si="21"/>
        <v>0</v>
      </c>
      <c r="L107" s="98">
        <f>L108+L112+L115</f>
        <v>0</v>
      </c>
    </row>
    <row r="108" spans="1:12" x14ac:dyDescent="0.25">
      <c r="A108" s="58"/>
      <c r="B108" s="125" t="s">
        <v>218</v>
      </c>
      <c r="C108" s="126">
        <f>SUM(C109:C111)</f>
        <v>0</v>
      </c>
      <c r="D108" s="126">
        <f>SUM(D109:D111)</f>
        <v>0</v>
      </c>
      <c r="E108" s="211"/>
      <c r="F108" s="127"/>
      <c r="G108" s="126">
        <f t="shared" ref="G108:K108" si="22">SUM(G109:G111)</f>
        <v>0</v>
      </c>
      <c r="H108" s="126">
        <f t="shared" si="22"/>
        <v>0</v>
      </c>
      <c r="I108" s="126">
        <f t="shared" si="22"/>
        <v>0</v>
      </c>
      <c r="J108" s="127">
        <f t="shared" si="22"/>
        <v>0</v>
      </c>
      <c r="K108" s="127">
        <f t="shared" si="22"/>
        <v>0</v>
      </c>
      <c r="L108" s="128">
        <f>L109+L110+L111</f>
        <v>0</v>
      </c>
    </row>
    <row r="109" spans="1:12" x14ac:dyDescent="0.25">
      <c r="A109" s="58"/>
      <c r="B109" s="67"/>
      <c r="C109" s="57"/>
      <c r="D109" s="57"/>
      <c r="E109" s="97"/>
      <c r="F109" s="97"/>
      <c r="G109" s="21"/>
      <c r="H109" s="21"/>
      <c r="I109" s="21"/>
      <c r="J109" s="97"/>
      <c r="K109" s="97"/>
      <c r="L109" s="97"/>
    </row>
    <row r="110" spans="1:12" x14ac:dyDescent="0.25">
      <c r="A110" s="58"/>
      <c r="B110" s="67"/>
      <c r="C110" s="57"/>
      <c r="D110" s="57"/>
      <c r="E110" s="97"/>
      <c r="F110" s="97"/>
      <c r="G110" s="21"/>
      <c r="H110" s="21"/>
      <c r="I110" s="21"/>
      <c r="J110" s="97"/>
      <c r="K110" s="97"/>
      <c r="L110" s="97"/>
    </row>
    <row r="111" spans="1:12" x14ac:dyDescent="0.25">
      <c r="A111" s="58"/>
      <c r="B111" s="67"/>
      <c r="C111" s="57"/>
      <c r="D111" s="57"/>
      <c r="E111" s="97"/>
      <c r="F111" s="97"/>
      <c r="G111" s="21"/>
      <c r="H111" s="21"/>
      <c r="I111" s="21"/>
      <c r="J111" s="97"/>
      <c r="K111" s="97"/>
      <c r="L111" s="97"/>
    </row>
    <row r="112" spans="1:12" x14ac:dyDescent="0.25">
      <c r="A112" s="58"/>
      <c r="B112" s="125" t="s">
        <v>219</v>
      </c>
      <c r="C112" s="126">
        <f>SUM(C113:C114)</f>
        <v>0</v>
      </c>
      <c r="D112" s="126">
        <f>SUM(D113:D114)</f>
        <v>0</v>
      </c>
      <c r="E112" s="211"/>
      <c r="F112" s="127"/>
      <c r="G112" s="126">
        <f t="shared" ref="G112:L112" si="23">SUM(G113:G114)</f>
        <v>0</v>
      </c>
      <c r="H112" s="126">
        <f t="shared" si="23"/>
        <v>0</v>
      </c>
      <c r="I112" s="126">
        <f t="shared" si="23"/>
        <v>0</v>
      </c>
      <c r="J112" s="127">
        <f t="shared" si="23"/>
        <v>0</v>
      </c>
      <c r="K112" s="127">
        <f t="shared" si="23"/>
        <v>0</v>
      </c>
      <c r="L112" s="128">
        <f t="shared" si="23"/>
        <v>0</v>
      </c>
    </row>
    <row r="113" spans="1:14" x14ac:dyDescent="0.25">
      <c r="A113" s="58"/>
      <c r="B113" s="67"/>
      <c r="C113" s="57"/>
      <c r="D113" s="57"/>
      <c r="E113" s="97"/>
      <c r="F113" s="97"/>
      <c r="G113" s="21"/>
      <c r="H113" s="21"/>
      <c r="I113" s="21"/>
      <c r="J113" s="97"/>
      <c r="K113" s="97"/>
      <c r="L113" s="97"/>
    </row>
    <row r="114" spans="1:14" x14ac:dyDescent="0.25">
      <c r="A114" s="58"/>
      <c r="B114" s="67"/>
      <c r="C114" s="57"/>
      <c r="D114" s="57"/>
      <c r="E114" s="97"/>
      <c r="F114" s="97"/>
      <c r="G114" s="21"/>
      <c r="H114" s="21"/>
      <c r="I114" s="21"/>
      <c r="J114" s="97"/>
      <c r="K114" s="97"/>
      <c r="L114" s="97"/>
    </row>
    <row r="115" spans="1:14" x14ac:dyDescent="0.25">
      <c r="A115" s="58"/>
      <c r="B115" s="125" t="s">
        <v>220</v>
      </c>
      <c r="C115" s="126">
        <f>SUM(C116:C118)</f>
        <v>0</v>
      </c>
      <c r="D115" s="126">
        <f>SUM(D116:D118)</f>
        <v>0</v>
      </c>
      <c r="E115" s="211"/>
      <c r="F115" s="127"/>
      <c r="G115" s="126">
        <f t="shared" ref="G115:L115" si="24">SUM(G116:G118)</f>
        <v>0</v>
      </c>
      <c r="H115" s="126">
        <f t="shared" si="24"/>
        <v>0</v>
      </c>
      <c r="I115" s="126">
        <f t="shared" si="24"/>
        <v>0</v>
      </c>
      <c r="J115" s="127">
        <f t="shared" si="24"/>
        <v>0</v>
      </c>
      <c r="K115" s="127">
        <f t="shared" si="24"/>
        <v>0</v>
      </c>
      <c r="L115" s="128">
        <f t="shared" si="24"/>
        <v>0</v>
      </c>
    </row>
    <row r="116" spans="1:14" x14ac:dyDescent="0.25">
      <c r="A116" s="58"/>
      <c r="B116" s="67"/>
      <c r="C116" s="57"/>
      <c r="D116" s="57"/>
      <c r="E116" s="97"/>
      <c r="F116" s="97"/>
      <c r="G116" s="21"/>
      <c r="H116" s="21"/>
      <c r="I116" s="21"/>
      <c r="J116" s="97"/>
      <c r="K116" s="97"/>
      <c r="L116" s="97"/>
    </row>
    <row r="117" spans="1:14" x14ac:dyDescent="0.25">
      <c r="A117" s="58"/>
      <c r="B117" s="67"/>
      <c r="C117" s="57"/>
      <c r="D117" s="57"/>
      <c r="E117" s="97"/>
      <c r="F117" s="97"/>
      <c r="G117" s="21"/>
      <c r="H117" s="21"/>
      <c r="I117" s="21"/>
      <c r="J117" s="97"/>
      <c r="K117" s="97"/>
      <c r="L117" s="97"/>
    </row>
    <row r="118" spans="1:14" x14ac:dyDescent="0.25">
      <c r="A118" s="58"/>
      <c r="B118" s="67"/>
      <c r="C118" s="57"/>
      <c r="D118" s="57"/>
      <c r="E118" s="97"/>
      <c r="F118" s="97"/>
      <c r="G118" s="21"/>
      <c r="H118" s="21"/>
      <c r="I118" s="21"/>
      <c r="J118" s="97"/>
      <c r="K118" s="97"/>
      <c r="L118" s="97"/>
    </row>
    <row r="119" spans="1:14" ht="19.5" x14ac:dyDescent="0.35">
      <c r="A119" s="346" t="s">
        <v>184</v>
      </c>
      <c r="B119" s="346"/>
      <c r="C119" s="346"/>
      <c r="D119" s="346"/>
      <c r="E119" s="346"/>
      <c r="F119" s="346"/>
      <c r="G119" s="346"/>
      <c r="H119" s="346"/>
      <c r="I119" s="346"/>
      <c r="J119" s="346"/>
      <c r="K119" s="98"/>
      <c r="L119" s="98"/>
    </row>
    <row r="120" spans="1:14" x14ac:dyDescent="0.3">
      <c r="K120" s="214"/>
      <c r="L120" s="123"/>
    </row>
    <row r="121" spans="1:14" x14ac:dyDescent="0.3">
      <c r="I121" s="10"/>
      <c r="J121" s="10"/>
      <c r="K121" s="123"/>
      <c r="L121" s="123"/>
      <c r="M121" s="3"/>
      <c r="N121" s="3"/>
    </row>
    <row r="122" spans="1:14" x14ac:dyDescent="0.3">
      <c r="I122" s="10"/>
      <c r="J122" s="10"/>
      <c r="K122" s="123"/>
      <c r="L122" s="123"/>
      <c r="M122" s="3"/>
      <c r="N122" s="3"/>
    </row>
    <row r="123" spans="1:14" x14ac:dyDescent="0.3">
      <c r="I123" s="10"/>
      <c r="J123" s="10"/>
      <c r="K123" s="123"/>
      <c r="L123" s="123"/>
      <c r="M123" s="3"/>
      <c r="N123" s="3"/>
    </row>
    <row r="124" spans="1:14" x14ac:dyDescent="0.3">
      <c r="I124" s="10"/>
      <c r="J124" s="10"/>
      <c r="K124" s="123"/>
      <c r="L124" s="123"/>
      <c r="M124" s="3"/>
      <c r="N124" s="3"/>
    </row>
    <row r="125" spans="1:14" x14ac:dyDescent="0.3">
      <c r="I125" s="10"/>
      <c r="J125" s="10"/>
      <c r="K125" s="123"/>
      <c r="L125" s="123"/>
      <c r="M125" s="3"/>
      <c r="N125" s="3"/>
    </row>
    <row r="126" spans="1:14" x14ac:dyDescent="0.3">
      <c r="I126" s="10"/>
      <c r="J126" s="10"/>
      <c r="K126" s="123"/>
      <c r="L126" s="123"/>
      <c r="M126" s="3"/>
      <c r="N126" s="3"/>
    </row>
    <row r="127" spans="1:14" x14ac:dyDescent="0.3">
      <c r="I127" s="10"/>
      <c r="J127" s="215"/>
      <c r="K127" s="216"/>
      <c r="L127" s="216"/>
      <c r="M127" s="217"/>
      <c r="N127" s="3"/>
    </row>
    <row r="128" spans="1:14" x14ac:dyDescent="0.3">
      <c r="I128" s="10"/>
      <c r="J128" s="215"/>
      <c r="K128" s="216"/>
      <c r="L128" s="216"/>
      <c r="M128" s="217"/>
      <c r="N128" s="3"/>
    </row>
    <row r="129" spans="9:14" customFormat="1" x14ac:dyDescent="0.25">
      <c r="I129" s="3"/>
      <c r="J129" s="217"/>
      <c r="K129" s="216"/>
      <c r="L129" s="216"/>
      <c r="M129" s="217"/>
      <c r="N129" s="3"/>
    </row>
    <row r="130" spans="9:14" customFormat="1" x14ac:dyDescent="0.25">
      <c r="I130" s="3"/>
      <c r="J130" s="217"/>
      <c r="K130" s="218"/>
      <c r="L130" s="218"/>
      <c r="M130" s="217"/>
      <c r="N130" s="3"/>
    </row>
    <row r="131" spans="9:14" customFormat="1" x14ac:dyDescent="0.25">
      <c r="I131" s="3"/>
      <c r="J131" s="217"/>
      <c r="K131" s="219"/>
      <c r="L131" s="219"/>
      <c r="M131" s="217"/>
      <c r="N131" s="3"/>
    </row>
    <row r="132" spans="9:14" customFormat="1" x14ac:dyDescent="0.25">
      <c r="I132" s="3"/>
      <c r="J132" s="217"/>
      <c r="K132" s="219"/>
      <c r="L132" s="219"/>
      <c r="M132" s="217"/>
      <c r="N132" s="3"/>
    </row>
    <row r="133" spans="9:14" customFormat="1" x14ac:dyDescent="0.25">
      <c r="I133" s="3"/>
      <c r="J133" s="217"/>
      <c r="K133" s="219"/>
      <c r="L133" s="219"/>
      <c r="M133" s="217"/>
      <c r="N133" s="3"/>
    </row>
    <row r="134" spans="9:14" customFormat="1" x14ac:dyDescent="0.25">
      <c r="I134" s="3"/>
      <c r="J134" s="3"/>
      <c r="K134" s="124"/>
      <c r="L134" s="124"/>
      <c r="M134" s="3"/>
      <c r="N134" s="3"/>
    </row>
    <row r="135" spans="9:14" customFormat="1" x14ac:dyDescent="0.25">
      <c r="I135" s="3"/>
      <c r="J135" s="3"/>
      <c r="K135" s="124"/>
      <c r="L135" s="124"/>
      <c r="M135" s="3"/>
      <c r="N135" s="3"/>
    </row>
    <row r="136" spans="9:14" customFormat="1" x14ac:dyDescent="0.25">
      <c r="I136" s="3"/>
      <c r="J136" s="3"/>
      <c r="K136" s="124"/>
      <c r="L136" s="124"/>
      <c r="M136" s="3"/>
      <c r="N136" s="3"/>
    </row>
    <row r="137" spans="9:14" customFormat="1" x14ac:dyDescent="0.25">
      <c r="I137" s="3"/>
      <c r="J137" s="217"/>
      <c r="K137" s="219"/>
      <c r="L137" s="219"/>
      <c r="M137" s="217"/>
      <c r="N137" s="217"/>
    </row>
    <row r="138" spans="9:14" customFormat="1" x14ac:dyDescent="0.25">
      <c r="I138" s="3"/>
      <c r="J138" s="217"/>
      <c r="K138" s="219"/>
      <c r="L138" s="219"/>
      <c r="M138" s="217"/>
      <c r="N138" s="217"/>
    </row>
    <row r="139" spans="9:14" customFormat="1" x14ac:dyDescent="0.25">
      <c r="I139" s="3"/>
      <c r="J139" s="217"/>
      <c r="K139" s="219"/>
      <c r="L139" s="219"/>
      <c r="M139" s="217"/>
      <c r="N139" s="217"/>
    </row>
    <row r="140" spans="9:14" customFormat="1" x14ac:dyDescent="0.25">
      <c r="I140" s="3"/>
      <c r="J140" s="217"/>
      <c r="K140" s="219"/>
      <c r="L140" s="219"/>
      <c r="M140" s="217"/>
      <c r="N140" s="217"/>
    </row>
    <row r="141" spans="9:14" customFormat="1" x14ac:dyDescent="0.25">
      <c r="I141" s="3"/>
      <c r="J141" s="217"/>
      <c r="K141" s="218"/>
      <c r="L141" s="218"/>
      <c r="M141" s="217"/>
      <c r="N141" s="217"/>
    </row>
    <row r="142" spans="9:14" customFormat="1" x14ac:dyDescent="0.25">
      <c r="I142" s="3"/>
      <c r="J142" s="217"/>
      <c r="K142" s="219"/>
      <c r="L142" s="219"/>
      <c r="M142" s="217"/>
      <c r="N142" s="217"/>
    </row>
    <row r="143" spans="9:14" customFormat="1" x14ac:dyDescent="0.25">
      <c r="I143" s="3"/>
      <c r="J143" s="217"/>
      <c r="K143" s="219"/>
      <c r="L143" s="219"/>
      <c r="M143" s="217"/>
      <c r="N143" s="217"/>
    </row>
    <row r="144" spans="9:14" customFormat="1" x14ac:dyDescent="0.25">
      <c r="I144" s="3"/>
      <c r="J144" s="217"/>
      <c r="K144" s="219"/>
      <c r="L144" s="219"/>
      <c r="M144" s="217"/>
      <c r="N144" s="217"/>
    </row>
    <row r="145" spans="9:14" customFormat="1" x14ac:dyDescent="0.25">
      <c r="I145" s="3"/>
      <c r="J145" s="217"/>
      <c r="K145" s="219"/>
      <c r="L145" s="219"/>
      <c r="M145" s="217"/>
      <c r="N145" s="217"/>
    </row>
    <row r="146" spans="9:14" customFormat="1" x14ac:dyDescent="0.25">
      <c r="I146" s="3"/>
      <c r="J146" s="217"/>
      <c r="K146" s="219"/>
      <c r="L146" s="219"/>
      <c r="M146" s="217"/>
      <c r="N146" s="217"/>
    </row>
    <row r="147" spans="9:14" customFormat="1" x14ac:dyDescent="0.25">
      <c r="I147" s="3"/>
      <c r="J147" s="3"/>
      <c r="K147" s="124"/>
      <c r="L147" s="124"/>
      <c r="M147" s="3"/>
      <c r="N147" s="3"/>
    </row>
    <row r="148" spans="9:14" customFormat="1" x14ac:dyDescent="0.25">
      <c r="I148" s="3"/>
      <c r="J148" s="3"/>
      <c r="K148" s="124"/>
      <c r="L148" s="124"/>
      <c r="M148" s="3"/>
      <c r="N148" s="3"/>
    </row>
    <row r="149" spans="9:14" customFormat="1" x14ac:dyDescent="0.25">
      <c r="I149" s="3"/>
      <c r="J149" s="217"/>
      <c r="K149" s="219"/>
      <c r="L149" s="219"/>
      <c r="M149" s="217"/>
      <c r="N149" s="217"/>
    </row>
    <row r="150" spans="9:14" customFormat="1" x14ac:dyDescent="0.25">
      <c r="I150" s="3"/>
      <c r="J150" s="217"/>
      <c r="K150" s="219"/>
      <c r="L150" s="219"/>
      <c r="M150" s="217"/>
      <c r="N150" s="217"/>
    </row>
    <row r="151" spans="9:14" customFormat="1" x14ac:dyDescent="0.25">
      <c r="I151" s="3"/>
      <c r="J151" s="217"/>
      <c r="K151" s="219"/>
      <c r="L151" s="219"/>
      <c r="M151" s="217"/>
      <c r="N151" s="217"/>
    </row>
    <row r="152" spans="9:14" customFormat="1" x14ac:dyDescent="0.25">
      <c r="I152" s="3"/>
      <c r="J152" s="217"/>
      <c r="K152" s="218"/>
      <c r="L152" s="218"/>
      <c r="M152" s="217"/>
      <c r="N152" s="217"/>
    </row>
    <row r="153" spans="9:14" customFormat="1" x14ac:dyDescent="0.25">
      <c r="I153" s="3"/>
      <c r="J153" s="217"/>
      <c r="K153" s="219"/>
      <c r="L153" s="219"/>
      <c r="M153" s="217"/>
      <c r="N153" s="217"/>
    </row>
    <row r="154" spans="9:14" customFormat="1" x14ac:dyDescent="0.25">
      <c r="I154" s="3"/>
      <c r="J154" s="217"/>
      <c r="K154" s="219"/>
      <c r="L154" s="219"/>
      <c r="M154" s="217"/>
      <c r="N154" s="217"/>
    </row>
    <row r="155" spans="9:14" customFormat="1" x14ac:dyDescent="0.25">
      <c r="I155" s="3"/>
      <c r="J155" s="217"/>
      <c r="K155" s="219"/>
      <c r="L155" s="219"/>
      <c r="M155" s="217"/>
      <c r="N155" s="217"/>
    </row>
    <row r="156" spans="9:14" customFormat="1" x14ac:dyDescent="0.25">
      <c r="I156" s="3"/>
      <c r="J156" s="217"/>
      <c r="K156" s="219"/>
      <c r="L156" s="219"/>
      <c r="M156" s="217"/>
      <c r="N156" s="217"/>
    </row>
    <row r="157" spans="9:14" customFormat="1" x14ac:dyDescent="0.25">
      <c r="I157" s="3"/>
      <c r="J157" s="217"/>
      <c r="K157" s="219"/>
      <c r="L157" s="219"/>
      <c r="M157" s="217"/>
      <c r="N157" s="217"/>
    </row>
    <row r="158" spans="9:14" customFormat="1" x14ac:dyDescent="0.25">
      <c r="I158" s="3"/>
      <c r="J158" s="217"/>
      <c r="K158" s="219"/>
      <c r="L158" s="219"/>
      <c r="M158" s="217"/>
      <c r="N158" s="217"/>
    </row>
    <row r="159" spans="9:14" customFormat="1" x14ac:dyDescent="0.25">
      <c r="I159" s="3"/>
      <c r="J159" s="217"/>
      <c r="K159" s="219"/>
      <c r="L159" s="219"/>
      <c r="M159" s="217"/>
      <c r="N159" s="217"/>
    </row>
    <row r="160" spans="9:14" customFormat="1" x14ac:dyDescent="0.25">
      <c r="I160" s="3"/>
      <c r="J160" s="217"/>
      <c r="K160" s="219"/>
      <c r="L160" s="219"/>
      <c r="M160" s="217"/>
      <c r="N160" s="217"/>
    </row>
    <row r="161" spans="7:17" customFormat="1" x14ac:dyDescent="0.25">
      <c r="I161" s="3"/>
      <c r="J161" s="217"/>
      <c r="K161" s="219"/>
      <c r="L161" s="219"/>
      <c r="M161" s="217"/>
      <c r="N161" s="217"/>
    </row>
    <row r="162" spans="7:17" customFormat="1" x14ac:dyDescent="0.25">
      <c r="I162" s="3"/>
      <c r="J162" s="217"/>
      <c r="K162" s="219"/>
      <c r="L162" s="219"/>
      <c r="M162" s="217"/>
      <c r="N162" s="217"/>
    </row>
    <row r="163" spans="7:17" customFormat="1" x14ac:dyDescent="0.25">
      <c r="I163" s="3"/>
      <c r="J163" s="217"/>
      <c r="K163" s="218"/>
      <c r="L163" s="218"/>
      <c r="M163" s="217"/>
      <c r="N163" s="217"/>
    </row>
    <row r="164" spans="7:17" customFormat="1" x14ac:dyDescent="0.25">
      <c r="I164" s="3"/>
      <c r="J164" s="217"/>
      <c r="K164" s="219"/>
      <c r="L164" s="219"/>
      <c r="M164" s="217"/>
      <c r="N164" s="217"/>
    </row>
    <row r="165" spans="7:17" customFormat="1" x14ac:dyDescent="0.25">
      <c r="G165" s="220"/>
      <c r="H165" s="220"/>
      <c r="I165" s="217"/>
      <c r="J165" s="217"/>
      <c r="K165" s="219"/>
      <c r="L165" s="219"/>
      <c r="M165" s="217"/>
      <c r="N165" s="217"/>
      <c r="O165" s="220"/>
      <c r="P165" s="220"/>
      <c r="Q165" s="220"/>
    </row>
    <row r="166" spans="7:17" customFormat="1" x14ac:dyDescent="0.25">
      <c r="G166" s="220"/>
      <c r="H166" s="220"/>
      <c r="I166" s="217"/>
      <c r="J166" s="217"/>
      <c r="K166" s="219"/>
      <c r="L166" s="219"/>
      <c r="M166" s="217"/>
      <c r="N166" s="217"/>
      <c r="O166" s="220"/>
      <c r="P166" s="220"/>
      <c r="Q166" s="220"/>
    </row>
    <row r="167" spans="7:17" customFormat="1" x14ac:dyDescent="0.25">
      <c r="G167" s="220"/>
      <c r="H167" s="220"/>
      <c r="I167" s="217"/>
      <c r="J167" s="217"/>
      <c r="K167" s="219"/>
      <c r="L167" s="219"/>
      <c r="M167" s="217"/>
      <c r="N167" s="217"/>
      <c r="O167" s="220"/>
      <c r="P167" s="220"/>
      <c r="Q167" s="220"/>
    </row>
    <row r="168" spans="7:17" customFormat="1" x14ac:dyDescent="0.25">
      <c r="G168" s="220"/>
      <c r="H168" s="220"/>
      <c r="I168" s="217"/>
      <c r="J168" s="217"/>
      <c r="K168" s="219"/>
      <c r="L168" s="219"/>
      <c r="M168" s="217"/>
      <c r="N168" s="217"/>
      <c r="O168" s="220"/>
      <c r="P168" s="220"/>
      <c r="Q168" s="220"/>
    </row>
    <row r="169" spans="7:17" customFormat="1" x14ac:dyDescent="0.25">
      <c r="G169" s="220"/>
      <c r="H169" s="220"/>
      <c r="I169" s="217"/>
      <c r="J169" s="217"/>
      <c r="K169" s="219"/>
      <c r="L169" s="219"/>
      <c r="M169" s="217"/>
      <c r="N169" s="217"/>
      <c r="O169" s="220"/>
      <c r="P169" s="220"/>
      <c r="Q169" s="220"/>
    </row>
    <row r="170" spans="7:17" customFormat="1" x14ac:dyDescent="0.25">
      <c r="G170" s="220"/>
      <c r="H170" s="220"/>
      <c r="I170" s="217"/>
      <c r="J170" s="217"/>
      <c r="K170" s="219"/>
      <c r="L170" s="219"/>
      <c r="M170" s="217"/>
      <c r="N170" s="217"/>
      <c r="O170" s="220"/>
      <c r="P170" s="220"/>
      <c r="Q170" s="220"/>
    </row>
    <row r="171" spans="7:17" customFormat="1" x14ac:dyDescent="0.25">
      <c r="G171" s="220"/>
      <c r="H171" s="220"/>
      <c r="I171" s="217"/>
      <c r="J171" s="217"/>
      <c r="K171" s="219"/>
      <c r="L171" s="219"/>
      <c r="M171" s="217"/>
      <c r="N171" s="217"/>
      <c r="O171" s="220"/>
      <c r="P171" s="220"/>
      <c r="Q171" s="220"/>
    </row>
    <row r="172" spans="7:17" customFormat="1" x14ac:dyDescent="0.25">
      <c r="G172" s="220"/>
      <c r="H172" s="220"/>
      <c r="I172" s="217"/>
      <c r="J172" s="217"/>
      <c r="K172" s="219"/>
      <c r="L172" s="219"/>
      <c r="M172" s="217"/>
      <c r="N172" s="217"/>
      <c r="O172" s="220"/>
      <c r="P172" s="220"/>
      <c r="Q172" s="220"/>
    </row>
    <row r="173" spans="7:17" customFormat="1" x14ac:dyDescent="0.25">
      <c r="G173" s="220"/>
      <c r="H173" s="220"/>
      <c r="I173" s="217"/>
      <c r="J173" s="217"/>
      <c r="K173" s="219"/>
      <c r="L173" s="219"/>
      <c r="M173" s="217"/>
      <c r="N173" s="217"/>
      <c r="O173" s="220"/>
      <c r="P173" s="220"/>
      <c r="Q173" s="220"/>
    </row>
    <row r="174" spans="7:17" customFormat="1" x14ac:dyDescent="0.25">
      <c r="G174" s="220"/>
      <c r="H174" s="220"/>
      <c r="I174" s="217"/>
      <c r="J174" s="217"/>
      <c r="K174" s="218"/>
      <c r="L174" s="218"/>
      <c r="M174" s="217"/>
      <c r="N174" s="217"/>
      <c r="O174" s="220"/>
      <c r="P174" s="220"/>
      <c r="Q174" s="220"/>
    </row>
    <row r="175" spans="7:17" customFormat="1" x14ac:dyDescent="0.25">
      <c r="G175" s="220"/>
      <c r="H175" s="220"/>
      <c r="I175" s="217"/>
      <c r="J175" s="217"/>
      <c r="K175" s="219"/>
      <c r="L175" s="219"/>
      <c r="M175" s="217"/>
      <c r="N175" s="217"/>
      <c r="O175" s="220"/>
      <c r="P175" s="220"/>
      <c r="Q175" s="220"/>
    </row>
    <row r="176" spans="7:17" customFormat="1" x14ac:dyDescent="0.25">
      <c r="G176" s="220"/>
      <c r="H176" s="220"/>
      <c r="I176" s="217"/>
      <c r="J176" s="217"/>
      <c r="K176" s="219"/>
      <c r="L176" s="219"/>
      <c r="M176" s="217"/>
      <c r="N176" s="217"/>
      <c r="O176" s="220"/>
      <c r="P176" s="220"/>
      <c r="Q176" s="220"/>
    </row>
    <row r="177" spans="7:17" x14ac:dyDescent="0.3">
      <c r="G177" s="221"/>
      <c r="H177" s="221"/>
      <c r="I177" s="215"/>
      <c r="J177" s="215"/>
      <c r="K177" s="215"/>
      <c r="L177" s="215"/>
      <c r="M177" s="217"/>
      <c r="N177" s="217"/>
      <c r="O177" s="220"/>
      <c r="P177" s="220"/>
      <c r="Q177" s="220"/>
    </row>
    <row r="178" spans="7:17" x14ac:dyDescent="0.3">
      <c r="G178" s="221"/>
      <c r="H178" s="221"/>
      <c r="I178" s="215"/>
      <c r="J178" s="215"/>
      <c r="K178" s="215"/>
      <c r="L178" s="215"/>
      <c r="M178" s="217"/>
      <c r="N178" s="217"/>
      <c r="O178" s="220"/>
      <c r="P178" s="220"/>
      <c r="Q178" s="220"/>
    </row>
    <row r="179" spans="7:17" x14ac:dyDescent="0.3">
      <c r="G179" s="221"/>
      <c r="H179" s="221"/>
      <c r="I179" s="222"/>
      <c r="J179" s="222"/>
      <c r="K179" s="222"/>
      <c r="L179" s="222"/>
      <c r="M179" s="220"/>
      <c r="N179" s="220"/>
      <c r="O179" s="220"/>
      <c r="P179" s="220"/>
      <c r="Q179" s="220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A5" sqref="A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48" t="s">
        <v>100</v>
      </c>
      <c r="B1" s="348"/>
      <c r="C1" s="348"/>
      <c r="D1" s="348"/>
      <c r="E1" s="348"/>
      <c r="F1" s="348"/>
      <c r="G1" s="348"/>
    </row>
    <row r="2" spans="1:7" ht="54.75" customHeight="1" x14ac:dyDescent="0.25">
      <c r="A2" s="323" t="s">
        <v>101</v>
      </c>
      <c r="B2" s="349" t="s">
        <v>102</v>
      </c>
      <c r="C2" s="350"/>
      <c r="D2" s="323" t="s">
        <v>104</v>
      </c>
      <c r="E2" s="323" t="s">
        <v>105</v>
      </c>
      <c r="F2" s="323" t="s">
        <v>106</v>
      </c>
      <c r="G2" s="327" t="s">
        <v>107</v>
      </c>
    </row>
    <row r="3" spans="1:7" ht="21" customHeight="1" x14ac:dyDescent="0.25">
      <c r="A3" s="325"/>
      <c r="B3" s="180" t="s">
        <v>56</v>
      </c>
      <c r="C3" s="180" t="s">
        <v>86</v>
      </c>
      <c r="D3" s="325"/>
      <c r="E3" s="325"/>
      <c r="F3" s="325"/>
      <c r="G3" s="327"/>
    </row>
    <row r="4" spans="1:7" ht="129" customHeight="1" x14ac:dyDescent="0.25">
      <c r="A4" s="51" t="s">
        <v>274</v>
      </c>
      <c r="B4" s="54"/>
      <c r="C4" s="54"/>
      <c r="D4" s="74"/>
      <c r="E4" s="74"/>
      <c r="F4" s="96"/>
      <c r="G4" s="67"/>
    </row>
    <row r="5" spans="1:7" ht="143.25" customHeight="1" x14ac:dyDescent="0.25">
      <c r="A5" s="53" t="s">
        <v>103</v>
      </c>
      <c r="B5" s="54"/>
      <c r="C5" s="54"/>
      <c r="D5" s="74"/>
      <c r="E5" s="96"/>
      <c r="F5" s="96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B4" sqref="B4:I4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55" t="s">
        <v>108</v>
      </c>
      <c r="B1" s="355"/>
      <c r="C1" s="355"/>
      <c r="D1" s="355"/>
      <c r="E1" s="355"/>
      <c r="F1" s="355"/>
      <c r="G1" s="355"/>
      <c r="H1" s="355"/>
      <c r="I1" s="355"/>
    </row>
    <row r="2" spans="1:9" s="5" customFormat="1" ht="38.25" customHeight="1" x14ac:dyDescent="0.25">
      <c r="A2" s="353" t="s">
        <v>59</v>
      </c>
      <c r="B2" s="353" t="s">
        <v>109</v>
      </c>
      <c r="C2" s="354" t="s">
        <v>110</v>
      </c>
      <c r="D2" s="354"/>
      <c r="E2" s="353" t="s">
        <v>111</v>
      </c>
      <c r="F2" s="353" t="s">
        <v>90</v>
      </c>
      <c r="G2" s="353" t="s">
        <v>113</v>
      </c>
      <c r="H2" s="353"/>
      <c r="I2" s="353" t="s">
        <v>115</v>
      </c>
    </row>
    <row r="3" spans="1:9" s="5" customFormat="1" ht="55.5" customHeight="1" x14ac:dyDescent="0.25">
      <c r="A3" s="353"/>
      <c r="B3" s="353"/>
      <c r="C3" s="19" t="s">
        <v>56</v>
      </c>
      <c r="D3" s="19" t="s">
        <v>86</v>
      </c>
      <c r="E3" s="353"/>
      <c r="F3" s="353"/>
      <c r="G3" s="7" t="s">
        <v>112</v>
      </c>
      <c r="H3" s="7" t="s">
        <v>114</v>
      </c>
      <c r="I3" s="353"/>
    </row>
    <row r="4" spans="1:9" ht="56.25" x14ac:dyDescent="0.25">
      <c r="A4" s="55">
        <v>1</v>
      </c>
      <c r="B4" s="67" t="s">
        <v>291</v>
      </c>
      <c r="C4" s="57">
        <v>1</v>
      </c>
      <c r="D4" s="57">
        <v>1</v>
      </c>
      <c r="E4" s="97" t="s">
        <v>292</v>
      </c>
      <c r="F4" s="67" t="s">
        <v>293</v>
      </c>
      <c r="G4" s="21">
        <v>38</v>
      </c>
      <c r="H4" s="21">
        <v>0</v>
      </c>
      <c r="I4" s="244" t="s">
        <v>294</v>
      </c>
    </row>
    <row r="5" spans="1:9" ht="18.75" x14ac:dyDescent="0.25">
      <c r="A5" s="55">
        <v>2</v>
      </c>
      <c r="B5" s="67"/>
      <c r="C5" s="57">
        <v>0</v>
      </c>
      <c r="D5" s="57">
        <v>0</v>
      </c>
      <c r="E5" s="55"/>
      <c r="F5" s="67"/>
      <c r="G5" s="21">
        <v>0</v>
      </c>
      <c r="H5" s="21">
        <v>0</v>
      </c>
      <c r="I5" s="55"/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7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7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7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7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7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7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7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7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7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7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7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7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7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7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7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7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7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7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.75" x14ac:dyDescent="0.25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.75" x14ac:dyDescent="0.25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.75" x14ac:dyDescent="0.25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.75" x14ac:dyDescent="0.25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.75" x14ac:dyDescent="0.25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.75" x14ac:dyDescent="0.25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.75" x14ac:dyDescent="0.25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.75" x14ac:dyDescent="0.25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.75" x14ac:dyDescent="0.25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.75" x14ac:dyDescent="0.25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.75" x14ac:dyDescent="0.25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.75" x14ac:dyDescent="0.25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.75" x14ac:dyDescent="0.25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.75" x14ac:dyDescent="0.25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.75" x14ac:dyDescent="0.25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.75" x14ac:dyDescent="0.25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.75" x14ac:dyDescent="0.25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.75" x14ac:dyDescent="0.25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.75" x14ac:dyDescent="0.25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.75" x14ac:dyDescent="0.25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.75" x14ac:dyDescent="0.25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.75" x14ac:dyDescent="0.25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.75" x14ac:dyDescent="0.25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.75" x14ac:dyDescent="0.25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.75" x14ac:dyDescent="0.25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.75" x14ac:dyDescent="0.25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.75" x14ac:dyDescent="0.25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.75" x14ac:dyDescent="0.25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.75" x14ac:dyDescent="0.25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.75" x14ac:dyDescent="0.25">
      <c r="A59" s="351" t="s">
        <v>87</v>
      </c>
      <c r="B59" s="352"/>
      <c r="C59" s="35">
        <f>SUM(C4:C58)</f>
        <v>1</v>
      </c>
      <c r="D59" s="35">
        <f>SUM(D4:D58)</f>
        <v>1</v>
      </c>
      <c r="E59" s="52"/>
      <c r="F59" s="52"/>
      <c r="G59" s="35">
        <f>SUM(G4:G58)</f>
        <v>38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zoomScale="60" zoomScaleNormal="80" workbookViewId="0">
      <selection activeCell="L13" sqref="L13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231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358" t="s">
        <v>245</v>
      </c>
      <c r="B2" s="358"/>
      <c r="C2" s="358"/>
      <c r="D2" s="358"/>
      <c r="E2" s="358"/>
      <c r="F2" s="358"/>
      <c r="G2" s="358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27" t="s">
        <v>116</v>
      </c>
      <c r="B3" s="356" t="s">
        <v>110</v>
      </c>
      <c r="C3" s="356"/>
      <c r="D3" s="327" t="s">
        <v>250</v>
      </c>
      <c r="E3" s="357" t="s">
        <v>243</v>
      </c>
      <c r="F3" s="327" t="s">
        <v>118</v>
      </c>
      <c r="G3" s="327" t="s">
        <v>119</v>
      </c>
      <c r="H3" s="327" t="s">
        <v>116</v>
      </c>
      <c r="I3" s="356" t="s">
        <v>110</v>
      </c>
      <c r="J3" s="356"/>
      <c r="K3" s="327" t="s">
        <v>249</v>
      </c>
      <c r="L3" s="357" t="s">
        <v>243</v>
      </c>
      <c r="M3" s="327" t="s">
        <v>118</v>
      </c>
      <c r="N3" s="327" t="s">
        <v>119</v>
      </c>
    </row>
    <row r="4" spans="1:14" s="5" customFormat="1" ht="76.5" customHeight="1" x14ac:dyDescent="0.25">
      <c r="A4" s="327"/>
      <c r="B4" s="50" t="s">
        <v>56</v>
      </c>
      <c r="C4" s="50" t="s">
        <v>86</v>
      </c>
      <c r="D4" s="327"/>
      <c r="E4" s="357"/>
      <c r="F4" s="327"/>
      <c r="G4" s="327"/>
      <c r="H4" s="327"/>
      <c r="I4" s="50" t="s">
        <v>56</v>
      </c>
      <c r="J4" s="50" t="s">
        <v>86</v>
      </c>
      <c r="K4" s="327"/>
      <c r="L4" s="357"/>
      <c r="M4" s="327"/>
      <c r="N4" s="327"/>
    </row>
    <row r="5" spans="1:14" ht="18.75" x14ac:dyDescent="0.3">
      <c r="A5" s="62" t="s">
        <v>223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0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0</v>
      </c>
      <c r="D5" s="236"/>
      <c r="E5" s="236"/>
      <c r="F5" s="35">
        <f>SUM(F6:F146)</f>
        <v>0</v>
      </c>
      <c r="G5" s="236"/>
      <c r="H5" s="62" t="s">
        <v>117</v>
      </c>
      <c r="I5" s="35">
        <v>4</v>
      </c>
      <c r="J5" s="35">
        <v>4</v>
      </c>
      <c r="K5" s="236"/>
      <c r="L5" s="236"/>
      <c r="M5" s="35">
        <f>SUM(M6:M146)</f>
        <v>16100</v>
      </c>
      <c r="N5" s="236"/>
    </row>
    <row r="6" spans="1:14" ht="56.25" x14ac:dyDescent="0.3">
      <c r="A6" s="170"/>
      <c r="B6" s="169">
        <v>0</v>
      </c>
      <c r="C6" s="169">
        <v>0</v>
      </c>
      <c r="D6" s="167"/>
      <c r="E6" s="168"/>
      <c r="F6" s="169">
        <v>0</v>
      </c>
      <c r="G6" s="168"/>
      <c r="H6" s="170"/>
      <c r="I6" s="169">
        <v>0</v>
      </c>
      <c r="J6" s="169">
        <v>0</v>
      </c>
      <c r="K6" s="245" t="s">
        <v>296</v>
      </c>
      <c r="L6" s="246" t="s">
        <v>300</v>
      </c>
      <c r="M6" s="169">
        <v>120</v>
      </c>
      <c r="N6" s="168"/>
    </row>
    <row r="7" spans="1:14" ht="56.25" x14ac:dyDescent="0.3">
      <c r="A7" s="63"/>
      <c r="B7" s="21">
        <v>0</v>
      </c>
      <c r="C7" s="21">
        <v>0</v>
      </c>
      <c r="D7" s="67"/>
      <c r="E7" s="97"/>
      <c r="F7" s="21">
        <v>0</v>
      </c>
      <c r="G7" s="55"/>
      <c r="H7" s="63"/>
      <c r="I7" s="21">
        <v>0</v>
      </c>
      <c r="J7" s="21">
        <v>0</v>
      </c>
      <c r="K7" s="67" t="s">
        <v>302</v>
      </c>
      <c r="L7" s="247" t="s">
        <v>297</v>
      </c>
      <c r="M7" s="21">
        <v>15560</v>
      </c>
      <c r="N7" s="55"/>
    </row>
    <row r="8" spans="1:14" ht="56.25" x14ac:dyDescent="0.25">
      <c r="A8" s="63"/>
      <c r="B8" s="21">
        <v>0</v>
      </c>
      <c r="C8" s="21">
        <v>0</v>
      </c>
      <c r="D8" s="67"/>
      <c r="E8" s="97"/>
      <c r="F8" s="21">
        <v>0</v>
      </c>
      <c r="G8" s="55"/>
      <c r="H8" s="63"/>
      <c r="I8" s="21">
        <v>0</v>
      </c>
      <c r="J8" s="21">
        <v>0</v>
      </c>
      <c r="K8" s="245" t="s">
        <v>298</v>
      </c>
      <c r="L8" s="97" t="s">
        <v>297</v>
      </c>
      <c r="M8" s="21">
        <v>120</v>
      </c>
      <c r="N8" s="55"/>
    </row>
    <row r="9" spans="1:14" ht="37.5" x14ac:dyDescent="0.25">
      <c r="A9" s="63"/>
      <c r="B9" s="21">
        <v>0</v>
      </c>
      <c r="C9" s="21">
        <v>0</v>
      </c>
      <c r="D9" s="67"/>
      <c r="E9" s="97"/>
      <c r="F9" s="21">
        <v>0</v>
      </c>
      <c r="G9" s="55"/>
      <c r="H9" s="63"/>
      <c r="I9" s="21">
        <v>0</v>
      </c>
      <c r="J9" s="21">
        <v>0</v>
      </c>
      <c r="K9" s="67" t="s">
        <v>299</v>
      </c>
      <c r="L9" s="97" t="s">
        <v>301</v>
      </c>
      <c r="M9" s="21">
        <v>300</v>
      </c>
      <c r="N9" s="55"/>
    </row>
    <row r="10" spans="1:14" ht="18.75" x14ac:dyDescent="0.25">
      <c r="A10" s="63"/>
      <c r="B10" s="21">
        <v>0</v>
      </c>
      <c r="C10" s="21">
        <v>0</v>
      </c>
      <c r="D10" s="67"/>
      <c r="E10" s="97"/>
      <c r="F10" s="21">
        <v>0</v>
      </c>
      <c r="G10" s="55"/>
      <c r="H10" s="63"/>
      <c r="I10" s="21">
        <v>0</v>
      </c>
      <c r="J10" s="21">
        <v>0</v>
      </c>
      <c r="K10" s="67"/>
      <c r="L10" s="97"/>
      <c r="M10" s="21">
        <v>0</v>
      </c>
      <c r="N10" s="55"/>
    </row>
    <row r="11" spans="1:14" ht="18.75" x14ac:dyDescent="0.25">
      <c r="A11" s="63"/>
      <c r="B11" s="21">
        <v>0</v>
      </c>
      <c r="C11" s="21">
        <v>0</v>
      </c>
      <c r="D11" s="67"/>
      <c r="E11" s="97"/>
      <c r="F11" s="21">
        <v>0</v>
      </c>
      <c r="G11" s="55"/>
      <c r="H11" s="63"/>
      <c r="I11" s="21">
        <v>0</v>
      </c>
      <c r="J11" s="21">
        <v>0</v>
      </c>
      <c r="K11" s="67"/>
      <c r="L11" s="97"/>
      <c r="M11" s="21">
        <v>0</v>
      </c>
      <c r="N11" s="55"/>
    </row>
    <row r="12" spans="1:14" ht="18.75" x14ac:dyDescent="0.25">
      <c r="A12" s="63"/>
      <c r="B12" s="21">
        <v>0</v>
      </c>
      <c r="C12" s="21">
        <v>0</v>
      </c>
      <c r="D12" s="67"/>
      <c r="E12" s="97"/>
      <c r="F12" s="21">
        <v>0</v>
      </c>
      <c r="G12" s="55"/>
      <c r="H12" s="63"/>
      <c r="I12" s="21">
        <v>0</v>
      </c>
      <c r="J12" s="21">
        <v>0</v>
      </c>
      <c r="K12" s="67"/>
      <c r="L12" s="97"/>
      <c r="M12" s="21">
        <v>0</v>
      </c>
      <c r="N12" s="55"/>
    </row>
    <row r="13" spans="1:14" ht="18.75" x14ac:dyDescent="0.25">
      <c r="A13" s="63"/>
      <c r="B13" s="21">
        <v>0</v>
      </c>
      <c r="C13" s="21">
        <v>0</v>
      </c>
      <c r="D13" s="67"/>
      <c r="E13" s="97"/>
      <c r="F13" s="21">
        <v>0</v>
      </c>
      <c r="G13" s="55"/>
      <c r="H13" s="63"/>
      <c r="I13" s="21">
        <v>0</v>
      </c>
      <c r="J13" s="21">
        <v>0</v>
      </c>
      <c r="K13" s="67"/>
      <c r="L13" s="97"/>
      <c r="M13" s="21">
        <v>0</v>
      </c>
      <c r="N13" s="55"/>
    </row>
    <row r="14" spans="1:14" ht="18.75" x14ac:dyDescent="0.25">
      <c r="A14" s="63"/>
      <c r="B14" s="21">
        <v>0</v>
      </c>
      <c r="C14" s="21">
        <v>0</v>
      </c>
      <c r="D14" s="67"/>
      <c r="E14" s="97"/>
      <c r="F14" s="21">
        <v>0</v>
      </c>
      <c r="G14" s="55"/>
      <c r="H14" s="63"/>
      <c r="I14" s="21">
        <v>0</v>
      </c>
      <c r="J14" s="21">
        <v>0</v>
      </c>
      <c r="K14" s="67"/>
      <c r="L14" s="97"/>
      <c r="M14" s="21">
        <v>0</v>
      </c>
      <c r="N14" s="55"/>
    </row>
    <row r="15" spans="1:14" ht="18.75" x14ac:dyDescent="0.25">
      <c r="A15" s="63"/>
      <c r="B15" s="21">
        <v>0</v>
      </c>
      <c r="C15" s="21">
        <v>0</v>
      </c>
      <c r="D15" s="67"/>
      <c r="E15" s="97"/>
      <c r="F15" s="21">
        <v>0</v>
      </c>
      <c r="G15" s="55"/>
      <c r="H15" s="63"/>
      <c r="I15" s="21">
        <v>0</v>
      </c>
      <c r="J15" s="21">
        <v>0</v>
      </c>
      <c r="K15" s="67"/>
      <c r="L15" s="97"/>
      <c r="M15" s="21">
        <v>0</v>
      </c>
      <c r="N15" s="55"/>
    </row>
    <row r="16" spans="1:14" ht="18.75" x14ac:dyDescent="0.25">
      <c r="A16" s="63"/>
      <c r="B16" s="21">
        <v>0</v>
      </c>
      <c r="C16" s="21">
        <v>0</v>
      </c>
      <c r="D16" s="67"/>
      <c r="E16" s="97"/>
      <c r="F16" s="21">
        <v>0</v>
      </c>
      <c r="G16" s="55"/>
      <c r="H16" s="63"/>
      <c r="I16" s="21">
        <v>0</v>
      </c>
      <c r="J16" s="21">
        <v>0</v>
      </c>
      <c r="K16" s="67"/>
      <c r="L16" s="97"/>
      <c r="M16" s="21">
        <v>0</v>
      </c>
      <c r="N16" s="55"/>
    </row>
    <row r="17" spans="1:14" ht="18.75" x14ac:dyDescent="0.25">
      <c r="A17" s="63"/>
      <c r="B17" s="21">
        <v>0</v>
      </c>
      <c r="C17" s="21">
        <v>0</v>
      </c>
      <c r="D17" s="67"/>
      <c r="E17" s="97"/>
      <c r="F17" s="21">
        <v>0</v>
      </c>
      <c r="G17" s="55"/>
      <c r="H17" s="63"/>
      <c r="I17" s="21">
        <v>0</v>
      </c>
      <c r="J17" s="21">
        <v>0</v>
      </c>
      <c r="K17" s="67"/>
      <c r="L17" s="97"/>
      <c r="M17" s="21">
        <v>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7"/>
      <c r="F18" s="21">
        <v>0</v>
      </c>
      <c r="G18" s="55"/>
      <c r="H18" s="63"/>
      <c r="I18" s="21">
        <v>0</v>
      </c>
      <c r="J18" s="21">
        <v>0</v>
      </c>
      <c r="K18" s="67"/>
      <c r="L18" s="97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7"/>
      <c r="F19" s="21">
        <v>0</v>
      </c>
      <c r="G19" s="55"/>
      <c r="H19" s="63"/>
      <c r="I19" s="21">
        <v>0</v>
      </c>
      <c r="J19" s="21">
        <v>0</v>
      </c>
      <c r="K19" s="67"/>
      <c r="L19" s="97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7"/>
      <c r="F20" s="21">
        <v>0</v>
      </c>
      <c r="G20" s="55"/>
      <c r="H20" s="63"/>
      <c r="I20" s="21">
        <v>0</v>
      </c>
      <c r="J20" s="21">
        <v>0</v>
      </c>
      <c r="K20" s="67"/>
      <c r="L20" s="97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7"/>
      <c r="F21" s="21">
        <v>0</v>
      </c>
      <c r="G21" s="55"/>
      <c r="H21" s="63"/>
      <c r="I21" s="21">
        <v>0</v>
      </c>
      <c r="J21" s="21">
        <v>0</v>
      </c>
      <c r="K21" s="67"/>
      <c r="L21" s="97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7"/>
      <c r="F22" s="21">
        <v>0</v>
      </c>
      <c r="G22" s="55"/>
      <c r="H22" s="63"/>
      <c r="I22" s="21">
        <v>0</v>
      </c>
      <c r="J22" s="21">
        <v>0</v>
      </c>
      <c r="K22" s="67"/>
      <c r="L22" s="97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7"/>
      <c r="F23" s="21">
        <v>0</v>
      </c>
      <c r="G23" s="55"/>
      <c r="H23" s="63"/>
      <c r="I23" s="21">
        <v>0</v>
      </c>
      <c r="J23" s="21">
        <v>0</v>
      </c>
      <c r="K23" s="67"/>
      <c r="L23" s="97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7"/>
      <c r="F24" s="21">
        <v>0</v>
      </c>
      <c r="G24" s="55"/>
      <c r="H24" s="63"/>
      <c r="I24" s="21">
        <v>0</v>
      </c>
      <c r="J24" s="21">
        <v>0</v>
      </c>
      <c r="K24" s="67"/>
      <c r="L24" s="97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7"/>
      <c r="F25" s="21">
        <v>0</v>
      </c>
      <c r="G25" s="55"/>
      <c r="H25" s="63"/>
      <c r="I25" s="21">
        <v>0</v>
      </c>
      <c r="J25" s="21">
        <v>0</v>
      </c>
      <c r="K25" s="67"/>
      <c r="L25" s="97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7"/>
      <c r="F26" s="21">
        <v>0</v>
      </c>
      <c r="G26" s="55"/>
      <c r="H26" s="63"/>
      <c r="I26" s="21">
        <v>0</v>
      </c>
      <c r="J26" s="21">
        <v>0</v>
      </c>
      <c r="K26" s="67"/>
      <c r="L26" s="97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7"/>
      <c r="F27" s="21">
        <v>0</v>
      </c>
      <c r="G27" s="55"/>
      <c r="H27" s="63"/>
      <c r="I27" s="21">
        <v>0</v>
      </c>
      <c r="J27" s="21">
        <v>0</v>
      </c>
      <c r="K27" s="67"/>
      <c r="L27" s="97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7"/>
      <c r="F28" s="21">
        <v>0</v>
      </c>
      <c r="G28" s="55"/>
      <c r="H28" s="63"/>
      <c r="I28" s="21">
        <v>0</v>
      </c>
      <c r="J28" s="21">
        <v>0</v>
      </c>
      <c r="K28" s="67"/>
      <c r="L28" s="97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7"/>
      <c r="F29" s="21">
        <v>0</v>
      </c>
      <c r="G29" s="55"/>
      <c r="H29" s="63"/>
      <c r="I29" s="21">
        <v>0</v>
      </c>
      <c r="J29" s="21">
        <v>0</v>
      </c>
      <c r="K29" s="67"/>
      <c r="L29" s="97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7"/>
      <c r="F30" s="21">
        <v>0</v>
      </c>
      <c r="G30" s="55"/>
      <c r="H30" s="63"/>
      <c r="I30" s="21">
        <v>0</v>
      </c>
      <c r="J30" s="21">
        <v>0</v>
      </c>
      <c r="K30" s="67"/>
      <c r="L30" s="97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7"/>
      <c r="F31" s="21">
        <v>0</v>
      </c>
      <c r="G31" s="55"/>
      <c r="H31" s="63"/>
      <c r="I31" s="21">
        <v>0</v>
      </c>
      <c r="J31" s="21">
        <v>0</v>
      </c>
      <c r="K31" s="67"/>
      <c r="L31" s="97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7"/>
      <c r="F32" s="21">
        <v>0</v>
      </c>
      <c r="G32" s="55"/>
      <c r="H32" s="63"/>
      <c r="I32" s="21">
        <v>0</v>
      </c>
      <c r="J32" s="21">
        <v>0</v>
      </c>
      <c r="K32" s="67"/>
      <c r="L32" s="97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7"/>
      <c r="F33" s="21">
        <v>0</v>
      </c>
      <c r="G33" s="55"/>
      <c r="H33" s="63"/>
      <c r="I33" s="21">
        <v>0</v>
      </c>
      <c r="J33" s="21">
        <v>0</v>
      </c>
      <c r="K33" s="67"/>
      <c r="L33" s="97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7"/>
      <c r="F34" s="21">
        <v>0</v>
      </c>
      <c r="G34" s="55"/>
      <c r="H34" s="63"/>
      <c r="I34" s="21">
        <v>0</v>
      </c>
      <c r="J34" s="21">
        <v>0</v>
      </c>
      <c r="K34" s="67"/>
      <c r="L34" s="97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7"/>
      <c r="F35" s="21">
        <v>0</v>
      </c>
      <c r="G35" s="55"/>
      <c r="H35" s="63"/>
      <c r="I35" s="21">
        <v>0</v>
      </c>
      <c r="J35" s="21">
        <v>0</v>
      </c>
      <c r="K35" s="67"/>
      <c r="L35" s="97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7"/>
      <c r="F36" s="21">
        <v>0</v>
      </c>
      <c r="G36" s="55"/>
      <c r="H36" s="63"/>
      <c r="I36" s="21">
        <v>0</v>
      </c>
      <c r="J36" s="21">
        <v>0</v>
      </c>
      <c r="K36" s="67"/>
      <c r="L36" s="97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7"/>
      <c r="F37" s="21">
        <v>0</v>
      </c>
      <c r="G37" s="55"/>
      <c r="H37" s="63"/>
      <c r="I37" s="21">
        <v>0</v>
      </c>
      <c r="J37" s="21">
        <v>0</v>
      </c>
      <c r="K37" s="67"/>
      <c r="L37" s="97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7"/>
      <c r="F38" s="21">
        <v>0</v>
      </c>
      <c r="G38" s="55"/>
      <c r="H38" s="63"/>
      <c r="I38" s="21">
        <v>0</v>
      </c>
      <c r="J38" s="21">
        <v>0</v>
      </c>
      <c r="K38" s="67"/>
      <c r="L38" s="97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7"/>
      <c r="F39" s="21">
        <v>0</v>
      </c>
      <c r="G39" s="55"/>
      <c r="H39" s="63"/>
      <c r="I39" s="21">
        <v>0</v>
      </c>
      <c r="J39" s="21">
        <v>0</v>
      </c>
      <c r="K39" s="67"/>
      <c r="L39" s="97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7"/>
      <c r="F40" s="21">
        <v>0</v>
      </c>
      <c r="G40" s="55"/>
      <c r="H40" s="63"/>
      <c r="I40" s="21">
        <v>0</v>
      </c>
      <c r="J40" s="21">
        <v>0</v>
      </c>
      <c r="K40" s="67"/>
      <c r="L40" s="97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7"/>
      <c r="F41" s="21">
        <v>0</v>
      </c>
      <c r="G41" s="55"/>
      <c r="H41" s="63"/>
      <c r="I41" s="21">
        <v>0</v>
      </c>
      <c r="J41" s="21">
        <v>0</v>
      </c>
      <c r="K41" s="67"/>
      <c r="L41" s="97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7"/>
      <c r="F42" s="21">
        <v>0</v>
      </c>
      <c r="G42" s="55"/>
      <c r="H42" s="63"/>
      <c r="I42" s="21">
        <v>0</v>
      </c>
      <c r="J42" s="21">
        <v>0</v>
      </c>
      <c r="K42" s="67"/>
      <c r="L42" s="97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7"/>
      <c r="F43" s="21">
        <v>0</v>
      </c>
      <c r="G43" s="55"/>
      <c r="H43" s="63"/>
      <c r="I43" s="21">
        <v>0</v>
      </c>
      <c r="J43" s="21">
        <v>0</v>
      </c>
      <c r="K43" s="67"/>
      <c r="L43" s="97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7"/>
      <c r="F44" s="21">
        <v>0</v>
      </c>
      <c r="G44" s="55"/>
      <c r="H44" s="63"/>
      <c r="I44" s="21">
        <v>0</v>
      </c>
      <c r="J44" s="21">
        <v>0</v>
      </c>
      <c r="K44" s="67"/>
      <c r="L44" s="97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7"/>
      <c r="F45" s="21">
        <v>0</v>
      </c>
      <c r="G45" s="55"/>
      <c r="H45" s="63"/>
      <c r="I45" s="21">
        <v>0</v>
      </c>
      <c r="J45" s="21">
        <v>0</v>
      </c>
      <c r="K45" s="67"/>
      <c r="L45" s="97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7"/>
      <c r="F46" s="21">
        <v>0</v>
      </c>
      <c r="G46" s="55"/>
      <c r="H46" s="63"/>
      <c r="I46" s="21">
        <v>0</v>
      </c>
      <c r="J46" s="21">
        <v>0</v>
      </c>
      <c r="K46" s="67"/>
      <c r="L46" s="97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7"/>
      <c r="F47" s="21">
        <v>0</v>
      </c>
      <c r="G47" s="55"/>
      <c r="H47" s="63"/>
      <c r="I47" s="21">
        <v>0</v>
      </c>
      <c r="J47" s="21">
        <v>0</v>
      </c>
      <c r="K47" s="67"/>
      <c r="L47" s="97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7"/>
      <c r="F48" s="21">
        <v>0</v>
      </c>
      <c r="G48" s="55"/>
      <c r="H48" s="63"/>
      <c r="I48" s="21">
        <v>0</v>
      </c>
      <c r="J48" s="21">
        <v>0</v>
      </c>
      <c r="K48" s="67"/>
      <c r="L48" s="97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7"/>
      <c r="F49" s="21">
        <v>0</v>
      </c>
      <c r="G49" s="55"/>
      <c r="H49" s="63"/>
      <c r="I49" s="21">
        <v>0</v>
      </c>
      <c r="J49" s="21">
        <v>0</v>
      </c>
      <c r="K49" s="67"/>
      <c r="L49" s="97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7"/>
      <c r="F50" s="21">
        <v>0</v>
      </c>
      <c r="G50" s="55"/>
      <c r="H50" s="63"/>
      <c r="I50" s="21">
        <v>0</v>
      </c>
      <c r="J50" s="21">
        <v>0</v>
      </c>
      <c r="K50" s="67"/>
      <c r="L50" s="97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7"/>
      <c r="F51" s="21">
        <v>0</v>
      </c>
      <c r="G51" s="55"/>
      <c r="H51" s="63"/>
      <c r="I51" s="21">
        <v>0</v>
      </c>
      <c r="J51" s="21">
        <v>0</v>
      </c>
      <c r="K51" s="67"/>
      <c r="L51" s="97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7"/>
      <c r="F52" s="21">
        <v>0</v>
      </c>
      <c r="G52" s="55"/>
      <c r="H52" s="63"/>
      <c r="I52" s="21">
        <v>0</v>
      </c>
      <c r="J52" s="21">
        <v>0</v>
      </c>
      <c r="K52" s="67"/>
      <c r="L52" s="97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7"/>
      <c r="F53" s="21">
        <v>0</v>
      </c>
      <c r="G53" s="55"/>
      <c r="H53" s="63"/>
      <c r="I53" s="21">
        <v>0</v>
      </c>
      <c r="J53" s="21">
        <v>0</v>
      </c>
      <c r="K53" s="67"/>
      <c r="L53" s="97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7"/>
      <c r="F54" s="21">
        <v>0</v>
      </c>
      <c r="G54" s="55"/>
      <c r="H54" s="63"/>
      <c r="I54" s="21">
        <v>0</v>
      </c>
      <c r="J54" s="21">
        <v>0</v>
      </c>
      <c r="K54" s="67"/>
      <c r="L54" s="97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7"/>
      <c r="F55" s="21">
        <v>0</v>
      </c>
      <c r="G55" s="55"/>
      <c r="H55" s="63"/>
      <c r="I55" s="21">
        <v>0</v>
      </c>
      <c r="J55" s="21">
        <v>0</v>
      </c>
      <c r="K55" s="67"/>
      <c r="L55" s="97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7"/>
      <c r="F56" s="21">
        <v>0</v>
      </c>
      <c r="G56" s="55"/>
      <c r="H56" s="63"/>
      <c r="I56" s="21">
        <v>0</v>
      </c>
      <c r="J56" s="21">
        <v>0</v>
      </c>
      <c r="K56" s="67"/>
      <c r="L56" s="97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7"/>
      <c r="F57" s="21">
        <v>0</v>
      </c>
      <c r="G57" s="55"/>
      <c r="H57" s="63"/>
      <c r="I57" s="21">
        <v>0</v>
      </c>
      <c r="J57" s="21">
        <v>0</v>
      </c>
      <c r="K57" s="67"/>
      <c r="L57" s="97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7"/>
      <c r="F58" s="21">
        <v>0</v>
      </c>
      <c r="G58" s="55"/>
      <c r="H58" s="63"/>
      <c r="I58" s="21">
        <v>0</v>
      </c>
      <c r="J58" s="21">
        <v>0</v>
      </c>
      <c r="K58" s="67"/>
      <c r="L58" s="97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7"/>
      <c r="F59" s="21">
        <v>0</v>
      </c>
      <c r="G59" s="55"/>
      <c r="H59" s="63"/>
      <c r="I59" s="21">
        <v>0</v>
      </c>
      <c r="J59" s="21">
        <v>0</v>
      </c>
      <c r="K59" s="67"/>
      <c r="L59" s="97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7"/>
      <c r="F60" s="21">
        <v>0</v>
      </c>
      <c r="G60" s="55"/>
      <c r="H60" s="63"/>
      <c r="I60" s="21">
        <v>0</v>
      </c>
      <c r="J60" s="21">
        <v>0</v>
      </c>
      <c r="K60" s="67"/>
      <c r="L60" s="97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7"/>
      <c r="F61" s="21">
        <v>0</v>
      </c>
      <c r="G61" s="55"/>
      <c r="H61" s="63"/>
      <c r="I61" s="21">
        <v>0</v>
      </c>
      <c r="J61" s="21">
        <v>0</v>
      </c>
      <c r="K61" s="67"/>
      <c r="L61" s="97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7"/>
      <c r="F62" s="21">
        <v>0</v>
      </c>
      <c r="G62" s="55"/>
      <c r="H62" s="63"/>
      <c r="I62" s="21">
        <v>0</v>
      </c>
      <c r="J62" s="21">
        <v>0</v>
      </c>
      <c r="K62" s="67"/>
      <c r="L62" s="97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7"/>
      <c r="F63" s="21">
        <v>0</v>
      </c>
      <c r="G63" s="55"/>
      <c r="H63" s="63"/>
      <c r="I63" s="21">
        <v>0</v>
      </c>
      <c r="J63" s="21">
        <v>0</v>
      </c>
      <c r="K63" s="67"/>
      <c r="L63" s="97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7"/>
      <c r="F64" s="21">
        <v>0</v>
      </c>
      <c r="G64" s="55"/>
      <c r="H64" s="63"/>
      <c r="I64" s="21">
        <v>0</v>
      </c>
      <c r="J64" s="21">
        <v>0</v>
      </c>
      <c r="K64" s="67"/>
      <c r="L64" s="97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7"/>
      <c r="F65" s="21">
        <v>0</v>
      </c>
      <c r="G65" s="55"/>
      <c r="H65" s="63"/>
      <c r="I65" s="21">
        <v>0</v>
      </c>
      <c r="J65" s="21">
        <v>0</v>
      </c>
      <c r="K65" s="67"/>
      <c r="L65" s="97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7"/>
      <c r="F66" s="21">
        <v>0</v>
      </c>
      <c r="G66" s="55"/>
      <c r="H66" s="63"/>
      <c r="I66" s="21">
        <v>0</v>
      </c>
      <c r="J66" s="21">
        <v>0</v>
      </c>
      <c r="K66" s="67"/>
      <c r="L66" s="97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7"/>
      <c r="F67" s="21">
        <v>0</v>
      </c>
      <c r="G67" s="55"/>
      <c r="H67" s="63"/>
      <c r="I67" s="21">
        <v>0</v>
      </c>
      <c r="J67" s="21">
        <v>0</v>
      </c>
      <c r="K67" s="67"/>
      <c r="L67" s="97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7"/>
      <c r="F68" s="21">
        <v>0</v>
      </c>
      <c r="G68" s="55"/>
      <c r="H68" s="63"/>
      <c r="I68" s="21">
        <v>0</v>
      </c>
      <c r="J68" s="21">
        <v>0</v>
      </c>
      <c r="K68" s="67"/>
      <c r="L68" s="97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7"/>
      <c r="F69" s="21">
        <v>0</v>
      </c>
      <c r="G69" s="55"/>
      <c r="H69" s="63"/>
      <c r="I69" s="21">
        <v>0</v>
      </c>
      <c r="J69" s="21">
        <v>0</v>
      </c>
      <c r="K69" s="67"/>
      <c r="L69" s="97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7"/>
      <c r="F70" s="21">
        <v>0</v>
      </c>
      <c r="G70" s="55"/>
      <c r="H70" s="63"/>
      <c r="I70" s="21">
        <v>0</v>
      </c>
      <c r="J70" s="21">
        <v>0</v>
      </c>
      <c r="K70" s="67"/>
      <c r="L70" s="97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7"/>
      <c r="F71" s="21">
        <v>0</v>
      </c>
      <c r="G71" s="55"/>
      <c r="H71" s="63"/>
      <c r="I71" s="21">
        <v>0</v>
      </c>
      <c r="J71" s="21">
        <v>0</v>
      </c>
      <c r="K71" s="67"/>
      <c r="L71" s="97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7"/>
      <c r="F72" s="21">
        <v>0</v>
      </c>
      <c r="G72" s="55"/>
      <c r="H72" s="63"/>
      <c r="I72" s="21">
        <v>0</v>
      </c>
      <c r="J72" s="21">
        <v>0</v>
      </c>
      <c r="K72" s="67"/>
      <c r="L72" s="97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7"/>
      <c r="F73" s="21">
        <v>0</v>
      </c>
      <c r="G73" s="55"/>
      <c r="H73" s="63"/>
      <c r="I73" s="21">
        <v>0</v>
      </c>
      <c r="J73" s="21">
        <v>0</v>
      </c>
      <c r="K73" s="67"/>
      <c r="L73" s="97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7"/>
      <c r="F74" s="21">
        <v>0</v>
      </c>
      <c r="G74" s="55"/>
      <c r="H74" s="63"/>
      <c r="I74" s="21">
        <v>0</v>
      </c>
      <c r="J74" s="21">
        <v>0</v>
      </c>
      <c r="K74" s="67"/>
      <c r="L74" s="97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7"/>
      <c r="F75" s="21">
        <v>0</v>
      </c>
      <c r="G75" s="55"/>
      <c r="H75" s="63"/>
      <c r="I75" s="21">
        <v>0</v>
      </c>
      <c r="J75" s="21">
        <v>0</v>
      </c>
      <c r="K75" s="67"/>
      <c r="L75" s="97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7"/>
      <c r="F76" s="21">
        <v>0</v>
      </c>
      <c r="G76" s="55"/>
      <c r="H76" s="63"/>
      <c r="I76" s="21">
        <v>0</v>
      </c>
      <c r="J76" s="21">
        <v>0</v>
      </c>
      <c r="K76" s="67"/>
      <c r="L76" s="97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7"/>
      <c r="F77" s="21">
        <v>0</v>
      </c>
      <c r="G77" s="55"/>
      <c r="H77" s="63"/>
      <c r="I77" s="21">
        <v>0</v>
      </c>
      <c r="J77" s="21">
        <v>0</v>
      </c>
      <c r="K77" s="67"/>
      <c r="L77" s="97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7"/>
      <c r="F78" s="21">
        <v>0</v>
      </c>
      <c r="G78" s="55"/>
      <c r="H78" s="63"/>
      <c r="I78" s="21">
        <v>0</v>
      </c>
      <c r="J78" s="21">
        <v>0</v>
      </c>
      <c r="K78" s="67"/>
      <c r="L78" s="97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7"/>
      <c r="F79" s="21">
        <v>0</v>
      </c>
      <c r="G79" s="55"/>
      <c r="H79" s="63"/>
      <c r="I79" s="21">
        <v>0</v>
      </c>
      <c r="J79" s="21">
        <v>0</v>
      </c>
      <c r="K79" s="67"/>
      <c r="L79" s="97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7"/>
      <c r="F80" s="21">
        <v>0</v>
      </c>
      <c r="G80" s="55"/>
      <c r="H80" s="63"/>
      <c r="I80" s="21">
        <v>0</v>
      </c>
      <c r="J80" s="21">
        <v>0</v>
      </c>
      <c r="K80" s="67"/>
      <c r="L80" s="97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7"/>
      <c r="F81" s="21">
        <v>0</v>
      </c>
      <c r="G81" s="55"/>
      <c r="H81" s="63"/>
      <c r="I81" s="21">
        <v>0</v>
      </c>
      <c r="J81" s="21">
        <v>0</v>
      </c>
      <c r="K81" s="67"/>
      <c r="L81" s="97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7"/>
      <c r="F82" s="21">
        <v>0</v>
      </c>
      <c r="G82" s="55"/>
      <c r="H82" s="63"/>
      <c r="I82" s="21">
        <v>0</v>
      </c>
      <c r="J82" s="21">
        <v>0</v>
      </c>
      <c r="K82" s="67"/>
      <c r="L82" s="97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7"/>
      <c r="F83" s="21">
        <v>0</v>
      </c>
      <c r="G83" s="55"/>
      <c r="H83" s="63"/>
      <c r="I83" s="21">
        <v>0</v>
      </c>
      <c r="J83" s="21">
        <v>0</v>
      </c>
      <c r="K83" s="67"/>
      <c r="L83" s="97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7"/>
      <c r="F84" s="21">
        <v>0</v>
      </c>
      <c r="G84" s="55"/>
      <c r="H84" s="63"/>
      <c r="I84" s="21">
        <v>0</v>
      </c>
      <c r="J84" s="21">
        <v>0</v>
      </c>
      <c r="K84" s="67"/>
      <c r="L84" s="97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7"/>
      <c r="F85" s="21">
        <v>0</v>
      </c>
      <c r="G85" s="55"/>
      <c r="H85" s="63"/>
      <c r="I85" s="21">
        <v>0</v>
      </c>
      <c r="J85" s="21">
        <v>0</v>
      </c>
      <c r="K85" s="67"/>
      <c r="L85" s="97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7"/>
      <c r="F86" s="21">
        <v>0</v>
      </c>
      <c r="G86" s="55"/>
      <c r="H86" s="63"/>
      <c r="I86" s="21">
        <v>0</v>
      </c>
      <c r="J86" s="21">
        <v>0</v>
      </c>
      <c r="K86" s="67"/>
      <c r="L86" s="97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7"/>
      <c r="F87" s="21">
        <v>0</v>
      </c>
      <c r="G87" s="55"/>
      <c r="H87" s="63"/>
      <c r="I87" s="21">
        <v>0</v>
      </c>
      <c r="J87" s="21">
        <v>0</v>
      </c>
      <c r="K87" s="67"/>
      <c r="L87" s="97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7"/>
      <c r="F88" s="21">
        <v>0</v>
      </c>
      <c r="G88" s="55"/>
      <c r="H88" s="63"/>
      <c r="I88" s="21">
        <v>0</v>
      </c>
      <c r="J88" s="21">
        <v>0</v>
      </c>
      <c r="K88" s="67"/>
      <c r="L88" s="97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7"/>
      <c r="F89" s="21">
        <v>0</v>
      </c>
      <c r="G89" s="55"/>
      <c r="H89" s="63"/>
      <c r="I89" s="21">
        <v>0</v>
      </c>
      <c r="J89" s="21">
        <v>0</v>
      </c>
      <c r="K89" s="67"/>
      <c r="L89" s="97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7"/>
      <c r="F90" s="21">
        <v>0</v>
      </c>
      <c r="G90" s="55"/>
      <c r="H90" s="63"/>
      <c r="I90" s="21">
        <v>0</v>
      </c>
      <c r="J90" s="21">
        <v>0</v>
      </c>
      <c r="K90" s="67"/>
      <c r="L90" s="97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7"/>
      <c r="F91" s="21">
        <v>0</v>
      </c>
      <c r="G91" s="55"/>
      <c r="H91" s="63"/>
      <c r="I91" s="21">
        <v>0</v>
      </c>
      <c r="J91" s="21">
        <v>0</v>
      </c>
      <c r="K91" s="67"/>
      <c r="L91" s="97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7"/>
      <c r="F92" s="21">
        <v>0</v>
      </c>
      <c r="G92" s="55"/>
      <c r="H92" s="63"/>
      <c r="I92" s="21">
        <v>0</v>
      </c>
      <c r="J92" s="21">
        <v>0</v>
      </c>
      <c r="K92" s="67"/>
      <c r="L92" s="97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7"/>
      <c r="F93" s="21">
        <v>0</v>
      </c>
      <c r="G93" s="55"/>
      <c r="H93" s="63"/>
      <c r="I93" s="21">
        <v>0</v>
      </c>
      <c r="J93" s="21">
        <v>0</v>
      </c>
      <c r="K93" s="67"/>
      <c r="L93" s="97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7"/>
      <c r="F94" s="21">
        <v>0</v>
      </c>
      <c r="G94" s="55"/>
      <c r="H94" s="63"/>
      <c r="I94" s="21">
        <v>0</v>
      </c>
      <c r="J94" s="21">
        <v>0</v>
      </c>
      <c r="K94" s="67"/>
      <c r="L94" s="97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7"/>
      <c r="F95" s="21">
        <v>0</v>
      </c>
      <c r="G95" s="55"/>
      <c r="H95" s="63"/>
      <c r="I95" s="21">
        <v>0</v>
      </c>
      <c r="J95" s="21">
        <v>0</v>
      </c>
      <c r="K95" s="67"/>
      <c r="L95" s="97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7"/>
      <c r="F96" s="21">
        <v>0</v>
      </c>
      <c r="G96" s="55"/>
      <c r="H96" s="63"/>
      <c r="I96" s="21">
        <v>0</v>
      </c>
      <c r="J96" s="21">
        <v>0</v>
      </c>
      <c r="K96" s="67"/>
      <c r="L96" s="97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7"/>
      <c r="F97" s="21">
        <v>0</v>
      </c>
      <c r="G97" s="55"/>
      <c r="H97" s="63"/>
      <c r="I97" s="21">
        <v>0</v>
      </c>
      <c r="J97" s="21">
        <v>0</v>
      </c>
      <c r="K97" s="67"/>
      <c r="L97" s="97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7"/>
      <c r="F98" s="21">
        <v>0</v>
      </c>
      <c r="G98" s="55"/>
      <c r="H98" s="63"/>
      <c r="I98" s="21">
        <v>0</v>
      </c>
      <c r="J98" s="21">
        <v>0</v>
      </c>
      <c r="K98" s="67"/>
      <c r="L98" s="97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7"/>
      <c r="F99" s="21">
        <v>0</v>
      </c>
      <c r="G99" s="55"/>
      <c r="H99" s="63"/>
      <c r="I99" s="21">
        <v>0</v>
      </c>
      <c r="J99" s="21">
        <v>0</v>
      </c>
      <c r="K99" s="67"/>
      <c r="L99" s="97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7"/>
      <c r="F100" s="21">
        <v>0</v>
      </c>
      <c r="G100" s="55"/>
      <c r="H100" s="63"/>
      <c r="I100" s="21">
        <v>0</v>
      </c>
      <c r="J100" s="21">
        <v>0</v>
      </c>
      <c r="K100" s="67"/>
      <c r="L100" s="97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7"/>
      <c r="F101" s="21">
        <v>0</v>
      </c>
      <c r="G101" s="55"/>
      <c r="H101" s="63"/>
      <c r="I101" s="21">
        <v>0</v>
      </c>
      <c r="J101" s="21">
        <v>0</v>
      </c>
      <c r="K101" s="67"/>
      <c r="L101" s="97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7"/>
      <c r="F102" s="21">
        <v>0</v>
      </c>
      <c r="G102" s="55"/>
      <c r="H102" s="63"/>
      <c r="I102" s="21">
        <v>0</v>
      </c>
      <c r="J102" s="21">
        <v>0</v>
      </c>
      <c r="K102" s="67"/>
      <c r="L102" s="97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7"/>
      <c r="F103" s="21">
        <v>0</v>
      </c>
      <c r="G103" s="55"/>
      <c r="H103" s="63"/>
      <c r="I103" s="21">
        <v>0</v>
      </c>
      <c r="J103" s="21">
        <v>0</v>
      </c>
      <c r="K103" s="67"/>
      <c r="L103" s="97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7"/>
      <c r="F104" s="21">
        <v>0</v>
      </c>
      <c r="G104" s="55"/>
      <c r="H104" s="63"/>
      <c r="I104" s="21">
        <v>0</v>
      </c>
      <c r="J104" s="21">
        <v>0</v>
      </c>
      <c r="K104" s="67"/>
      <c r="L104" s="97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7"/>
      <c r="F105" s="21">
        <v>0</v>
      </c>
      <c r="G105" s="55"/>
      <c r="H105" s="63"/>
      <c r="I105" s="21">
        <v>0</v>
      </c>
      <c r="J105" s="21">
        <v>0</v>
      </c>
      <c r="K105" s="67"/>
      <c r="L105" s="97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7"/>
      <c r="F106" s="21">
        <v>0</v>
      </c>
      <c r="G106" s="55"/>
      <c r="H106" s="63"/>
      <c r="I106" s="21">
        <v>0</v>
      </c>
      <c r="J106" s="21">
        <v>0</v>
      </c>
      <c r="K106" s="67"/>
      <c r="L106" s="97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7"/>
      <c r="F107" s="21">
        <v>0</v>
      </c>
      <c r="G107" s="55"/>
      <c r="H107" s="63"/>
      <c r="I107" s="21">
        <v>0</v>
      </c>
      <c r="J107" s="21">
        <v>0</v>
      </c>
      <c r="K107" s="67"/>
      <c r="L107" s="97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7"/>
      <c r="F108" s="21">
        <v>0</v>
      </c>
      <c r="G108" s="55"/>
      <c r="H108" s="63"/>
      <c r="I108" s="21">
        <v>0</v>
      </c>
      <c r="J108" s="21">
        <v>0</v>
      </c>
      <c r="K108" s="67"/>
      <c r="L108" s="97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7"/>
      <c r="F109" s="21">
        <v>0</v>
      </c>
      <c r="G109" s="55"/>
      <c r="H109" s="63"/>
      <c r="I109" s="21">
        <v>0</v>
      </c>
      <c r="J109" s="21">
        <v>0</v>
      </c>
      <c r="K109" s="67"/>
      <c r="L109" s="97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7"/>
      <c r="F110" s="21">
        <v>0</v>
      </c>
      <c r="G110" s="55"/>
      <c r="H110" s="63"/>
      <c r="I110" s="21">
        <v>0</v>
      </c>
      <c r="J110" s="21">
        <v>0</v>
      </c>
      <c r="K110" s="67"/>
      <c r="L110" s="97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7"/>
      <c r="F111" s="21">
        <v>0</v>
      </c>
      <c r="G111" s="55"/>
      <c r="H111" s="63"/>
      <c r="I111" s="21">
        <v>0</v>
      </c>
      <c r="J111" s="21">
        <v>0</v>
      </c>
      <c r="K111" s="67"/>
      <c r="L111" s="97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7"/>
      <c r="F112" s="21">
        <v>0</v>
      </c>
      <c r="G112" s="55"/>
      <c r="H112" s="63"/>
      <c r="I112" s="21">
        <v>0</v>
      </c>
      <c r="J112" s="21">
        <v>0</v>
      </c>
      <c r="K112" s="67"/>
      <c r="L112" s="97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7"/>
      <c r="F113" s="21">
        <v>0</v>
      </c>
      <c r="G113" s="55"/>
      <c r="H113" s="63"/>
      <c r="I113" s="21">
        <v>0</v>
      </c>
      <c r="J113" s="21">
        <v>0</v>
      </c>
      <c r="K113" s="67"/>
      <c r="L113" s="97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7"/>
      <c r="F114" s="21">
        <v>0</v>
      </c>
      <c r="G114" s="55"/>
      <c r="H114" s="63"/>
      <c r="I114" s="21">
        <v>0</v>
      </c>
      <c r="J114" s="21">
        <v>0</v>
      </c>
      <c r="K114" s="67"/>
      <c r="L114" s="97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7"/>
      <c r="F115" s="21">
        <v>0</v>
      </c>
      <c r="G115" s="55"/>
      <c r="H115" s="63"/>
      <c r="I115" s="21">
        <v>0</v>
      </c>
      <c r="J115" s="21">
        <v>0</v>
      </c>
      <c r="K115" s="67"/>
      <c r="L115" s="97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7"/>
      <c r="F116" s="21">
        <v>0</v>
      </c>
      <c r="G116" s="55"/>
      <c r="H116" s="63"/>
      <c r="I116" s="21">
        <v>0</v>
      </c>
      <c r="J116" s="21">
        <v>0</v>
      </c>
      <c r="K116" s="67"/>
      <c r="L116" s="97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7"/>
      <c r="F117" s="21">
        <v>0</v>
      </c>
      <c r="G117" s="55"/>
      <c r="H117" s="63"/>
      <c r="I117" s="21">
        <v>0</v>
      </c>
      <c r="J117" s="21">
        <v>0</v>
      </c>
      <c r="K117" s="67"/>
      <c r="L117" s="97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7"/>
      <c r="F118" s="21">
        <v>0</v>
      </c>
      <c r="G118" s="55"/>
      <c r="H118" s="63"/>
      <c r="I118" s="21">
        <v>0</v>
      </c>
      <c r="J118" s="21">
        <v>0</v>
      </c>
      <c r="K118" s="67"/>
      <c r="L118" s="97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7"/>
      <c r="F119" s="21">
        <v>0</v>
      </c>
      <c r="G119" s="55"/>
      <c r="H119" s="63"/>
      <c r="I119" s="21">
        <v>0</v>
      </c>
      <c r="J119" s="21">
        <v>0</v>
      </c>
      <c r="K119" s="67"/>
      <c r="L119" s="97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7"/>
      <c r="F120" s="21">
        <v>0</v>
      </c>
      <c r="G120" s="55"/>
      <c r="H120" s="63"/>
      <c r="I120" s="21">
        <v>0</v>
      </c>
      <c r="J120" s="21">
        <v>0</v>
      </c>
      <c r="K120" s="67"/>
      <c r="L120" s="97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7"/>
      <c r="F121" s="21">
        <v>0</v>
      </c>
      <c r="G121" s="55"/>
      <c r="H121" s="63"/>
      <c r="I121" s="21">
        <v>0</v>
      </c>
      <c r="J121" s="21">
        <v>0</v>
      </c>
      <c r="K121" s="67"/>
      <c r="L121" s="97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7"/>
      <c r="F122" s="21">
        <v>0</v>
      </c>
      <c r="G122" s="55"/>
      <c r="H122" s="63"/>
      <c r="I122" s="21">
        <v>0</v>
      </c>
      <c r="J122" s="21">
        <v>0</v>
      </c>
      <c r="K122" s="67"/>
      <c r="L122" s="97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7"/>
      <c r="F123" s="21">
        <v>0</v>
      </c>
      <c r="G123" s="55"/>
      <c r="H123" s="63"/>
      <c r="I123" s="21">
        <v>0</v>
      </c>
      <c r="J123" s="21">
        <v>0</v>
      </c>
      <c r="K123" s="67"/>
      <c r="L123" s="97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7"/>
      <c r="F124" s="21">
        <v>0</v>
      </c>
      <c r="G124" s="55"/>
      <c r="H124" s="63"/>
      <c r="I124" s="21">
        <v>0</v>
      </c>
      <c r="J124" s="21">
        <v>0</v>
      </c>
      <c r="K124" s="67"/>
      <c r="L124" s="97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7"/>
      <c r="F125" s="21">
        <v>0</v>
      </c>
      <c r="G125" s="55"/>
      <c r="H125" s="63"/>
      <c r="I125" s="21">
        <v>0</v>
      </c>
      <c r="J125" s="21">
        <v>0</v>
      </c>
      <c r="K125" s="67"/>
      <c r="L125" s="97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7"/>
      <c r="F126" s="21">
        <v>0</v>
      </c>
      <c r="G126" s="55"/>
      <c r="H126" s="63"/>
      <c r="I126" s="21">
        <v>0</v>
      </c>
      <c r="J126" s="21">
        <v>0</v>
      </c>
      <c r="K126" s="67"/>
      <c r="L126" s="97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7"/>
      <c r="F127" s="21">
        <v>0</v>
      </c>
      <c r="G127" s="55"/>
      <c r="H127" s="63"/>
      <c r="I127" s="21">
        <v>0</v>
      </c>
      <c r="J127" s="21">
        <v>0</v>
      </c>
      <c r="K127" s="67"/>
      <c r="L127" s="97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7"/>
      <c r="F128" s="21">
        <v>0</v>
      </c>
      <c r="G128" s="55"/>
      <c r="H128" s="63"/>
      <c r="I128" s="21">
        <v>0</v>
      </c>
      <c r="J128" s="21">
        <v>0</v>
      </c>
      <c r="K128" s="67"/>
      <c r="L128" s="97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7"/>
      <c r="F129" s="21">
        <v>0</v>
      </c>
      <c r="G129" s="55"/>
      <c r="H129" s="63"/>
      <c r="I129" s="21">
        <v>0</v>
      </c>
      <c r="J129" s="21">
        <v>0</v>
      </c>
      <c r="K129" s="67"/>
      <c r="L129" s="97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7"/>
      <c r="F130" s="21">
        <v>0</v>
      </c>
      <c r="G130" s="55"/>
      <c r="H130" s="63"/>
      <c r="I130" s="21">
        <v>0</v>
      </c>
      <c r="J130" s="21">
        <v>0</v>
      </c>
      <c r="K130" s="67"/>
      <c r="L130" s="97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7"/>
      <c r="F131" s="21">
        <v>0</v>
      </c>
      <c r="G131" s="55"/>
      <c r="H131" s="63"/>
      <c r="I131" s="21">
        <v>0</v>
      </c>
      <c r="J131" s="21">
        <v>0</v>
      </c>
      <c r="K131" s="67"/>
      <c r="L131" s="97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7"/>
      <c r="F132" s="21">
        <v>0</v>
      </c>
      <c r="G132" s="55"/>
      <c r="H132" s="63"/>
      <c r="I132" s="21">
        <v>0</v>
      </c>
      <c r="J132" s="21">
        <v>0</v>
      </c>
      <c r="K132" s="67"/>
      <c r="L132" s="97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7"/>
      <c r="F133" s="21">
        <v>0</v>
      </c>
      <c r="G133" s="55"/>
      <c r="H133" s="63"/>
      <c r="I133" s="21">
        <v>0</v>
      </c>
      <c r="J133" s="21">
        <v>0</v>
      </c>
      <c r="K133" s="67"/>
      <c r="L133" s="97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7"/>
      <c r="F134" s="21">
        <v>0</v>
      </c>
      <c r="G134" s="55"/>
      <c r="H134" s="63"/>
      <c r="I134" s="21">
        <v>0</v>
      </c>
      <c r="J134" s="21">
        <v>0</v>
      </c>
      <c r="K134" s="67"/>
      <c r="L134" s="97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7"/>
      <c r="F135" s="21">
        <v>0</v>
      </c>
      <c r="G135" s="55"/>
      <c r="H135" s="63"/>
      <c r="I135" s="21">
        <v>0</v>
      </c>
      <c r="J135" s="21">
        <v>0</v>
      </c>
      <c r="K135" s="67"/>
      <c r="L135" s="97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7"/>
      <c r="F136" s="21">
        <v>0</v>
      </c>
      <c r="G136" s="55"/>
      <c r="H136" s="63"/>
      <c r="I136" s="21">
        <v>0</v>
      </c>
      <c r="J136" s="21">
        <v>0</v>
      </c>
      <c r="K136" s="67"/>
      <c r="L136" s="97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7"/>
      <c r="F137" s="21">
        <v>0</v>
      </c>
      <c r="G137" s="55"/>
      <c r="H137" s="63"/>
      <c r="I137" s="21">
        <v>0</v>
      </c>
      <c r="J137" s="21">
        <v>0</v>
      </c>
      <c r="K137" s="67"/>
      <c r="L137" s="97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7"/>
      <c r="F138" s="21">
        <v>0</v>
      </c>
      <c r="G138" s="55"/>
      <c r="H138" s="63"/>
      <c r="I138" s="21">
        <v>0</v>
      </c>
      <c r="J138" s="21">
        <v>0</v>
      </c>
      <c r="K138" s="67"/>
      <c r="L138" s="97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7"/>
      <c r="F139" s="21">
        <v>0</v>
      </c>
      <c r="G139" s="55"/>
      <c r="H139" s="63"/>
      <c r="I139" s="21">
        <v>0</v>
      </c>
      <c r="J139" s="21">
        <v>0</v>
      </c>
      <c r="K139" s="67"/>
      <c r="L139" s="97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7"/>
      <c r="F140" s="21">
        <v>0</v>
      </c>
      <c r="G140" s="55"/>
      <c r="H140" s="63"/>
      <c r="I140" s="21">
        <v>0</v>
      </c>
      <c r="J140" s="21">
        <v>0</v>
      </c>
      <c r="K140" s="67"/>
      <c r="L140" s="97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7"/>
      <c r="F141" s="21">
        <v>0</v>
      </c>
      <c r="G141" s="55"/>
      <c r="H141" s="63"/>
      <c r="I141" s="21">
        <v>0</v>
      </c>
      <c r="J141" s="21">
        <v>0</v>
      </c>
      <c r="K141" s="67"/>
      <c r="L141" s="97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7"/>
      <c r="F142" s="21">
        <v>0</v>
      </c>
      <c r="G142" s="55"/>
      <c r="H142" s="63"/>
      <c r="I142" s="21">
        <v>0</v>
      </c>
      <c r="J142" s="21">
        <v>0</v>
      </c>
      <c r="K142" s="67"/>
      <c r="L142" s="97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7"/>
      <c r="F143" s="21">
        <v>0</v>
      </c>
      <c r="G143" s="55"/>
      <c r="H143" s="63"/>
      <c r="I143" s="21">
        <v>0</v>
      </c>
      <c r="J143" s="21">
        <v>0</v>
      </c>
      <c r="K143" s="67"/>
      <c r="L143" s="97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7"/>
      <c r="F144" s="21">
        <v>0</v>
      </c>
      <c r="G144" s="55"/>
      <c r="H144" s="63"/>
      <c r="I144" s="21">
        <v>0</v>
      </c>
      <c r="J144" s="21">
        <v>0</v>
      </c>
      <c r="K144" s="67"/>
      <c r="L144" s="97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7"/>
      <c r="F145" s="21">
        <v>0</v>
      </c>
      <c r="G145" s="55"/>
      <c r="H145" s="63"/>
      <c r="I145" s="21">
        <v>0</v>
      </c>
      <c r="J145" s="21">
        <v>0</v>
      </c>
      <c r="K145" s="67"/>
      <c r="L145" s="97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7"/>
      <c r="F146" s="21">
        <v>0</v>
      </c>
      <c r="G146" s="55"/>
      <c r="H146" s="63"/>
      <c r="I146" s="21">
        <v>0</v>
      </c>
      <c r="J146" s="21">
        <v>0</v>
      </c>
      <c r="K146" s="67"/>
      <c r="L146" s="97"/>
      <c r="M146" s="21">
        <v>0</v>
      </c>
      <c r="N146" s="97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35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35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B3" sqref="B3:D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2" t="s">
        <v>246</v>
      </c>
      <c r="B1" s="122"/>
      <c r="C1" s="122"/>
      <c r="D1" s="122"/>
    </row>
    <row r="2" spans="1:4" ht="94.5" customHeight="1" x14ac:dyDescent="0.25">
      <c r="A2" s="99" t="s">
        <v>244</v>
      </c>
      <c r="B2" s="120" t="s">
        <v>214</v>
      </c>
      <c r="C2" s="120" t="s">
        <v>215</v>
      </c>
      <c r="D2" s="120" t="s">
        <v>187</v>
      </c>
    </row>
    <row r="3" spans="1:4" ht="37.5" customHeight="1" x14ac:dyDescent="0.3">
      <c r="A3" s="94" t="s">
        <v>57</v>
      </c>
      <c r="B3" s="142">
        <v>42</v>
      </c>
      <c r="C3" s="100">
        <v>42</v>
      </c>
      <c r="D3" s="285">
        <v>4469</v>
      </c>
    </row>
    <row r="4" spans="1:4" ht="37.5" customHeight="1" x14ac:dyDescent="0.25">
      <c r="A4" s="94" t="s">
        <v>58</v>
      </c>
      <c r="B4" s="142">
        <v>18</v>
      </c>
      <c r="C4" s="100">
        <v>18</v>
      </c>
      <c r="D4" s="100">
        <v>4000</v>
      </c>
    </row>
    <row r="5" spans="1:4" ht="37.5" customHeight="1" x14ac:dyDescent="0.25">
      <c r="A5" s="94" t="s">
        <v>66</v>
      </c>
      <c r="B5" s="142">
        <v>0</v>
      </c>
      <c r="C5" s="100">
        <v>0</v>
      </c>
      <c r="D5" s="100">
        <v>0</v>
      </c>
    </row>
    <row r="6" spans="1:4" ht="37.5" customHeight="1" x14ac:dyDescent="0.25">
      <c r="A6" s="94" t="s">
        <v>67</v>
      </c>
      <c r="B6" s="142">
        <v>0</v>
      </c>
      <c r="C6" s="100">
        <v>0</v>
      </c>
      <c r="D6" s="100">
        <v>0</v>
      </c>
    </row>
    <row r="7" spans="1:4" ht="37.5" customHeight="1" x14ac:dyDescent="0.25">
      <c r="A7" s="94" t="s">
        <v>68</v>
      </c>
      <c r="B7" s="142">
        <v>10</v>
      </c>
      <c r="C7" s="100">
        <v>10</v>
      </c>
      <c r="D7" s="100">
        <v>2000</v>
      </c>
    </row>
    <row r="8" spans="1:4" ht="37.5" customHeight="1" x14ac:dyDescent="0.25">
      <c r="A8" s="94" t="s">
        <v>69</v>
      </c>
      <c r="B8" s="142">
        <v>10</v>
      </c>
      <c r="C8" s="100">
        <v>10</v>
      </c>
      <c r="D8" s="100">
        <v>300</v>
      </c>
    </row>
    <row r="9" spans="1:4" ht="37.5" customHeight="1" x14ac:dyDescent="0.25">
      <c r="A9" s="121" t="s">
        <v>87</v>
      </c>
      <c r="B9" s="35">
        <f>SUM(B3:B8)</f>
        <v>80</v>
      </c>
      <c r="C9" s="35">
        <f>SUM(C3:C8)</f>
        <v>80</v>
      </c>
      <c r="D9" s="35">
        <f>SUM(D3:D8)</f>
        <v>10769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2021-11-21T12:44:55Z</dcterms:modified>
</cp:coreProperties>
</file>