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14" activeTab="20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C15" i="32" l="1"/>
  <c r="C14" i="32"/>
  <c r="C13" i="32"/>
  <c r="C12" i="32"/>
  <c r="C11" i="32"/>
  <c r="C10" i="32"/>
  <c r="C8" i="32"/>
  <c r="C7" i="32"/>
  <c r="C6" i="32"/>
  <c r="C5" i="32"/>
  <c r="C4" i="32"/>
  <c r="I5" i="9"/>
  <c r="E3" i="29" l="1"/>
  <c r="B3" i="29"/>
  <c r="B9" i="32" l="1"/>
  <c r="B3" i="32"/>
  <c r="E5" i="35" l="1"/>
  <c r="E10" i="35" s="1"/>
  <c r="D5" i="35"/>
  <c r="D10" i="35" s="1"/>
  <c r="C5" i="35"/>
  <c r="C10" i="35" s="1"/>
  <c r="B5" i="35"/>
  <c r="B10" i="35" s="1"/>
  <c r="D59" i="8" l="1"/>
  <c r="D40" i="15"/>
  <c r="D14" i="31" l="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I61" i="33" s="1"/>
  <c r="H62" i="33"/>
  <c r="G62" i="33"/>
  <c r="G61" i="33" s="1"/>
  <c r="D62" i="33"/>
  <c r="D61" i="33" s="1"/>
  <c r="C62" i="33"/>
  <c r="C61" i="33" s="1"/>
  <c r="L61" i="33"/>
  <c r="K61" i="33"/>
  <c r="J61" i="33"/>
  <c r="H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C47" i="33" s="1"/>
  <c r="L47" i="33"/>
  <c r="K47" i="33"/>
  <c r="J47" i="33"/>
  <c r="I47" i="33"/>
  <c r="H47" i="33"/>
  <c r="G47" i="33"/>
  <c r="D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I4" i="33" s="1"/>
  <c r="H5" i="33"/>
  <c r="G5" i="33"/>
  <c r="G4" i="33" s="1"/>
  <c r="C5" i="33"/>
  <c r="J91" i="33" l="1"/>
  <c r="K4" i="33"/>
  <c r="L4" i="33"/>
  <c r="D91" i="33"/>
  <c r="H4" i="33"/>
  <c r="C4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<sst xmlns="http://schemas.openxmlformats.org/spreadsheetml/2006/main" count="984" uniqueCount="739">
  <si>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</si>
  <si>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</si>
  <si>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</si>
  <si>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</si>
  <si>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</si>
  <si>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</si>
  <si>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</si>
  <si>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</si>
  <si>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</si>
  <si>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</si>
  <si>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</si>
  <si>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</si>
  <si>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</si>
  <si>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</si>
  <si>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</si>
  <si>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</si>
  <si>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</si>
  <si>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</si>
  <si>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</si>
  <si>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</si>
  <si>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</si>
  <si>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</si>
  <si>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</si>
  <si>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</si>
  <si>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</si>
  <si>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</si>
  <si>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</si>
  <si>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</si>
  <si>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</si>
  <si>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</si>
  <si>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</si>
  <si>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</si>
  <si>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</si>
  <si>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</si>
  <si>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</si>
  <si>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</si>
  <si>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</si>
  <si>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</si>
  <si>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</si>
  <si>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</si>
  <si>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</si>
  <si>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</si>
  <si>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</si>
  <si>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</si>
  <si>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</si>
  <si>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</si>
  <si>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</si>
  <si>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</si>
  <si>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</si>
  <si>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</si>
  <si>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</si>
  <si>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</si>
  <si>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</si>
  <si>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</si>
  <si>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</si>
  <si>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</si>
  <si>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</si>
  <si>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</si>
  <si>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</si>
  <si>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</si>
  <si>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</si>
  <si>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</si>
  <si>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</si>
  <si>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</si>
  <si>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</si>
  <si>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</si>
  <si>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</si>
  <si>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</si>
  <si>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</si>
  <si>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</si>
  <si>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</si>
  <si>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</si>
  <si>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</si>
  <si>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</si>
  <si>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</si>
  <si>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</si>
  <si>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</si>
  <si>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</si>
  <si>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</si>
  <si>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</si>
  <si>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</si>
  <si>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</si>
  <si>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</si>
  <si>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</si>
  <si>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</si>
  <si>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</si>
  <si>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</si>
  <si>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</si>
  <si>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</si>
  <si>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</si>
  <si>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</si>
  <si>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</si>
  <si>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</si>
  <si>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</si>
  <si>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</si>
  <si>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</si>
  <si>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</si>
  <si>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</si>
  <si>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</si>
  <si>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</si>
  <si>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</si>
  <si>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</si>
  <si>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</si>
  <si>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</si>
  <si>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</si>
  <si>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</si>
  <si>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</si>
  <si>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</si>
  <si>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</si>
  <si>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</si>
  <si>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</si>
  <si>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</si>
  <si>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</si>
  <si>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</si>
  <si>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</si>
  <si>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</si>
  <si>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</si>
  <si>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</si>
  <si>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</si>
  <si>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</si>
  <si>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</si>
  <si>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</si>
  <si>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</si>
  <si>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</si>
  <si>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</si>
  <si>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</si>
  <si>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</si>
  <si>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</si>
  <si>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</si>
  <si>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</si>
  <si>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</si>
  <si>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</si>
  <si>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</si>
  <si>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</si>
  <si>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</si>
  <si>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</si>
  <si>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</si>
  <si>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</si>
  <si>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</si>
  <si>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</si>
  <si>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</si>
  <si>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</si>
  <si>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</si>
  <si>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</si>
  <si>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</si>
  <si>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</si>
  <si>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</si>
  <si>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</si>
  <si>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</si>
  <si>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</si>
  <si>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</si>
  <si>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</si>
  <si>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</si>
  <si>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</si>
  <si>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</si>
  <si>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</si>
  <si>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</si>
  <si>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</si>
  <si>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</si>
  <si>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</si>
  <si>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</si>
  <si>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</si>
  <si>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</si>
  <si>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</si>
  <si>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</si>
  <si>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</si>
  <si>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</si>
  <si>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</si>
  <si>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</si>
  <si>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</si>
  <si>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</si>
  <si>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</si>
  <si>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</si>
  <si>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</si>
  <si>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</si>
  <si>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</si>
  <si>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</si>
  <si>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</si>
  <si>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</si>
  <si>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</si>
  <si>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</si>
  <si>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</si>
  <si>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</si>
  <si>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</si>
  <si>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</si>
  <si>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</si>
  <si>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</si>
  <si>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</si>
  <si>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</si>
  <si>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</si>
  <si>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</si>
  <si>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</si>
  <si>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</si>
  <si>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</si>
  <si>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</si>
  <si>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</si>
  <si>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</si>
  <si>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</si>
  <si>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</si>
  <si>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</si>
  <si>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</si>
  <si>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</si>
  <si>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</si>
  <si>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</si>
  <si>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</si>
  <si>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</si>
  <si>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</si>
  <si>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</si>
  <si>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</si>
  <si>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</si>
  <si>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</si>
  <si>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</si>
  <si>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</si>
  <si>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</si>
  <si>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</si>
  <si>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</si>
  <si>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</si>
  <si>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</si>
  <si>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</si>
  <si>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</si>
  <si>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</si>
  <si>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</si>
  <si>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</si>
  <si>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</si>
  <si>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</si>
  <si>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</si>
  <si>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</si>
  <si>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</si>
  <si>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</si>
  <si>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</si>
  <si>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</si>
  <si>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</si>
  <si>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</si>
  <si>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</si>
  <si>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</si>
  <si>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</si>
  <si>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</si>
  <si>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</si>
  <si>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</si>
  <si>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</si>
  <si>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</si>
  <si>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</si>
  <si>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</si>
  <si>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</si>
  <si>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</si>
  <si>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</si>
  <si>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</si>
  <si>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</si>
  <si>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</si>
  <si>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</si>
  <si>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</si>
  <si>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</si>
  <si>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</si>
  <si>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</si>
  <si>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</si>
  <si>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</si>
  <si>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</si>
  <si>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</si>
  <si>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</si>
  <si>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</si>
  <si>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</si>
  <si>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</si>
  <si>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</si>
  <si>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</si>
  <si>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</si>
  <si>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</si>
  <si>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</si>
  <si>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</si>
  <si>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</si>
  <si>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</si>
  <si>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</si>
  <si>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</si>
  <si>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Муниципальное бюджетное учреждение Ленинского района города Новосибирска Молодежный центр "Зодиак" (МБУ МЦ "Зодиак") 22.06.1994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</si>
  <si>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</si>
  <si>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630121, г. Новосибирск, ул. Невельского, 55                                                                                                  e-mail: mczodiak@yandex.ru  тел/факс 350-16-88                                                                                                                                                                    страница на портале тымолод.рф: http://www.timolod.ru/zodiak                                                                                                      группа VK: vk.com/nskzodiak</t>
  </si>
  <si>
    <t>Ирина Александровна Боярдинова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</si>
  <si>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                                                          "Антей",  ул. Титова, 12 - 1 этаж жилого дома                                                                                                                          "Антей", ул. Путевая, 6 - 1 этаж жилого дома                                                                                                                                                                  "НКС", ул. Ватутина, 17 - 1 этаж жилого дома                                                                                                            "Панда", ул. Котовского, 10 - 1 этаж жилого дома - пристройка                                                                      "Юность", ул. Невельского, 55 - пристройка к жилому дому</t>
  </si>
  <si>
    <t>Площадь по структурным подразделениям:                                                                                                                    "Антей",  ул. Титова, 12 - 343,3 кв.м.                                                                                                               "Антей", ул. Путевая, 6 - 174,6 кв.м.                                                                                                                                                              "НКС", ул. Ватутина, 17 - 264,4 кв.м.                                                                                                               "Панда", ул. Котовского, 10 - 138,9 кв.м.                                                                                                            "Юность", ул. Невельского, 55 - 862,7 кв.м.                                                                                                             Итого: 1783,9 кв.м.</t>
  </si>
  <si>
    <t>Площадь по структурным подразделениям:                                                                                                           "Антей",  ул. Титова, 12 - 150,2 кв.м.                                                                                                            "Антей", ул. Путевая, 6 - 87,2 кв.м.                                                                                                                                                              "НКС", ул. Ватутина, 17 - 191,5 кв.м.                                                                                                                 "Панда", ул. Котовского, 10 - 103,2 кв.м.                                                                                                    "Юность", ул. Невельского, 55 - 244,6 кв.м.                                                                                                   Итого: 776,7 кв.м.</t>
  </si>
  <si>
    <t xml:space="preserve">"Антей",  ул. Титова, 12 - пн-вс 9.00-22.00                                                                                          "Антей", ул. Путевая, 6 - пн-вс 9.00-21.00                                                                                                                                                          "НКС", ул. Ватутина, 17 - пн-вс 9.00-22.00                                                                                            "Панда", ул. Котовского, 10 - пн-вс 9.00-22.00                                                                                    "Юность", ул. Невельского, 55 - пн-вс 9.00-22.00                                                                                    </t>
  </si>
  <si>
    <t>МБУ МЦ "Зодиак"</t>
  </si>
  <si>
    <t>И. А. Боярдинова</t>
  </si>
  <si>
    <t>муниципального бюджетного учреждения Молодежный центр "Зодиак" Ленинского района</t>
  </si>
  <si>
    <t xml:space="preserve"> Акция «В этот год, никто не будет одинок»</t>
  </si>
  <si>
    <t>микроарайон "Затон"</t>
  </si>
  <si>
    <t>Позновательно-развлекательный интерактив для молодых семей микрорайона по соблюдениюПДД «С мамой за ручку»</t>
  </si>
  <si>
    <t xml:space="preserve">Мероприятие проведено онлайн </t>
  </si>
  <si>
    <t>Праздничная программа посвященная международному женскому дню</t>
  </si>
  <si>
    <t xml:space="preserve">ул. Титова, 12 </t>
  </si>
  <si>
    <t xml:space="preserve">Акция «Поделись теплом» </t>
  </si>
  <si>
    <t>в течение января</t>
  </si>
  <si>
    <t>СП «Юность», Невельского 55</t>
  </si>
  <si>
    <t>Акция "SOSисочка"</t>
  </si>
  <si>
    <t>1.02.-31.03.20</t>
  </si>
  <si>
    <t>МБУ МЦ "Зодиак", Ватутина, 17</t>
  </si>
  <si>
    <t>Спектакль для жителей микрорайона «Лукоморье» по произведениям А.С.Пушкина</t>
  </si>
  <si>
    <t>06.02.20.</t>
  </si>
  <si>
    <t>ул.Титова,12</t>
  </si>
  <si>
    <t>Лекция историка для студентов колледжа рамках Победной в трилогии , посвященной 75-летию со Дня Победы совместно с НПЭК</t>
  </si>
  <si>
    <t>НПЭК ул. Титова, 14</t>
  </si>
  <si>
    <t>Акция, посвящённая международному дню родного языка</t>
  </si>
  <si>
    <t>Концертная программа « Весенние настроение» для жителей микрорайона</t>
  </si>
  <si>
    <t xml:space="preserve">МБУ МЦ им.Чехова
1 пер.Петропавл,10
</t>
  </si>
  <si>
    <t>Интернет акция "Голос Победы"</t>
  </si>
  <si>
    <t>23.02.2020-05.05.2020</t>
  </si>
  <si>
    <t>https://vk.com/club191553836</t>
  </si>
  <si>
    <t>Челлендж в масках #будьзащищен</t>
  </si>
  <si>
    <t>Ссылка на профиль в Инстаграм https://instagram.com/serdtseotkrytoe</t>
  </si>
  <si>
    <t>Игровая программа «Семейные прогулки» для молодых семей микрорайона.</t>
  </si>
  <si>
    <t>Библиотека им.Некрасова ул.Рим-Корсакова5/1</t>
  </si>
  <si>
    <t xml:space="preserve">Акция «Читаем детям о войне» </t>
  </si>
  <si>
    <t>https://vk.com/event194763091</t>
  </si>
  <si>
    <t xml:space="preserve">Спортивная эстафета «Вместе мы сила»,посвященная Дню семьи </t>
  </si>
  <si>
    <t>20-25.05.2020</t>
  </si>
  <si>
    <t xml:space="preserve"> Онлайн
</t>
  </si>
  <si>
    <t>Челлендж интерактивных игр</t>
  </si>
  <si>
    <t>Эстафета «Я первый», посвященная Международному дню защиты детей</t>
  </si>
  <si>
    <t>02-04.06.2020</t>
  </si>
  <si>
    <t xml:space="preserve"> Онлайн</t>
  </si>
  <si>
    <t>Акция «За здоровый образ жизни»</t>
  </si>
  <si>
    <t>08-15.06.2020</t>
  </si>
  <si>
    <t>Выставка ИЗО «Светофор»</t>
  </si>
  <si>
    <t>Онлайн</t>
  </si>
  <si>
    <t xml:space="preserve">«Молодежная гостиная» </t>
  </si>
  <si>
    <t>декабрь 2017-декабрь 2020</t>
  </si>
  <si>
    <t>12-30 лет</t>
  </si>
  <si>
    <t>«Открытое сердце»</t>
  </si>
  <si>
    <t>Давайте путешествовать</t>
  </si>
  <si>
    <t>январь2017-декабрь 2020</t>
  </si>
  <si>
    <t>14-30 лет</t>
  </si>
  <si>
    <t>Открытое пространство</t>
  </si>
  <si>
    <t>январь2018 -декабрь 2020</t>
  </si>
  <si>
    <t>Верхом на звезде</t>
  </si>
  <si>
    <t>сентябрь 2018-декабрь 2020</t>
  </si>
  <si>
    <t>«Стоп кадр»</t>
  </si>
  <si>
    <t>январь-декабрь 2020</t>
  </si>
  <si>
    <t>18-30 лет</t>
  </si>
  <si>
    <t>Новое поколение</t>
  </si>
  <si>
    <t>январь -декабрь 2020</t>
  </si>
  <si>
    <t>Школа первой помощи</t>
  </si>
  <si>
    <t>Январь 2018 - Декабрь 2020</t>
  </si>
  <si>
    <t>14-30</t>
  </si>
  <si>
    <t>Безопасный город для молодежи</t>
  </si>
  <si>
    <t>КАйЛаС</t>
  </si>
  <si>
    <t>Январь 2016 - Декабрь 2020</t>
  </si>
  <si>
    <t>Школа по спортивному туризму</t>
  </si>
  <si>
    <t>Эволюция</t>
  </si>
  <si>
    <t>январь2018-декабрь 2020</t>
  </si>
  <si>
    <t>14-35 лет</t>
  </si>
  <si>
    <t xml:space="preserve">Добровольческое спасательное объединение </t>
  </si>
  <si>
    <t>январь2019-декабрь2020</t>
  </si>
  <si>
    <t>18-30</t>
  </si>
  <si>
    <t>Организация и проведение лыжного похода второй категории сложности</t>
  </si>
  <si>
    <t>Алтайский край</t>
  </si>
  <si>
    <t xml:space="preserve">Организация и проведение лыжного похода выходного дня </t>
  </si>
  <si>
    <t>НСО</t>
  </si>
  <si>
    <t>Организация и проведение спелео похода первой категории сложности</t>
  </si>
  <si>
    <t>Алтай</t>
  </si>
  <si>
    <t>Организация и проведение лыжного похода выходного дня</t>
  </si>
  <si>
    <t>18 - 30</t>
  </si>
  <si>
    <t>Организация и проведение лыжного похода первой категории сложности</t>
  </si>
  <si>
    <t>22.02 - 24.02.2020</t>
  </si>
  <si>
    <t>Организация и проведение лыжного похода третьей категории сложности</t>
  </si>
  <si>
    <t>02.03 - 09.03.2020</t>
  </si>
  <si>
    <t>Красноярский край</t>
  </si>
  <si>
    <t xml:space="preserve">Кемеровская область </t>
  </si>
  <si>
    <t>Организация и проведение пешеходного похода первой категории сложности</t>
  </si>
  <si>
    <t>14 - 18</t>
  </si>
  <si>
    <t>18.09 - 20.09.2020</t>
  </si>
  <si>
    <t>Организация и проведениепешеходного похода выходного дня</t>
  </si>
  <si>
    <t>25-27.09.2020</t>
  </si>
  <si>
    <t>20-24.03.2020</t>
  </si>
  <si>
    <t>06 – 09.03.2020</t>
  </si>
  <si>
    <t>18 - 20.09.2020</t>
  </si>
  <si>
    <t>14 - 30</t>
  </si>
  <si>
    <t>Организация и проведение спелео похода второй категории сложности</t>
  </si>
  <si>
    <t>19.10 - 24.10.2020</t>
  </si>
  <si>
    <t>23.10 - 25.10.2020</t>
  </si>
  <si>
    <t>28.12.2020 - 03.01.2021</t>
  </si>
  <si>
    <t>Организация и проведение  пешеходного похода выходного дня</t>
  </si>
  <si>
    <t>30 - 31.10.2020</t>
  </si>
  <si>
    <t>10- 13.12.2020</t>
  </si>
  <si>
    <t>14-18</t>
  </si>
  <si>
    <t>Организация и проведение пешеходного похода выходного дня</t>
  </si>
  <si>
    <t xml:space="preserve">Хакасия </t>
  </si>
  <si>
    <t>09-11.10.2020</t>
  </si>
  <si>
    <t>16-18.10.2020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</si>
  <si>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</si>
  <si>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01.01.2020-08.01.2020</t>
  </si>
  <si>
    <t>04.01.2020-08.01.2020</t>
  </si>
  <si>
    <t>22.02.2020-23.02.2020</t>
  </si>
  <si>
    <t xml:space="preserve">  12 - 30</t>
  </si>
  <si>
    <t xml:space="preserve">  </t>
  </si>
  <si>
    <t>Фестиваль языков</t>
  </si>
  <si>
    <t>12-40</t>
  </si>
  <si>
    <t xml:space="preserve">Организация и  проведение  фестиваля по строительству снежных
хижин 
«Иглу 2019 – Город Эскимосов»
</t>
  </si>
  <si>
    <t>Гражданско-патриотическое воспитание</t>
  </si>
  <si>
    <t>Организация и проведение городских соревнований по первой помощи</t>
  </si>
  <si>
    <t>Серия марафонов по комбинированному туризму: 1 этап - "Зимний марафон - 2020", 2 этап - "Весенний марафон - 2020", 3 этап - " Осенний марафон - 2020"</t>
  </si>
  <si>
    <t>14 -30</t>
  </si>
  <si>
    <t>Организация и проведение районной онлайн - викторины по спортивному ориентированию, посвященной памяти Бовтручук А.А.</t>
  </si>
  <si>
    <t>Благотворительная акция  "SOSисочка"</t>
  </si>
  <si>
    <t>содействие развитию активной жизненной позиции</t>
  </si>
  <si>
    <t>все желающие</t>
  </si>
  <si>
    <t>Ресторанный день</t>
  </si>
  <si>
    <t>18-35</t>
  </si>
  <si>
    <t>Городской марафон "КосмоАрт"</t>
  </si>
  <si>
    <t>Музыкальный спектакль для молодежи "О чем  кричат белые журавли"</t>
  </si>
  <si>
    <t>Арт-фестиваль"Память нужна живым"</t>
  </si>
  <si>
    <t xml:space="preserve">Гражданское и патриотическое воспитание молодежи </t>
  </si>
  <si>
    <t>Содействие развитию активной жизненной позиции</t>
  </si>
  <si>
    <t xml:space="preserve">Содействие развитию активной жизненной позиции молодежи    </t>
  </si>
  <si>
    <t>Районный конкурс арт-работ по аниме и манги "Открытый взгляд"</t>
  </si>
  <si>
    <t>Районный фестиваль "NSK-Dence"</t>
  </si>
  <si>
    <t xml:space="preserve">18-30 </t>
  </si>
  <si>
    <t>10  - 50</t>
  </si>
  <si>
    <t xml:space="preserve">Содействие развитию активной жизненной позиции молодежи   </t>
  </si>
  <si>
    <t>Благотворительный марафон «Мы вместе»</t>
  </si>
  <si>
    <t>от 6-35</t>
  </si>
  <si>
    <t>«Freemarket»</t>
  </si>
  <si>
    <t>Конкурс театров мод и дизайнеров одежды  «Fashion Show in Trend -2020»</t>
  </si>
  <si>
    <t>Акция «Трудовой десант»</t>
  </si>
  <si>
    <t>от 14-30</t>
  </si>
  <si>
    <t>Чемпионат и Первенство области по спортивному ориентированию</t>
  </si>
  <si>
    <t>Советский район</t>
  </si>
  <si>
    <t>Областные соревнования НСО по пешеходному туризму</t>
  </si>
  <si>
    <t>г. Бердск</t>
  </si>
  <si>
    <t>Участие в подготовке и судейству Регионального этапа ВсОШ по ОБЖ</t>
  </si>
  <si>
    <t>11.02 - 12.02.2020</t>
  </si>
  <si>
    <t>НГПУ</t>
  </si>
  <si>
    <t>Участие, судейство</t>
  </si>
  <si>
    <t>Судейство</t>
  </si>
  <si>
    <t>Участие в Первенстве СФО по лыжному туризму, дистанция 3,4,5 класса</t>
  </si>
  <si>
    <t>09 февраля-           10 февраля</t>
  </si>
  <si>
    <t>ДОЛ "Гренада"</t>
  </si>
  <si>
    <t>Организация судейского аппарата</t>
  </si>
  <si>
    <t>33-е совещание-конференция по безопасности в спортивном  туризме, результатам судейства зонального чемпионата СФО и ДВФО по группе спортивных дисциплин «маршрут» и семинаре членов МКК СФО (спортивных судей)</t>
  </si>
  <si>
    <t>22-23.02</t>
  </si>
  <si>
    <t>ТСО "Панда"</t>
  </si>
  <si>
    <t>Помощь в проведении семинара, предоставление помещения</t>
  </si>
  <si>
    <t>Участие в региональном этапе Всероссийской олимпиады проф.мастерства</t>
  </si>
  <si>
    <t>Участие в организации региональной онлайн профильной смены "Юный спасатель"</t>
  </si>
  <si>
    <t>15.09 - 17.09</t>
  </si>
  <si>
    <t>Омск</t>
  </si>
  <si>
    <t>Подготовка команд, сопровождение команд, помощь в организации и проведении соревнований судейство.</t>
  </si>
  <si>
    <t>Участие в региональных соревнованиях "Школа безопасности"</t>
  </si>
  <si>
    <t>22.09 - 24.09</t>
  </si>
  <si>
    <t>Хакасия</t>
  </si>
  <si>
    <t>НПЭК ул. Титова ,14</t>
  </si>
  <si>
    <t>Участие в организации всероссийской онлайн профильной смены "Юный спасатель"</t>
  </si>
  <si>
    <t>26.10 - 15.11</t>
  </si>
  <si>
    <t>Мордовия</t>
  </si>
  <si>
    <t>Участие в организации всероссийской онлайн профильной смены "Юный водник"</t>
  </si>
  <si>
    <t>05.10 - 22.10</t>
  </si>
  <si>
    <t>Севастополь</t>
  </si>
  <si>
    <t>Участие в организации всероссийской онлайн профильной смены "Юный пожарный"</t>
  </si>
  <si>
    <t>Краснодарский край</t>
  </si>
  <si>
    <t>онлайн-ресурсы МЦ «Левобережье»</t>
  </si>
  <si>
    <t>Первенство города Новосибирска по настольному теннису</t>
  </si>
  <si>
    <t>ДЮФЦ «Дзержинский», Б.Богаткова, 266/3</t>
  </si>
  <si>
    <t>Адинду Криспин, 2 место</t>
  </si>
  <si>
    <t>(РКФ Власов)</t>
  </si>
  <si>
    <t>Областной XXV рождественский фестиваль хореографических коллективов «Карнавал-2020»</t>
  </si>
  <si>
    <t>ДК Чкалова, пр.Дзержинского, 34/1</t>
  </si>
  <si>
    <t>Диплом 1 степени студия танца Мегаполис</t>
  </si>
  <si>
    <t>Турнир по борьбе в круг и русскому рукопашному бою, посвящённый Дню защитника Отечества.</t>
  </si>
  <si>
    <t>МБОУ СОШ №165,</t>
  </si>
  <si>
    <t>Иванов Ефрем, 2 место в группе 2005-2004 г.р.;</t>
  </si>
  <si>
    <t>ул.Бердышева, 15</t>
  </si>
  <si>
    <t>Непеин Максим, 3 место в группе 2005-2004 г.р.;</t>
  </si>
  <si>
    <t>(РКФ Иванов)</t>
  </si>
  <si>
    <t>Кубок Новосибирской области по настольному теннису</t>
  </si>
  <si>
    <t>г.Бердск, СК Вега</t>
  </si>
  <si>
    <t>Диплом за III место (личный зачёт), Адинду Криспин; диплом и кубок за III место (командный зачёт) в составе команды Ленинского района (РКФ Власов)</t>
  </si>
  <si>
    <t>Чемпионат Сибирского федерального округа по настольному теннису среди женщин</t>
  </si>
  <si>
    <t>г.Иркутск</t>
  </si>
  <si>
    <t>Бурдыгина Валерия, 3 место (РКФ Власов)</t>
  </si>
  <si>
    <t>Чемпионат Сибирского федерального округа по настольному теннису в смешанном парном разряде</t>
  </si>
  <si>
    <t>Бурдыгина Валерия, 1 место (РКФ Власов)</t>
  </si>
  <si>
    <t>Межрегиональный турнир по оружейному бою памяти Евгения Богомолова</t>
  </si>
  <si>
    <t>Непеин Максим, 1 место в категории «ножевой бой» (РКФ Иванов)</t>
  </si>
  <si>
    <t>Всероссийский чемпионат Street Dance Contest</t>
  </si>
  <si>
    <t>МБУК ДДК им.Калинина, Театральная, 1</t>
  </si>
  <si>
    <t>Диплом 2 степени студия танца Мегаполис</t>
  </si>
  <si>
    <t>Всероссийский открытый чемпионат по современной хореографии «АнтиГравитация»</t>
  </si>
  <si>
    <t>КЗ «Евразия»,</t>
  </si>
  <si>
    <t>Диплом за 1 место (танец «Верните память»), Диплом 2 место (танец «Холодная кожа»), студия танца «Мегаполис»</t>
  </si>
  <si>
    <t>Селезнёва, 46</t>
  </si>
  <si>
    <t>Всероссийский дистанционный конкурс-фестиваль детского и юношеского творчества "Я шагаю в детство"</t>
  </si>
  <si>
    <t xml:space="preserve">онлайн, https://vk.com/creative_corporation_yrkoff </t>
  </si>
  <si>
    <t>Диплом лауреата I степени (номер "Трейнбомбинг"), диплом лауреата III степени (номер "Верните память"), студия танца Мегаполис</t>
  </si>
  <si>
    <t>XVI Всероссийские соревнования по настольному теннису, памяти А.Г.Рштуни</t>
  </si>
  <si>
    <t>Диплом за I место (личный зачёт), Адинду Криспин (РКФ Власов)</t>
  </si>
  <si>
    <t>7 международный конкурс-фестиваль «Сибирские мотивы»</t>
  </si>
  <si>
    <t>лауреат 2 степени студия танца Мегаполис, благодарственное письмо руководителю</t>
  </si>
  <si>
    <t xml:space="preserve"> Соревнования по спортивному туризму 
«Зимний марафон – 2020»
</t>
  </si>
  <si>
    <t>НСО Тогучинский район</t>
  </si>
  <si>
    <t xml:space="preserve">
2 место- 2
</t>
  </si>
  <si>
    <t>Городские соревнования по пешеходному туризму в залах</t>
  </si>
  <si>
    <t>г. Бердск, СОШ №5</t>
  </si>
  <si>
    <t>1 место - 1, 2 место - 1</t>
  </si>
  <si>
    <t>Чеспионат г. Новосибирска по спортивному туризму</t>
  </si>
  <si>
    <t>г. Новосибирск, Октябрьский район</t>
  </si>
  <si>
    <t>2 место - 2</t>
  </si>
  <si>
    <t>Первенство Новосибирска на пешеходных дистанциях "Майские зори"</t>
  </si>
  <si>
    <t>ТЭЦ-5, р. Плющиха</t>
  </si>
  <si>
    <t>1 место - 4, 2 место - 3, 3 место - 1</t>
  </si>
  <si>
    <t>13-15.03.2020</t>
  </si>
  <si>
    <t>4-20 .06.2020</t>
  </si>
  <si>
    <t>Первенство Новосибирской области по спортивному туризму</t>
  </si>
  <si>
    <t>о.п. Учебный</t>
  </si>
  <si>
    <t>2 место - 3</t>
  </si>
  <si>
    <t xml:space="preserve"> Арт-фестиваль «Память нужна живым»</t>
  </si>
  <si>
    <r>
      <t xml:space="preserve"> </t>
    </r>
    <r>
      <rPr>
        <sz val="12"/>
        <color theme="1"/>
        <rFont val="Times New Roman"/>
        <family val="1"/>
        <charset val="204"/>
      </rPr>
      <t>1-й Петропавловский пер., 10. (Молодежный центр им. А.П. Чехова</t>
    </r>
  </si>
  <si>
    <t>Дипломы участника (3)</t>
  </si>
  <si>
    <t>Конкурс-фестиваль танцевальных культур «Ритмы лета»</t>
  </si>
  <si>
    <t>г. Новосибирск</t>
  </si>
  <si>
    <t>Лауреат I степени Шоу театр «Сюрприз»</t>
  </si>
  <si>
    <t>Лауреат I степени, лауреат II степени, студия танца Мегаполис</t>
  </si>
  <si>
    <t xml:space="preserve">Конкурс «Доброволец года» </t>
  </si>
  <si>
    <t xml:space="preserve">ул. Пархоменко, 8, НовосибирскЦентр истории развития Ленинского района
</t>
  </si>
  <si>
    <t>Диплом мэра города Новосибирска</t>
  </si>
  <si>
    <t xml:space="preserve">Чемпионат и Первенство города Новосибирска по восточному боевому единоборству </t>
  </si>
  <si>
    <t>19.01.2020-20.01.2020</t>
  </si>
  <si>
    <t xml:space="preserve">Новосибирск, ул. Учительская 42а, МАУ ЦСП «Электрон» </t>
  </si>
  <si>
    <t xml:space="preserve">2 место
1 место
</t>
  </si>
  <si>
    <t xml:space="preserve">Открытое первенство СПК «Алмаз» по каратэ </t>
  </si>
  <si>
    <t>15.02.2020-16.02.2020</t>
  </si>
  <si>
    <t>Г.Обь ДК Крылья Сибири, ул. ЖКО аэропорта, 25/1.</t>
  </si>
  <si>
    <t xml:space="preserve">1 место (Крылова Катерина)
3  место (Юдин Тимофей)
3 место (Каменева Ксения)
1 место (Сигутов Данил)
3 место (Петрова Лада)
2 место (Фролова Елизавета)
3 место (Ерошкин Дмитрий)
2 место (Вихлянцев Артем)
1 место (Гавриков Матвей)
</t>
  </si>
  <si>
    <t>Городской турнир по каратэ «Первые старты»</t>
  </si>
  <si>
    <t>01.02.2020-02.02.2020</t>
  </si>
  <si>
    <t xml:space="preserve">Новосибирск  СК «Электрон»
Ул.Учительская 42, А
</t>
  </si>
  <si>
    <t>3 место (Каменева Ксения, 2 место (Вихлянцев  Артём)</t>
  </si>
  <si>
    <t>Спартакиада УМП</t>
  </si>
  <si>
    <t>МБУ МЦ им . Чехова</t>
  </si>
  <si>
    <t>2 общекомандное место</t>
  </si>
  <si>
    <t>Первенство СК «Динамекс»</t>
  </si>
  <si>
    <t xml:space="preserve">Ул. Гоголя 34 А
СК «Динамекс»
</t>
  </si>
  <si>
    <t xml:space="preserve">3 место (Ерошкин Дмитрий )
1 место (Каменева Ксения)
</t>
  </si>
  <si>
    <t>Городской литературно-краеведческий  конкурс «Читая сибирскую литературу»!</t>
  </si>
  <si>
    <t xml:space="preserve">Городской центр истории Новосибирской книги
Ул. Ленина 32
</t>
  </si>
  <si>
    <t>Диплом 1 степени Филиппова, Дудкина, Зильберт</t>
  </si>
  <si>
    <t xml:space="preserve"> Конкурс «Таланты Левобережья»</t>
  </si>
  <si>
    <t xml:space="preserve">2 Диплома Iстепени,Нагорнова Ксения
Ансамбль «Очаровашки»  вокальная студия «Виктория»
Лауреат I степени Шоу театр «Сюрприз»
</t>
  </si>
  <si>
    <t xml:space="preserve">Турнир по карате </t>
  </si>
  <si>
    <t>ул. Учительская 42а, МАУ ЦСП «Электрон»</t>
  </si>
  <si>
    <t xml:space="preserve">2место-Лаптева Анна, 3 место-Каменева Ксения, Крылова Катерина, Князев Захар
</t>
  </si>
  <si>
    <t>"Омские звезды" межрегиональные соревнования по каратэ</t>
  </si>
  <si>
    <t>г.Омск</t>
  </si>
  <si>
    <t xml:space="preserve"> участие</t>
  </si>
  <si>
    <t>Открытое первенство Новосибирской области по авиамоделизму</t>
  </si>
  <si>
    <t>Гимназии №15 «Содружество» ул. Гоголя, 188/1, Новосибирск</t>
  </si>
  <si>
    <t>2 место Парахневич Е., 3 место Парахневич Е.</t>
  </si>
  <si>
    <t xml:space="preserve">III Рейтинговый Чемпионат Belly Dance по версии Лиги Профессионалов
«ЖЕМЧУЖИНА ВОСТОКА»
</t>
  </si>
  <si>
    <t xml:space="preserve">Г.Томск
ДНТ «Авангард», ул. Бела Куна, 20
</t>
  </si>
  <si>
    <t>1,2 место СВТ «Сауле»</t>
  </si>
  <si>
    <t xml:space="preserve">Первенство Новосибирской области </t>
  </si>
  <si>
    <r>
      <rPr>
        <sz val="12"/>
        <color theme="1"/>
        <rFont val="Times New Roman"/>
        <family val="1"/>
        <charset val="204"/>
      </rPr>
      <t>МАУ ЦСП «Заря,
ул. Спортивная,2</t>
    </r>
    <r>
      <rPr>
        <sz val="14"/>
        <color theme="1"/>
        <rFont val="Times New Roman"/>
        <family val="1"/>
        <charset val="204"/>
      </rPr>
      <t xml:space="preserve">
</t>
    </r>
  </si>
  <si>
    <r>
      <rPr>
        <sz val="12"/>
        <color theme="1"/>
        <rFont val="Times New Roman"/>
        <family val="1"/>
        <charset val="204"/>
      </rPr>
      <t>2 место( Каменева Ксения)
2 место (Князев Захар)
1 место (Вихлянцев Артем)</t>
    </r>
    <r>
      <rPr>
        <sz val="14"/>
        <color theme="1"/>
        <rFont val="Times New Roman"/>
        <family val="1"/>
        <charset val="204"/>
      </rPr>
      <t xml:space="preserve">
</t>
    </r>
  </si>
  <si>
    <t>I этап X летней Спартакиада   по каратэ WKF</t>
  </si>
  <si>
    <t>3 место (Денисов Иван)</t>
  </si>
  <si>
    <t>Областные соревнования авиамоделистов</t>
  </si>
  <si>
    <t>Дом ученых СО РАН (Морской проспект. 23)</t>
  </si>
  <si>
    <t>3 место ( Колин Арсений)</t>
  </si>
  <si>
    <t>1-18.10.2020</t>
  </si>
  <si>
    <r>
      <rPr>
        <sz val="12"/>
        <color theme="1"/>
        <rFont val="Times New Roman"/>
        <family val="1"/>
        <charset val="204"/>
      </rPr>
      <t>Х межрегиональный турнир по каратэ WKF памяти Токарева И.Ю.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</si>
  <si>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sz val="12"/>
        <color theme="1"/>
        <rFont val="Times New Roman"/>
        <family val="1"/>
        <charset val="204"/>
      </rPr>
      <t>г. Кемерово.</t>
    </r>
  </si>
  <si>
    <r>
      <rPr>
        <sz val="12"/>
        <color theme="1"/>
        <rFont val="Times New Roman"/>
        <family val="1"/>
        <charset val="204"/>
      </rPr>
      <t>1 место (Лаптева Анна)
3 место (Амиров Дамир)
3 место (Вихлянцев Артем)</t>
    </r>
    <r>
      <rPr>
        <sz val="14"/>
        <color theme="1"/>
        <rFont val="Times New Roman"/>
        <family val="1"/>
        <charset val="204"/>
      </rPr>
      <t xml:space="preserve">
</t>
    </r>
  </si>
  <si>
    <t xml:space="preserve"> Фестиваль-конкурс «Славянский Союз»</t>
  </si>
  <si>
    <t xml:space="preserve">Лауреат II,  III степени Шоу театр «Сюрприз», </t>
  </si>
  <si>
    <t>Открытые областные соревнования в классе схематических авиационных моделей</t>
  </si>
  <si>
    <t>дистанционно</t>
  </si>
  <si>
    <t>диплом</t>
  </si>
  <si>
    <t>Акция памяти "Блокадный хлеб"</t>
  </si>
  <si>
    <t>Невельского, 55</t>
  </si>
  <si>
    <t xml:space="preserve"> Благодарственное письмо департамента культуры, спорта и молодежной политики</t>
  </si>
  <si>
    <t xml:space="preserve">"Кубок Прииртышья"                                                                                           </t>
  </si>
  <si>
    <t>3 место Амиров,Зятчин, Старовойтов</t>
  </si>
  <si>
    <t>1.07. - 10.09.2020</t>
  </si>
  <si>
    <t>27 .09. - 4.10.2020</t>
  </si>
  <si>
    <t>29.02. – 1.03.2020</t>
  </si>
  <si>
    <t>Всероссийский открытый чемпионат по современной хореографии «Антигравитация»</t>
  </si>
  <si>
    <r>
      <rPr>
        <sz val="12"/>
        <color theme="1"/>
        <rFont val="Times New Roman"/>
        <family val="1"/>
        <charset val="204"/>
      </rPr>
      <t>Ул.Селезнева,46 
Концертный зал «Евразия»</t>
    </r>
    <r>
      <rPr>
        <sz val="14"/>
        <color theme="1"/>
        <rFont val="Times New Roman"/>
        <family val="1"/>
        <charset val="204"/>
      </rPr>
      <t xml:space="preserve">
</t>
    </r>
  </si>
  <si>
    <t>2 место Студия современного танца "Гранд"</t>
  </si>
  <si>
    <t>Всероссийский Дистанционный Фестиваль
Детского и Юношеского Творчества "Парад искусств"</t>
  </si>
  <si>
    <r>
      <rPr>
        <sz val="12"/>
        <color theme="1"/>
        <rFont val="Times New Roman"/>
        <family val="1"/>
        <charset val="204"/>
      </rPr>
      <t>г. Новосибирск, ул.
Красный Проспект 167. ДК "Прогресс</t>
    </r>
    <r>
      <rPr>
        <sz val="14"/>
        <color theme="1"/>
        <rFont val="Times New Roman"/>
        <family val="1"/>
        <charset val="204"/>
      </rPr>
      <t>"</t>
    </r>
  </si>
  <si>
    <t>Лауреат I степени Фомичева К.                         Лауреат I степени шоу-театр "Сюрприз" (танец)                                                              Лауреат I степени шоу-театр "Сюрприз" (спектакль)</t>
  </si>
  <si>
    <t>Международный  творческий  фестиваль-конкурс «Я МОГУ! онлайн»</t>
  </si>
  <si>
    <t>г. Казань</t>
  </si>
  <si>
    <t xml:space="preserve">Лауреат II степени Дыбко Павел
 Лауреат III степени Шоу театр "Сюрприз"
Лауреат I степени Шоу театр "Сюрприз"
Диплом за лучшее оформление спектакля Шоу театр "Сюрприз"
</t>
  </si>
  <si>
    <t>Первый международный творческий фестиваль- конкурс  "Ты лучший"</t>
  </si>
  <si>
    <t>г.Москва</t>
  </si>
  <si>
    <t>Лауреат I степени Шоу театр "Сюрприз"   лауреат 2 степени Сенина Анастасия</t>
  </si>
  <si>
    <t>IX международный телевизионный конкурс «Национальное достояние 2020»</t>
  </si>
  <si>
    <t>01.05.2020-10.05.2020</t>
  </si>
  <si>
    <t xml:space="preserve">Дипломант  I степени Шоу театр «Сюрприз»
Лауреат 2 степени Шоу театр «Сюрприз»
</t>
  </si>
  <si>
    <t>III Международный конкурс театрального искусства «Зеленая карета»</t>
  </si>
  <si>
    <t>Г. Санкт Петербург</t>
  </si>
  <si>
    <t>II  конкурс вокального искусства «Открытые страницы. Золотой голос»</t>
  </si>
  <si>
    <t xml:space="preserve">г.   Санкт-Петербург, заочно </t>
  </si>
  <si>
    <t>Лауреат IIIстепени Дыбко Павел Шоу театр «Сюрприз»</t>
  </si>
  <si>
    <t>II  конкурс вокального искусства «Открытые страницы. Мир театра»</t>
  </si>
  <si>
    <t>Лауреат I степени Шоу театр «Сюрприз», Лауреат I степени Букина Анастасия Шоу театр «Сюрприз»</t>
  </si>
  <si>
    <t>II конкурс вокального искусства «Открытые страницы. Фабула танца»</t>
  </si>
  <si>
    <t>г.  Санкт-Петербург , заочно</t>
  </si>
  <si>
    <t>«Открытые страницы. ART Code»</t>
  </si>
  <si>
    <t xml:space="preserve">г.  Санкт-Петербург, заочно </t>
  </si>
  <si>
    <t>Спец призБукина Анастасия Шоу театр «Сюрприз»</t>
  </si>
  <si>
    <t xml:space="preserve">III конкурс театрального искусства </t>
  </si>
  <si>
    <t>Международная премия «Старт звезды»</t>
  </si>
  <si>
    <t>Диплом Номинанта Букина Анастасия Шоу театр «Сюрприз»</t>
  </si>
  <si>
    <t>Участие в районной передвижной выставки социально-значимых плакатов по профилактике потребления ПАВ «ЭТО—не модно»</t>
  </si>
  <si>
    <t>МБУ МЦ им.Чехова
ул.Связистов,139/1</t>
  </si>
  <si>
    <t xml:space="preserve">Диплом-1место
2 Диплома –участника
</t>
  </si>
  <si>
    <t>Участие в районном Благотворительном марафоне "Мы вместе"г.новосибирск</t>
  </si>
  <si>
    <t>14-28.09.20</t>
  </si>
  <si>
    <t>онлайн</t>
  </si>
  <si>
    <t xml:space="preserve">
 Диплома –участника
</t>
  </si>
  <si>
    <t>Городской турнир карате «Первые старты»</t>
  </si>
  <si>
    <t>1-2.02.20</t>
  </si>
  <si>
    <t>МАУ ЦСП «Электрон».ул.Учительская,42а</t>
  </si>
  <si>
    <t xml:space="preserve">Диплом 2 степени </t>
  </si>
  <si>
    <t>Участие в ХХгородском вокальном конкурсе «Первоцвет»</t>
  </si>
  <si>
    <t>СОШ 42
ул.Зорге,254</t>
  </si>
  <si>
    <t xml:space="preserve">4 Диплома-лауреат1 степени
2 Диплома Лауреата 3 степени
Диплом-Дипломанта 1 степени
</t>
  </si>
  <si>
    <t>Участие в городском фестивале популярной культуры»That Fest»</t>
  </si>
  <si>
    <t>ДК Энергия
Красный проспект,171/4</t>
  </si>
  <si>
    <t xml:space="preserve">Диплом 
1место
</t>
  </si>
  <si>
    <t>Участие в акции «Голос Победы»!</t>
  </si>
  <si>
    <t>1-30.04.2020</t>
  </si>
  <si>
    <t xml:space="preserve">2диплом 
участника
</t>
  </si>
  <si>
    <t>Участие в городском он-лайн конкурсе народного творчества "Таланты Левобережья"</t>
  </si>
  <si>
    <t>г.Новосибирск</t>
  </si>
  <si>
    <t>Диплом-Лауреата2степени   Диплом -Лауреата3степени</t>
  </si>
  <si>
    <t>24-28.01.2020</t>
  </si>
  <si>
    <t>Всероссийсский конкурс-фестивальт талантов «Сибирские Самоцветы»</t>
  </si>
  <si>
    <t>ДК «Сибтекстильмаш»
ул.Забалуева,47.</t>
  </si>
  <si>
    <t xml:space="preserve">3Диплома-2степени.
1Диплом -3степени
</t>
  </si>
  <si>
    <t>Участие во Всероссийском фестивале детского и юношеского творчества «Насление страны»</t>
  </si>
  <si>
    <t>ДК Прогресс</t>
  </si>
  <si>
    <t>1Диплом –Лауреата 1 степени
СБТ «Созвездие»</t>
  </si>
  <si>
    <t>Участие во Всероссийском творческом конкурсе» К нам стучится Новый Год»</t>
  </si>
  <si>
    <t xml:space="preserve">6 Дипломов 1 степени
1Диплом 2степени
</t>
  </si>
  <si>
    <t>Участие во Всероссийском фестивале "Я из Сибири"</t>
  </si>
  <si>
    <t>01-09.06.2020.</t>
  </si>
  <si>
    <t>2Диплома-Лауреаты 1 степени</t>
  </si>
  <si>
    <t>Участие во Всероссийском конкурсе-фестивале искусств Арт-Премьер</t>
  </si>
  <si>
    <t>Диплом-Лауреата 2 степени</t>
  </si>
  <si>
    <t>13-16.02.2020</t>
  </si>
  <si>
    <t>Участие в 6 Международном конкурсе-фестивале «Сибирские мотивы»</t>
  </si>
  <si>
    <t>ДК Чкалова</t>
  </si>
  <si>
    <t xml:space="preserve">1 Диплом –лауреата1степени 
2Диплома -3степени
</t>
  </si>
  <si>
    <t>Участие 125 Международном конкурсе-фестивале детских юношеских,молодежных,взрослых творческих коллективов и исполнителей «Невский триумф» в рамках творческого проекта «Адмиралтейская звезда»</t>
  </si>
  <si>
    <t>1диплом-дипломанта 2степени</t>
  </si>
  <si>
    <t>Участие в 3 Международной Олимпеаде талантов «Богатство России « в 2020</t>
  </si>
  <si>
    <t>Цент культуры НГТУ 
ул.Блюхера 32</t>
  </si>
  <si>
    <t xml:space="preserve">2 Диплома-Лауреата3степени
</t>
  </si>
  <si>
    <t>Участие в Международном конкурсе-фестивале «Дорогою Добра»</t>
  </si>
  <si>
    <t xml:space="preserve">Диплом-Лауреаты 2степени
</t>
  </si>
  <si>
    <t>Участие в Международном хореографичекском онлайн конкурсе» Танцемания»</t>
  </si>
  <si>
    <t xml:space="preserve">Диплом -Дипломанты 2 степени
</t>
  </si>
  <si>
    <t>Участие в Международном онлайн конкурсе для хореографических коллективов «Вдохновение»</t>
  </si>
  <si>
    <t>8-20.04.20</t>
  </si>
  <si>
    <t>г. Санкт-Петербург</t>
  </si>
  <si>
    <t xml:space="preserve">Диплом - Лауреаты 3 степени
</t>
  </si>
  <si>
    <t>Участие в Международном конкурсе-фестивале"Морской Бриз"</t>
  </si>
  <si>
    <t>г. Сочи</t>
  </si>
  <si>
    <t>Диплом -ГРАН-ПРИ</t>
  </si>
  <si>
    <t>Участие в 4-ом Международном творческом конкурсе " Во вселенной талантов"</t>
  </si>
  <si>
    <t>г. Москва</t>
  </si>
  <si>
    <t>Участие в Международном фестивале-конкурсе искусства и творчества"Созвучие сердец"</t>
  </si>
  <si>
    <t xml:space="preserve">Диплом-Лауреаты 3степени
</t>
  </si>
  <si>
    <t>Участие в Международном дистанционном конкурсе "World art games"</t>
  </si>
  <si>
    <t>Италия</t>
  </si>
  <si>
    <t xml:space="preserve">Участие в 5-ом Международном творческом конкурсе "Солнечное море" </t>
  </si>
  <si>
    <t>26.07-06.08.2020</t>
  </si>
  <si>
    <t>г.Туапсе</t>
  </si>
  <si>
    <t>Диплом Лауреата 1 степени</t>
  </si>
  <si>
    <t>Участие в Открытом Всероссийском конкурсе-фестивале хореографических искусств "Танцевальный трофей-Летний сезон"</t>
  </si>
  <si>
    <t>г.Севастополь</t>
  </si>
  <si>
    <t>Диплом -Лауреаты 3ст</t>
  </si>
  <si>
    <t>Участие в Международном он-лайн фестивале "365 днейтворческого путешествия"1 сезон "Здравствуй -солнечное лето!"</t>
  </si>
  <si>
    <t>1-25.08.2020</t>
  </si>
  <si>
    <t>г.Майкоп</t>
  </si>
  <si>
    <t>Диплом-Лауреаты 1 степени</t>
  </si>
  <si>
    <t>02 - 04.10.2020</t>
  </si>
  <si>
    <t>нет</t>
  </si>
  <si>
    <t>http://timolod.ru/centers/youth_centers/opisanie/zodiak.php/</t>
  </si>
  <si>
    <t>https://vk.com/id297055498</t>
  </si>
  <si>
    <t>https://vk.com/nskzodiak</t>
  </si>
  <si>
    <t>https://www.instagram.com/nskzodiak/?hl=ru</t>
  </si>
  <si>
    <t>https://www.youtube.com/channel/UCCvC-DkxzA-ta5RMX9Y5PBw?view_as=subscriber</t>
  </si>
  <si>
    <t>141 (51325)</t>
  </si>
  <si>
    <t xml:space="preserve">8 (2899)
</t>
  </si>
  <si>
    <t xml:space="preserve">  ГАПОУ НСО "Новосибирский областной колледж культуры и искусств"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</si>
  <si>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Курсы повышения квалификации на тему «Обучение навыкам общения и сопровождения потребителей услуг, имеющих ограниченные возможности здоровья» (16час)</t>
  </si>
  <si>
    <r>
      <t xml:space="preserve"> «Н</t>
    </r>
    <r>
      <rPr>
        <sz val="12"/>
        <color theme="1"/>
        <rFont val="Times New Roman"/>
        <family val="1"/>
        <charset val="204"/>
      </rPr>
      <t xml:space="preserve">овосибирская областная библиотека для слабовидящих»,2020 </t>
    </r>
  </si>
  <si>
    <t>Искусство мяча. Основы исторического фехтования</t>
  </si>
  <si>
    <t>МБУДМ "Маяк"</t>
  </si>
  <si>
    <t>Образовательный центр Московской секции Международного Совета по танцу ЮНЕСКО</t>
  </si>
  <si>
    <t>Курсы повышения квалификации для педагогов дополнительного образования и хореографов</t>
  </si>
  <si>
    <t>Районная передвижная выставка социально-значимых плакатов по профилактике ПАВ "Это -не модно!"</t>
  </si>
  <si>
    <t>МБУ МЦ им А.П. Чехова</t>
  </si>
  <si>
    <t>Новогодний районный фримаркет</t>
  </si>
  <si>
    <t>МБУ МЦ "Зодиак", Невельского, 55</t>
  </si>
  <si>
    <t>Благотворительный марафон "Мы вместе"</t>
  </si>
  <si>
    <t>14 - 28.09.2020</t>
  </si>
  <si>
    <t>https://vk.com/club197114712</t>
  </si>
  <si>
    <t xml:space="preserve">Акция "Полезные крышечки" </t>
  </si>
  <si>
    <t>февраль</t>
  </si>
  <si>
    <t>МБУ МЦ "Зодиак" ул. Невельского,55</t>
  </si>
  <si>
    <t>Молодежный форум "Мой зеленый Новосибирск: экологические задачи решаем вместе"</t>
  </si>
  <si>
    <t>онлайн  на платформе Zoom</t>
  </si>
  <si>
    <t>Акция  памяти «Блокадный хлеб"</t>
  </si>
  <si>
    <t>МБУ МЦ "Зодиак Невельского, 55</t>
  </si>
  <si>
    <t xml:space="preserve">Акция «Окна Победы» </t>
  </si>
  <si>
    <t>05.05.2020-09.05.2020</t>
  </si>
  <si>
    <t xml:space="preserve">Акция «Окна России» </t>
  </si>
  <si>
    <t>05.06.2020-12.06.2020</t>
  </si>
  <si>
    <r>
      <t xml:space="preserve">  </t>
    </r>
    <r>
      <rPr>
        <sz val="12"/>
        <color theme="1"/>
        <rFont val="Times New Roman"/>
        <family val="1"/>
        <charset val="204"/>
      </rPr>
      <t xml:space="preserve"> Акция #МойФлагМояИстория</t>
    </r>
  </si>
  <si>
    <t>https://vk.com/molodozhgostin</t>
  </si>
  <si>
    <t>Акция «Я рисую мелом».</t>
  </si>
  <si>
    <t>Акция общероссийская минута молчания.</t>
  </si>
  <si>
    <t>Акция #голубьмира</t>
  </si>
  <si>
    <t xml:space="preserve">Всероссийском проекте, посвященном 75 летию Победы в Великой Отечественной войне «Памяти героев» </t>
  </si>
  <si>
    <t>"Антей",  ул. Титова, 12 - 2                                                                                                                         "Антей", ул. Путевая, 6 - 6                                                                                                                                                         "НКС", ул. Ватутина, 17 - 9                                                                                                                         "Панда", ул. Котовского, 10 - 5                                                                                                                    "Юность", ул. Невельского, 55 - 15                                                                                                            Итого: 38</t>
  </si>
  <si>
    <t>"Антей",  ул. Титова, 12 - 21                                                                                                                                           "Антей", ул. Путевая, 6 - 6                                                                                                                                                          "НКС", ул. Ватутина, 17 - 23                                                                                                                            "Панда", ул. Котовского, 10 - 13                                                                                                                    "Юность", ул. Невельского, 55 - 36                                                                                                              Итого: 99 человек</t>
  </si>
  <si>
    <t>Акция "Флаг России"</t>
  </si>
  <si>
    <t>Онлайн марафон "Новосибирск читает Пушкина"</t>
  </si>
  <si>
    <t>Акция "Добро в России"</t>
  </si>
  <si>
    <t>8-12.06.2020</t>
  </si>
  <si>
    <t>Благотворительный фестиваль "Green fly"</t>
  </si>
  <si>
    <t>октябрь-ноябрь 2020</t>
  </si>
  <si>
    <t>Организация и проведение районной онлайн - викторины "Слет туристов", посвященной международному дню туризма</t>
  </si>
  <si>
    <r>
      <t xml:space="preserve">Направленность мероприятия             </t>
    </r>
    <r>
      <rPr>
        <i/>
        <sz val="10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</si>
  <si>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Организация и проведение спелео  похода первой категории сложности</t>
  </si>
  <si>
    <t>Организация и проведение пешеходного похода 1 категории сложности</t>
  </si>
  <si>
    <t>МБОУ СОШ №210, мкр.Горский,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</si>
</sst>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mmm/yy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color rgb="FF292929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1" xfId="0" applyFont="1" applyBorder="1" applyAlignment="1">
      <alignment vertical="top" wrapText="1"/>
    </xf>
    <xf numFmtId="0" fontId="2" fillId="0" borderId="22" xfId="0" applyFont="1" applyBorder="1"/>
    <xf numFmtId="0" fontId="3" fillId="0" borderId="15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26" fillId="0" borderId="24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top" wrapText="1"/>
    </xf>
    <xf numFmtId="14" fontId="34" fillId="10" borderId="1" xfId="0" applyNumberFormat="1" applyFont="1" applyFill="1" applyBorder="1" applyAlignment="1">
      <alignment horizontal="center" vertical="top" wrapText="1"/>
    </xf>
    <xf numFmtId="0" fontId="34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center" wrapText="1"/>
    </xf>
    <xf numFmtId="0" fontId="10" fillId="0" borderId="23" xfId="0" applyFont="1" applyBorder="1"/>
    <xf numFmtId="0" fontId="30" fillId="0" borderId="1" xfId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0" xfId="0" applyFont="1" applyBorder="1"/>
    <xf numFmtId="0" fontId="10" fillId="0" borderId="1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35" fillId="11" borderId="1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0" fontId="36" fillId="0" borderId="1" xfId="0" applyFont="1" applyBorder="1" applyAlignment="1" applyProtection="1">
      <alignment horizontal="center" vertical="top" wrapText="1"/>
      <protection locked="0"/>
    </xf>
    <xf numFmtId="0" fontId="36" fillId="11" borderId="1" xfId="0" applyFont="1" applyFill="1" applyBorder="1" applyAlignment="1" applyProtection="1">
      <alignment horizontal="center" vertical="top" wrapText="1"/>
      <protection locked="0"/>
    </xf>
    <xf numFmtId="0" fontId="36" fillId="0" borderId="1" xfId="0" applyFont="1" applyBorder="1" applyAlignment="1" applyProtection="1">
      <alignment horizontal="center"/>
      <protection locked="0"/>
    </xf>
    <xf numFmtId="165" fontId="36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14" fontId="36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0" fillId="2" borderId="1" xfId="0" applyFont="1" applyFill="1" applyBorder="1" applyAlignment="1" applyProtection="1">
      <alignment horizontal="left" vertical="top" wrapText="1"/>
      <protection hidden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>
      <alignment vertical="top"/>
    </xf>
    <xf numFmtId="0" fontId="10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wrapText="1"/>
    </xf>
    <xf numFmtId="17" fontId="10" fillId="2" borderId="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15" fillId="0" borderId="1" xfId="0" applyFont="1" applyBorder="1"/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vertical="top" wrapText="1"/>
      <protection locked="0"/>
    </xf>
    <xf numFmtId="14" fontId="10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0" fillId="0" borderId="0" xfId="1" applyAlignment="1">
      <alignment wrapText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10" fillId="0" borderId="5" xfId="0" applyFont="1" applyBorder="1" applyAlignment="1" applyProtection="1">
      <alignment horizontal="left" vertical="top" wrapText="1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</xf>
    <xf numFmtId="0" fontId="30" fillId="0" borderId="1" xfId="1" applyBorder="1" applyAlignment="1" applyProtection="1">
      <alignment horizontal="left" vertical="top" wrapText="1"/>
      <protection locked="0"/>
    </xf>
    <xf numFmtId="14" fontId="10" fillId="0" borderId="2" xfId="0" applyNumberFormat="1" applyFont="1" applyBorder="1" applyAlignment="1" applyProtection="1">
      <alignment horizontal="center" vertical="top" wrapText="1"/>
      <protection locked="0"/>
    </xf>
    <xf numFmtId="0" fontId="30" fillId="0" borderId="2" xfId="1" applyBorder="1" applyAlignment="1" applyProtection="1">
      <alignment horizontal="left" vertical="top" wrapText="1"/>
      <protection locked="0"/>
    </xf>
    <xf numFmtId="0" fontId="30" fillId="0" borderId="1" xfId="1" applyBorder="1"/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38" fillId="0" borderId="1" xfId="1" applyFont="1" applyBorder="1"/>
    <xf numFmtId="14" fontId="34" fillId="0" borderId="1" xfId="1" applyNumberFormat="1" applyFont="1" applyBorder="1" applyAlignment="1">
      <alignment horizontal="center"/>
    </xf>
    <xf numFmtId="0" fontId="39" fillId="3" borderId="5" xfId="0" applyFont="1" applyFill="1" applyBorder="1" applyAlignment="1" applyProtection="1">
      <alignment horizontal="left"/>
      <protection hidden="1"/>
    </xf>
    <xf numFmtId="0" fontId="39" fillId="3" borderId="1" xfId="0" applyFont="1" applyFill="1" applyBorder="1" applyAlignment="1" applyProtection="1">
      <alignment horizontal="center" vertical="top"/>
      <protection hidden="1"/>
    </xf>
    <xf numFmtId="0" fontId="26" fillId="3" borderId="1" xfId="0" applyFont="1" applyFill="1" applyBorder="1" applyProtection="1"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25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left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14" fontId="2" fillId="8" borderId="2" xfId="0" applyNumberFormat="1" applyFont="1" applyFill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/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vertical="top"/>
    </xf>
    <xf numFmtId="0" fontId="5" fillId="0" borderId="1" xfId="0" applyFont="1" applyBorder="1"/>
    <xf numFmtId="14" fontId="5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nskzodiak" TargetMode="External"/><Relationship Id="rId2" Type="http://schemas.openxmlformats.org/officeDocument/2006/relationships/hyperlink" Target="https://vk.com/id297055498" TargetMode="External"/><Relationship Id="rId1" Type="http://schemas.openxmlformats.org/officeDocument/2006/relationships/hyperlink" Target="http://timolod.ru/centers/youth_centers/opisanie/zodiak.php/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https://www.instagram.com/nskzodiak/?hl=ru" TargetMode="External"/><Relationship Id="rId4" Type="http://schemas.openxmlformats.org/officeDocument/2006/relationships/hyperlink" Target="https://www.youtube.com/channel/UCCvC-DkxzA-ta5RMX9Y5PBw?view_as=subscribe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molodozhgostin" TargetMode="External"/><Relationship Id="rId3" Type="http://schemas.openxmlformats.org/officeDocument/2006/relationships/hyperlink" Target="https://vk.com/club197114712" TargetMode="External"/><Relationship Id="rId7" Type="http://schemas.openxmlformats.org/officeDocument/2006/relationships/hyperlink" Target="https://vk.com/molodozhgostin" TargetMode="External"/><Relationship Id="rId2" Type="http://schemas.openxmlformats.org/officeDocument/2006/relationships/hyperlink" Target="https://vk.com/event194763091" TargetMode="External"/><Relationship Id="rId1" Type="http://schemas.openxmlformats.org/officeDocument/2006/relationships/hyperlink" Target="https://vk.com/club191553836" TargetMode="External"/><Relationship Id="rId6" Type="http://schemas.openxmlformats.org/officeDocument/2006/relationships/hyperlink" Target="https://vk.com/molodozhgostin" TargetMode="External"/><Relationship Id="rId5" Type="http://schemas.openxmlformats.org/officeDocument/2006/relationships/hyperlink" Target="https://vk.com/molodozhgostin" TargetMode="External"/><Relationship Id="rId4" Type="http://schemas.openxmlformats.org/officeDocument/2006/relationships/hyperlink" Target="https://vk.com/feed?section=search&amp;q=%23%D0%9C%D0%BE%D0%B9%D0%A4%D0%BB%D0%B0%D0%B3%D0%9C%D0%BE%D1%8F%D0%98%D1%81%D1%82%D0%BE%D1%80%D0%B8%D1%8F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11" sqref="A11:N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54" t="s">
        <v>206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6"/>
    </row>
    <row r="2" spans="1:14" ht="38.25" customHeight="1" x14ac:dyDescent="0.25">
      <c r="A2" s="24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46"/>
    </row>
    <row r="3" spans="1:14" ht="19.5" customHeight="1" x14ac:dyDescent="0.25">
      <c r="A3" s="371" t="s">
        <v>218</v>
      </c>
      <c r="B3" s="372"/>
      <c r="C3" s="372"/>
      <c r="D3" s="372"/>
      <c r="E3" s="372"/>
      <c r="F3" s="90"/>
      <c r="G3" s="90"/>
      <c r="H3" s="90"/>
      <c r="I3" s="90"/>
      <c r="J3" s="90"/>
      <c r="K3" s="90"/>
      <c r="L3" s="357"/>
      <c r="M3" s="357"/>
      <c r="N3" s="358"/>
    </row>
    <row r="4" spans="1:14" ht="15.75" x14ac:dyDescent="0.25">
      <c r="A4" s="247" t="s">
        <v>79</v>
      </c>
      <c r="B4" s="370" t="s">
        <v>280</v>
      </c>
      <c r="C4" s="370"/>
      <c r="D4" s="370"/>
      <c r="E4" s="370"/>
      <c r="F4" s="90"/>
      <c r="G4" s="90"/>
      <c r="H4" s="90"/>
      <c r="I4" s="90"/>
      <c r="J4" s="90"/>
      <c r="K4" s="90"/>
      <c r="L4" s="90"/>
      <c r="M4" s="90"/>
      <c r="N4" s="246"/>
    </row>
    <row r="5" spans="1:14" ht="21.75" customHeight="1" x14ac:dyDescent="0.25">
      <c r="A5" s="375"/>
      <c r="B5" s="370"/>
      <c r="C5" s="370"/>
      <c r="D5" s="370"/>
      <c r="E5" s="370"/>
      <c r="F5" s="90"/>
      <c r="G5" s="90"/>
      <c r="H5" s="90"/>
      <c r="I5" s="90"/>
      <c r="J5" s="90"/>
      <c r="K5" s="90"/>
      <c r="L5" s="90"/>
      <c r="M5" s="90"/>
      <c r="N5" s="246"/>
    </row>
    <row r="6" spans="1:14" ht="30.75" customHeight="1" x14ac:dyDescent="0.25">
      <c r="A6" s="373" t="s">
        <v>281</v>
      </c>
      <c r="B6" s="374"/>
      <c r="C6" s="90"/>
      <c r="D6" s="376"/>
      <c r="E6" s="376"/>
      <c r="F6" s="90"/>
      <c r="G6" s="90"/>
      <c r="H6" s="90"/>
      <c r="I6" s="90"/>
      <c r="J6" s="90"/>
      <c r="K6" s="90"/>
      <c r="L6" s="90"/>
      <c r="M6" s="90"/>
      <c r="N6" s="246"/>
    </row>
    <row r="7" spans="1:14" ht="12.75" customHeight="1" x14ac:dyDescent="0.25">
      <c r="A7" s="377" t="s">
        <v>219</v>
      </c>
      <c r="B7" s="378"/>
      <c r="C7" s="90"/>
      <c r="D7" s="352" t="s">
        <v>220</v>
      </c>
      <c r="E7" s="352"/>
      <c r="F7" s="90"/>
      <c r="G7" s="90"/>
      <c r="H7" s="90"/>
      <c r="I7" s="90"/>
      <c r="J7" s="90"/>
      <c r="K7" s="90"/>
      <c r="L7" s="90"/>
      <c r="M7" s="90"/>
      <c r="N7" s="246"/>
    </row>
    <row r="8" spans="1:14" ht="12.75" customHeight="1" x14ac:dyDescent="0.25">
      <c r="A8" s="248"/>
      <c r="B8" s="353" t="s">
        <v>221</v>
      </c>
      <c r="C8" s="353"/>
      <c r="D8" s="353"/>
      <c r="E8" s="108"/>
      <c r="F8" s="90"/>
      <c r="G8" s="90"/>
      <c r="H8" s="90"/>
      <c r="I8" s="90"/>
      <c r="J8" s="90"/>
      <c r="K8" s="90"/>
      <c r="L8" s="90"/>
      <c r="M8" s="90"/>
      <c r="N8" s="246"/>
    </row>
    <row r="9" spans="1:14" ht="101.25" customHeight="1" x14ac:dyDescent="0.25">
      <c r="A9" s="245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246"/>
    </row>
    <row r="10" spans="1:14" ht="18.75" x14ac:dyDescent="0.3">
      <c r="A10" s="360" t="s">
        <v>102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2"/>
    </row>
    <row r="11" spans="1:14" ht="18.75" customHeight="1" x14ac:dyDescent="0.3">
      <c r="A11" s="363" t="s">
        <v>282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5"/>
    </row>
    <row r="12" spans="1:14" x14ac:dyDescent="0.25">
      <c r="A12" s="366" t="s">
        <v>103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8"/>
    </row>
    <row r="13" spans="1:14" ht="18.75" x14ac:dyDescent="0.3">
      <c r="A13" s="245"/>
      <c r="B13" s="90"/>
      <c r="C13" s="90"/>
      <c r="D13" s="90"/>
      <c r="E13" s="249" t="s">
        <v>104</v>
      </c>
      <c r="F13" s="359">
        <v>2020</v>
      </c>
      <c r="G13" s="359"/>
      <c r="H13" s="369" t="s">
        <v>105</v>
      </c>
      <c r="I13" s="369"/>
      <c r="J13" s="369"/>
      <c r="K13" s="90"/>
      <c r="L13" s="90"/>
      <c r="M13" s="90"/>
      <c r="N13" s="246"/>
    </row>
    <row r="14" spans="1:14" x14ac:dyDescent="0.25">
      <c r="A14" s="245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46"/>
    </row>
    <row r="15" spans="1:14" x14ac:dyDescent="0.25">
      <c r="A15" s="245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46"/>
    </row>
    <row r="16" spans="1:14" x14ac:dyDescent="0.25">
      <c r="A16" s="24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246"/>
    </row>
    <row r="17" spans="1:14" x14ac:dyDescent="0.25">
      <c r="A17" s="245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246"/>
    </row>
    <row r="18" spans="1:14" x14ac:dyDescent="0.25">
      <c r="A18" s="245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46"/>
    </row>
    <row r="19" spans="1:14" x14ac:dyDescent="0.25">
      <c r="A19" s="245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246"/>
    </row>
    <row r="20" spans="1:14" x14ac:dyDescent="0.25">
      <c r="A20" s="245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46"/>
    </row>
    <row r="21" spans="1:14" x14ac:dyDescent="0.25">
      <c r="A21" s="24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46"/>
    </row>
    <row r="22" spans="1:14" x14ac:dyDescent="0.25">
      <c r="A22" s="245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246"/>
    </row>
    <row r="23" spans="1:14" ht="18.75" x14ac:dyDescent="0.25">
      <c r="A23" s="349" t="s">
        <v>207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1"/>
    </row>
    <row r="24" spans="1:14" x14ac:dyDescent="0.25">
      <c r="A24" s="245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46"/>
    </row>
    <row r="25" spans="1:14" x14ac:dyDescent="0.25">
      <c r="A25" s="245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46"/>
    </row>
    <row r="26" spans="1:14" x14ac:dyDescent="0.25">
      <c r="A26" s="245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46"/>
    </row>
    <row r="27" spans="1:14" x14ac:dyDescent="0.25">
      <c r="A27" s="245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46"/>
    </row>
    <row r="28" spans="1:14" x14ac:dyDescent="0.25">
      <c r="A28" s="24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246"/>
    </row>
    <row r="29" spans="1:14" x14ac:dyDescent="0.25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2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3" sqref="B3:D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0" t="s">
        <v>266</v>
      </c>
      <c r="B1" s="120"/>
      <c r="C1" s="120"/>
      <c r="D1" s="120"/>
    </row>
    <row r="2" spans="1:4" ht="94.5" customHeight="1" x14ac:dyDescent="0.25">
      <c r="A2" s="99" t="s">
        <v>264</v>
      </c>
      <c r="B2" s="118" t="s">
        <v>226</v>
      </c>
      <c r="C2" s="118" t="s">
        <v>227</v>
      </c>
      <c r="D2" s="118" t="s">
        <v>197</v>
      </c>
    </row>
    <row r="3" spans="1:4" ht="37.5" customHeight="1" x14ac:dyDescent="0.25">
      <c r="A3" s="94" t="s">
        <v>60</v>
      </c>
      <c r="B3" s="148">
        <v>48</v>
      </c>
      <c r="C3" s="100">
        <v>48</v>
      </c>
      <c r="D3" s="100">
        <v>2205</v>
      </c>
    </row>
    <row r="4" spans="1:4" ht="37.5" customHeight="1" x14ac:dyDescent="0.25">
      <c r="A4" s="94" t="s">
        <v>61</v>
      </c>
      <c r="B4" s="148">
        <v>13</v>
      </c>
      <c r="C4" s="100">
        <v>13</v>
      </c>
      <c r="D4" s="100">
        <v>5375</v>
      </c>
    </row>
    <row r="5" spans="1:4" ht="37.5" customHeight="1" x14ac:dyDescent="0.25">
      <c r="A5" s="94" t="s">
        <v>69</v>
      </c>
      <c r="B5" s="148">
        <v>8</v>
      </c>
      <c r="C5" s="100">
        <v>8</v>
      </c>
      <c r="D5" s="100">
        <v>303</v>
      </c>
    </row>
    <row r="6" spans="1:4" ht="37.5" customHeight="1" x14ac:dyDescent="0.25">
      <c r="A6" s="94" t="s">
        <v>70</v>
      </c>
      <c r="B6" s="148">
        <v>0</v>
      </c>
      <c r="C6" s="100">
        <v>0</v>
      </c>
      <c r="D6" s="100">
        <v>0</v>
      </c>
    </row>
    <row r="7" spans="1:4" ht="37.5" customHeight="1" x14ac:dyDescent="0.25">
      <c r="A7" s="94" t="s">
        <v>71</v>
      </c>
      <c r="B7" s="148">
        <v>11</v>
      </c>
      <c r="C7" s="100">
        <v>11</v>
      </c>
      <c r="D7" s="100">
        <v>432</v>
      </c>
    </row>
    <row r="8" spans="1:4" ht="37.5" customHeight="1" x14ac:dyDescent="0.25">
      <c r="A8" s="94" t="s">
        <v>72</v>
      </c>
      <c r="B8" s="148">
        <v>1</v>
      </c>
      <c r="C8" s="100">
        <v>1</v>
      </c>
      <c r="D8" s="100">
        <v>40</v>
      </c>
    </row>
    <row r="9" spans="1:4" ht="37.5" customHeight="1" x14ac:dyDescent="0.25">
      <c r="A9" s="119" t="s">
        <v>91</v>
      </c>
      <c r="B9" s="35">
        <f>SUM(B3:B8)</f>
        <v>81</v>
      </c>
      <c r="C9" s="35">
        <f>SUM(C3:C8)</f>
        <v>81</v>
      </c>
      <c r="D9" s="35">
        <f>SUM(D3:D8)</f>
        <v>8355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Normal="100" zoomScaleSheetLayoutView="100" workbookViewId="0">
      <selection activeCell="B67" sqref="B67:E69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22" t="s">
        <v>267</v>
      </c>
      <c r="B1" s="422"/>
      <c r="C1" s="422"/>
      <c r="D1" s="422"/>
      <c r="E1" s="422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59" t="s">
        <v>262</v>
      </c>
      <c r="E2" s="158" t="s">
        <v>198</v>
      </c>
    </row>
    <row r="3" spans="1:5" ht="18.75" x14ac:dyDescent="0.25">
      <c r="A3" s="143"/>
      <c r="B3" s="144" t="s">
        <v>239</v>
      </c>
      <c r="C3" s="143"/>
      <c r="D3" s="172"/>
      <c r="E3" s="143"/>
    </row>
    <row r="4" spans="1:5" ht="18.75" x14ac:dyDescent="0.3">
      <c r="A4" s="145"/>
      <c r="B4" s="141" t="s">
        <v>242</v>
      </c>
      <c r="C4" s="142"/>
      <c r="D4" s="142"/>
      <c r="E4" s="142"/>
    </row>
    <row r="5" spans="1:5" ht="18.75" x14ac:dyDescent="0.3">
      <c r="A5" s="97">
        <v>1</v>
      </c>
      <c r="B5" s="312" t="s">
        <v>423</v>
      </c>
      <c r="C5" s="311">
        <v>43833</v>
      </c>
      <c r="D5" s="312" t="s">
        <v>424</v>
      </c>
      <c r="E5" s="97" t="s">
        <v>431</v>
      </c>
    </row>
    <row r="6" spans="1:5" ht="18.75" x14ac:dyDescent="0.3">
      <c r="A6" s="97">
        <v>2</v>
      </c>
      <c r="B6" s="312" t="s">
        <v>425</v>
      </c>
      <c r="C6" s="311">
        <v>43842</v>
      </c>
      <c r="D6" s="97" t="s">
        <v>426</v>
      </c>
      <c r="E6" s="97" t="s">
        <v>431</v>
      </c>
    </row>
    <row r="7" spans="1:5" ht="18.75" x14ac:dyDescent="0.3">
      <c r="A7" s="97">
        <v>3</v>
      </c>
      <c r="B7" s="312" t="s">
        <v>427</v>
      </c>
      <c r="C7" s="97" t="s">
        <v>428</v>
      </c>
      <c r="D7" s="97" t="s">
        <v>429</v>
      </c>
      <c r="E7" s="97" t="s">
        <v>430</v>
      </c>
    </row>
    <row r="8" spans="1:5" ht="18.75" x14ac:dyDescent="0.25">
      <c r="A8" s="97">
        <v>4</v>
      </c>
      <c r="B8" s="97"/>
      <c r="C8" s="97"/>
      <c r="D8" s="97"/>
      <c r="E8" s="97"/>
    </row>
    <row r="9" spans="1:5" ht="18.75" x14ac:dyDescent="0.25">
      <c r="A9" s="96">
        <v>5</v>
      </c>
      <c r="B9" s="66"/>
      <c r="C9" s="66"/>
      <c r="D9" s="66"/>
      <c r="E9" s="66"/>
    </row>
    <row r="10" spans="1:5" ht="23.25" customHeight="1" x14ac:dyDescent="0.3">
      <c r="A10" s="145"/>
      <c r="B10" s="141" t="s">
        <v>241</v>
      </c>
      <c r="C10" s="142"/>
      <c r="D10" s="142"/>
      <c r="E10" s="142"/>
    </row>
    <row r="11" spans="1:5" ht="18.75" x14ac:dyDescent="0.25">
      <c r="A11" s="96">
        <v>1</v>
      </c>
      <c r="B11" s="56"/>
      <c r="C11" s="56"/>
      <c r="D11" s="56"/>
      <c r="E11" s="56"/>
    </row>
    <row r="12" spans="1:5" ht="18.75" x14ac:dyDescent="0.25">
      <c r="A12" s="96">
        <v>2</v>
      </c>
      <c r="B12" s="56"/>
      <c r="C12" s="56"/>
      <c r="D12" s="56"/>
      <c r="E12" s="56"/>
    </row>
    <row r="13" spans="1:5" ht="18.75" x14ac:dyDescent="0.25">
      <c r="A13" s="96">
        <v>3</v>
      </c>
      <c r="B13" s="56"/>
      <c r="C13" s="56"/>
      <c r="D13" s="56"/>
      <c r="E13" s="56"/>
    </row>
    <row r="14" spans="1:5" ht="18.75" x14ac:dyDescent="0.25">
      <c r="A14" s="96">
        <v>4</v>
      </c>
      <c r="B14" s="56"/>
      <c r="C14" s="56"/>
      <c r="D14" s="56"/>
      <c r="E14" s="56"/>
    </row>
    <row r="15" spans="1:5" ht="18.75" x14ac:dyDescent="0.25">
      <c r="A15" s="96">
        <v>5</v>
      </c>
      <c r="B15" s="56"/>
      <c r="C15" s="56"/>
      <c r="D15" s="56"/>
      <c r="E15" s="56"/>
    </row>
    <row r="16" spans="1:5" ht="18.75" x14ac:dyDescent="0.3">
      <c r="A16" s="145"/>
      <c r="B16" s="141" t="s">
        <v>71</v>
      </c>
      <c r="C16" s="142"/>
      <c r="D16" s="142"/>
      <c r="E16" s="142"/>
    </row>
    <row r="17" spans="1:5" ht="18.75" x14ac:dyDescent="0.25">
      <c r="A17" s="96">
        <v>1</v>
      </c>
      <c r="B17" s="56"/>
      <c r="C17" s="56"/>
      <c r="D17" s="56"/>
      <c r="E17" s="56"/>
    </row>
    <row r="18" spans="1:5" ht="18.75" x14ac:dyDescent="0.25">
      <c r="A18" s="96">
        <v>2</v>
      </c>
      <c r="B18" s="56"/>
      <c r="C18" s="56"/>
      <c r="D18" s="56"/>
      <c r="E18" s="56"/>
    </row>
    <row r="19" spans="1:5" ht="18.75" x14ac:dyDescent="0.25">
      <c r="A19" s="96">
        <v>3</v>
      </c>
      <c r="B19" s="56"/>
      <c r="C19" s="56"/>
      <c r="D19" s="56"/>
      <c r="E19" s="56"/>
    </row>
    <row r="20" spans="1:5" ht="18.75" x14ac:dyDescent="0.25">
      <c r="A20" s="96">
        <v>4</v>
      </c>
      <c r="B20" s="56"/>
      <c r="C20" s="56"/>
      <c r="D20" s="56"/>
      <c r="E20" s="56"/>
    </row>
    <row r="21" spans="1:5" ht="18.75" x14ac:dyDescent="0.25">
      <c r="A21" s="96">
        <v>5</v>
      </c>
      <c r="B21" s="66"/>
      <c r="C21" s="66"/>
      <c r="D21" s="66"/>
      <c r="E21" s="66"/>
    </row>
    <row r="22" spans="1:5" ht="37.5" x14ac:dyDescent="0.3">
      <c r="A22" s="145"/>
      <c r="B22" s="147" t="s">
        <v>196</v>
      </c>
      <c r="C22" s="142"/>
      <c r="D22" s="142"/>
      <c r="E22" s="142"/>
    </row>
    <row r="23" spans="1:5" ht="18.75" x14ac:dyDescent="0.3">
      <c r="A23" s="168">
        <v>1</v>
      </c>
      <c r="B23" s="148"/>
      <c r="C23" s="146"/>
      <c r="D23" s="146"/>
      <c r="E23" s="146"/>
    </row>
    <row r="24" spans="1:5" ht="18.75" x14ac:dyDescent="0.3">
      <c r="A24" s="168">
        <v>2</v>
      </c>
      <c r="B24" s="148"/>
      <c r="C24" s="146"/>
      <c r="D24" s="146"/>
      <c r="E24" s="146"/>
    </row>
    <row r="25" spans="1:5" ht="18.75" x14ac:dyDescent="0.3">
      <c r="A25" s="168">
        <v>3</v>
      </c>
      <c r="B25" s="148"/>
      <c r="C25" s="146"/>
      <c r="D25" s="146"/>
      <c r="E25" s="146"/>
    </row>
    <row r="26" spans="1:5" ht="18.75" x14ac:dyDescent="0.3">
      <c r="A26" s="168">
        <v>4</v>
      </c>
      <c r="B26" s="148"/>
      <c r="C26" s="146"/>
      <c r="D26" s="146"/>
      <c r="E26" s="146"/>
    </row>
    <row r="27" spans="1:5" ht="18.75" x14ac:dyDescent="0.3">
      <c r="A27" s="168">
        <v>5</v>
      </c>
      <c r="B27" s="148"/>
      <c r="C27" s="146"/>
      <c r="D27" s="146"/>
      <c r="E27" s="146"/>
    </row>
    <row r="28" spans="1:5" ht="18.75" x14ac:dyDescent="0.25">
      <c r="A28" s="172"/>
      <c r="B28" s="144" t="s">
        <v>238</v>
      </c>
      <c r="C28" s="217"/>
      <c r="D28" s="217"/>
      <c r="E28" s="217"/>
    </row>
    <row r="29" spans="1:5" ht="18.75" x14ac:dyDescent="0.3">
      <c r="A29" s="145"/>
      <c r="B29" s="141" t="s">
        <v>242</v>
      </c>
      <c r="C29" s="216"/>
      <c r="D29" s="142"/>
      <c r="E29" s="142"/>
    </row>
    <row r="30" spans="1:5" ht="56.25" x14ac:dyDescent="0.25">
      <c r="A30" s="96">
        <v>1</v>
      </c>
      <c r="B30" s="66" t="s">
        <v>432</v>
      </c>
      <c r="C30" s="311" t="s">
        <v>433</v>
      </c>
      <c r="D30" s="66" t="s">
        <v>434</v>
      </c>
      <c r="E30" s="66" t="s">
        <v>435</v>
      </c>
    </row>
    <row r="31" spans="1:5" ht="93.75" x14ac:dyDescent="0.25">
      <c r="A31" s="96">
        <v>2</v>
      </c>
      <c r="B31" s="313" t="s">
        <v>436</v>
      </c>
      <c r="C31" s="97" t="s">
        <v>437</v>
      </c>
      <c r="D31" s="313" t="s">
        <v>438</v>
      </c>
      <c r="E31" s="313" t="s">
        <v>439</v>
      </c>
    </row>
    <row r="32" spans="1:5" ht="18.75" x14ac:dyDescent="0.3">
      <c r="A32" s="96">
        <v>3</v>
      </c>
      <c r="B32" s="66" t="s">
        <v>440</v>
      </c>
      <c r="C32" s="314">
        <v>43906</v>
      </c>
      <c r="D32" s="315" t="s">
        <v>448</v>
      </c>
      <c r="E32" s="66" t="s">
        <v>431</v>
      </c>
    </row>
    <row r="33" spans="1:5" ht="131.25" x14ac:dyDescent="0.25">
      <c r="A33" s="96">
        <v>4</v>
      </c>
      <c r="B33" s="66" t="s">
        <v>441</v>
      </c>
      <c r="C33" s="66" t="s">
        <v>442</v>
      </c>
      <c r="D33" s="73" t="s">
        <v>443</v>
      </c>
      <c r="E33" s="66" t="s">
        <v>444</v>
      </c>
    </row>
    <row r="34" spans="1:5" ht="131.25" x14ac:dyDescent="0.25">
      <c r="A34" s="96">
        <v>5</v>
      </c>
      <c r="B34" s="66" t="s">
        <v>445</v>
      </c>
      <c r="C34" s="66" t="s">
        <v>446</v>
      </c>
      <c r="D34" s="73" t="s">
        <v>447</v>
      </c>
      <c r="E34" s="66" t="s">
        <v>444</v>
      </c>
    </row>
    <row r="35" spans="1:5" ht="18.75" x14ac:dyDescent="0.25">
      <c r="A35" s="96">
        <v>6</v>
      </c>
      <c r="B35" s="66"/>
      <c r="C35" s="66"/>
      <c r="D35" s="73"/>
      <c r="E35" s="66"/>
    </row>
    <row r="36" spans="1:5" ht="18.75" x14ac:dyDescent="0.25">
      <c r="A36" s="96">
        <v>7</v>
      </c>
      <c r="B36" s="66"/>
      <c r="C36" s="164"/>
      <c r="D36" s="165"/>
      <c r="E36" s="165"/>
    </row>
    <row r="37" spans="1:5" ht="18.75" customHeight="1" x14ac:dyDescent="0.3">
      <c r="A37" s="173"/>
      <c r="B37" s="141" t="s">
        <v>241</v>
      </c>
      <c r="C37" s="142"/>
      <c r="D37" s="142"/>
      <c r="E37" s="142"/>
    </row>
    <row r="38" spans="1:5" ht="24" customHeight="1" x14ac:dyDescent="0.25">
      <c r="A38" s="96">
        <v>1</v>
      </c>
      <c r="B38" s="56"/>
      <c r="C38" s="56"/>
      <c r="D38" s="56"/>
      <c r="E38" s="56"/>
    </row>
    <row r="39" spans="1:5" ht="21" customHeight="1" x14ac:dyDescent="0.25">
      <c r="A39" s="96">
        <v>2</v>
      </c>
      <c r="B39" s="56"/>
      <c r="C39" s="56"/>
      <c r="D39" s="56"/>
      <c r="E39" s="56"/>
    </row>
    <row r="40" spans="1:5" ht="18.75" customHeight="1" x14ac:dyDescent="0.25">
      <c r="A40" s="96">
        <v>3</v>
      </c>
      <c r="B40" s="56"/>
      <c r="C40" s="56"/>
      <c r="D40" s="56"/>
      <c r="E40" s="56"/>
    </row>
    <row r="41" spans="1:5" ht="19.5" customHeight="1" x14ac:dyDescent="0.25">
      <c r="A41" s="96">
        <v>4</v>
      </c>
      <c r="B41" s="56"/>
      <c r="C41" s="56"/>
      <c r="D41" s="56"/>
      <c r="E41" s="56"/>
    </row>
    <row r="42" spans="1:5" ht="18.75" x14ac:dyDescent="0.25">
      <c r="A42" s="96">
        <v>5</v>
      </c>
      <c r="B42" s="56"/>
      <c r="C42" s="56"/>
      <c r="D42" s="56"/>
      <c r="E42" s="56"/>
    </row>
    <row r="43" spans="1:5" ht="18" customHeight="1" x14ac:dyDescent="0.25">
      <c r="A43" s="96">
        <v>6</v>
      </c>
      <c r="B43" s="56"/>
      <c r="C43" s="56"/>
      <c r="D43" s="56"/>
      <c r="E43" s="56"/>
    </row>
    <row r="44" spans="1:5" ht="20.25" customHeight="1" x14ac:dyDescent="0.25">
      <c r="A44" s="96">
        <v>7</v>
      </c>
      <c r="B44" s="56"/>
      <c r="C44" s="56"/>
      <c r="D44" s="56"/>
      <c r="E44" s="56"/>
    </row>
    <row r="45" spans="1:5" ht="20.25" customHeight="1" x14ac:dyDescent="0.25">
      <c r="A45" s="174">
        <v>8</v>
      </c>
      <c r="B45" s="56"/>
      <c r="C45" s="56"/>
      <c r="D45" s="56"/>
      <c r="E45" s="56"/>
    </row>
    <row r="46" spans="1:5" ht="21" customHeight="1" x14ac:dyDescent="0.25">
      <c r="A46" s="174">
        <v>9</v>
      </c>
      <c r="B46" s="56"/>
      <c r="C46" s="56"/>
      <c r="D46" s="56"/>
      <c r="E46" s="56"/>
    </row>
    <row r="47" spans="1:5" ht="18.75" x14ac:dyDescent="0.25">
      <c r="A47" s="174">
        <v>10</v>
      </c>
      <c r="B47" s="56"/>
      <c r="C47" s="56"/>
      <c r="D47" s="56"/>
      <c r="E47" s="56"/>
    </row>
    <row r="48" spans="1:5" ht="18.75" x14ac:dyDescent="0.3">
      <c r="A48" s="175"/>
      <c r="B48" s="141" t="s">
        <v>71</v>
      </c>
      <c r="C48" s="142"/>
      <c r="D48" s="142"/>
      <c r="E48" s="142"/>
    </row>
    <row r="49" spans="1:5" ht="22.5" customHeight="1" x14ac:dyDescent="0.25">
      <c r="A49" s="96">
        <v>1</v>
      </c>
      <c r="B49" s="56"/>
      <c r="C49" s="56"/>
      <c r="D49" s="56"/>
      <c r="E49" s="56"/>
    </row>
    <row r="50" spans="1:5" ht="17.25" customHeight="1" x14ac:dyDescent="0.25">
      <c r="A50" s="96">
        <v>2</v>
      </c>
      <c r="B50" s="56"/>
      <c r="C50" s="56"/>
      <c r="D50" s="56"/>
      <c r="E50" s="56"/>
    </row>
    <row r="51" spans="1:5" ht="18.75" x14ac:dyDescent="0.25">
      <c r="A51" s="96">
        <v>3</v>
      </c>
      <c r="B51" s="56"/>
      <c r="C51" s="56"/>
      <c r="D51" s="56"/>
      <c r="E51" s="56"/>
    </row>
    <row r="52" spans="1:5" ht="18.75" x14ac:dyDescent="0.25">
      <c r="A52" s="96">
        <v>4</v>
      </c>
      <c r="B52" s="56"/>
      <c r="C52" s="56"/>
      <c r="D52" s="56"/>
      <c r="E52" s="56"/>
    </row>
    <row r="53" spans="1:5" ht="18.75" x14ac:dyDescent="0.25">
      <c r="A53" s="96">
        <v>5</v>
      </c>
      <c r="B53" s="56"/>
      <c r="C53" s="56"/>
      <c r="D53" s="56"/>
      <c r="E53" s="56"/>
    </row>
    <row r="54" spans="1:5" ht="18.75" x14ac:dyDescent="0.25">
      <c r="A54" s="96">
        <v>6</v>
      </c>
      <c r="B54" s="56"/>
      <c r="C54" s="56"/>
      <c r="D54" s="56"/>
      <c r="E54" s="56"/>
    </row>
    <row r="55" spans="1:5" ht="18.75" x14ac:dyDescent="0.25">
      <c r="A55" s="96">
        <v>7</v>
      </c>
      <c r="B55" s="56"/>
      <c r="C55" s="56"/>
      <c r="D55" s="56"/>
      <c r="E55" s="56"/>
    </row>
    <row r="56" spans="1:5" ht="18.75" x14ac:dyDescent="0.25">
      <c r="A56" s="96">
        <v>8</v>
      </c>
      <c r="B56" s="56"/>
      <c r="C56" s="56"/>
      <c r="D56" s="56"/>
      <c r="E56" s="56"/>
    </row>
    <row r="57" spans="1:5" ht="18.75" x14ac:dyDescent="0.25">
      <c r="A57" s="96">
        <v>9</v>
      </c>
      <c r="B57" s="56"/>
      <c r="C57" s="56"/>
      <c r="D57" s="56"/>
      <c r="E57" s="56"/>
    </row>
    <row r="58" spans="1:5" ht="18.75" x14ac:dyDescent="0.25">
      <c r="A58" s="96">
        <v>10</v>
      </c>
      <c r="B58" s="56"/>
      <c r="C58" s="56"/>
      <c r="D58" s="56"/>
      <c r="E58" s="56"/>
    </row>
    <row r="59" spans="1:5" ht="37.5" x14ac:dyDescent="0.3">
      <c r="A59" s="145"/>
      <c r="B59" s="147" t="s">
        <v>196</v>
      </c>
      <c r="C59" s="142"/>
      <c r="D59" s="142"/>
      <c r="E59" s="142"/>
    </row>
    <row r="60" spans="1:5" ht="18.75" x14ac:dyDescent="0.25">
      <c r="A60" s="96">
        <v>1</v>
      </c>
      <c r="B60" s="66"/>
      <c r="C60" s="66"/>
      <c r="D60" s="66"/>
      <c r="E60" s="66"/>
    </row>
    <row r="61" spans="1:5" ht="18.75" x14ac:dyDescent="0.25">
      <c r="A61" s="96">
        <v>2</v>
      </c>
      <c r="B61" s="66"/>
      <c r="C61" s="66"/>
      <c r="D61" s="66"/>
      <c r="E61" s="66"/>
    </row>
    <row r="62" spans="1:5" ht="18.75" x14ac:dyDescent="0.25">
      <c r="A62" s="96">
        <v>3</v>
      </c>
      <c r="B62" s="66"/>
      <c r="C62" s="66"/>
      <c r="D62" s="66"/>
      <c r="E62" s="66"/>
    </row>
    <row r="63" spans="1:5" ht="18.75" x14ac:dyDescent="0.25">
      <c r="A63" s="96">
        <v>4</v>
      </c>
      <c r="B63" s="66"/>
      <c r="C63" s="66"/>
      <c r="D63" s="66"/>
      <c r="E63" s="66"/>
    </row>
    <row r="64" spans="1:5" ht="18.75" x14ac:dyDescent="0.25">
      <c r="A64" s="96">
        <v>5</v>
      </c>
      <c r="B64" s="66"/>
      <c r="C64" s="66"/>
      <c r="D64" s="66"/>
      <c r="E64" s="66"/>
    </row>
    <row r="65" spans="1:5" ht="18.75" x14ac:dyDescent="0.25">
      <c r="A65" s="172"/>
      <c r="B65" s="144" t="s">
        <v>240</v>
      </c>
      <c r="C65" s="217"/>
      <c r="D65" s="217"/>
      <c r="E65" s="217"/>
    </row>
    <row r="66" spans="1:5" ht="20.25" customHeight="1" x14ac:dyDescent="0.3">
      <c r="A66" s="145"/>
      <c r="B66" s="141" t="s">
        <v>242</v>
      </c>
      <c r="C66" s="142"/>
      <c r="D66" s="142"/>
      <c r="E66" s="142"/>
    </row>
    <row r="67" spans="1:5" ht="20.25" customHeight="1" x14ac:dyDescent="0.25">
      <c r="A67" s="96">
        <v>1</v>
      </c>
      <c r="B67" s="66" t="s">
        <v>449</v>
      </c>
      <c r="C67" s="66" t="s">
        <v>450</v>
      </c>
      <c r="D67" s="73" t="s">
        <v>451</v>
      </c>
      <c r="E67" s="66" t="s">
        <v>444</v>
      </c>
    </row>
    <row r="68" spans="1:5" ht="20.25" customHeight="1" x14ac:dyDescent="0.25">
      <c r="A68" s="96">
        <v>2</v>
      </c>
      <c r="B68" s="66" t="s">
        <v>452</v>
      </c>
      <c r="C68" s="66" t="s">
        <v>453</v>
      </c>
      <c r="D68" s="73" t="s">
        <v>454</v>
      </c>
      <c r="E68" s="66" t="s">
        <v>444</v>
      </c>
    </row>
    <row r="69" spans="1:5" ht="131.25" x14ac:dyDescent="0.25">
      <c r="A69" s="96">
        <v>3</v>
      </c>
      <c r="B69" s="66" t="s">
        <v>455</v>
      </c>
      <c r="C69" s="66" t="s">
        <v>450</v>
      </c>
      <c r="D69" s="73" t="s">
        <v>456</v>
      </c>
      <c r="E69" s="66" t="s">
        <v>444</v>
      </c>
    </row>
    <row r="70" spans="1:5" ht="18.75" x14ac:dyDescent="0.25">
      <c r="A70" s="96">
        <v>4</v>
      </c>
      <c r="B70" s="56"/>
      <c r="C70" s="56"/>
      <c r="D70" s="56"/>
      <c r="E70" s="56"/>
    </row>
    <row r="71" spans="1:5" ht="18.75" x14ac:dyDescent="0.25">
      <c r="A71" s="96">
        <v>5</v>
      </c>
      <c r="B71" s="66"/>
      <c r="C71" s="66"/>
      <c r="D71" s="66"/>
      <c r="E71" s="66"/>
    </row>
    <row r="72" spans="1:5" ht="18.75" x14ac:dyDescent="0.3">
      <c r="A72" s="145"/>
      <c r="B72" s="141" t="s">
        <v>241</v>
      </c>
      <c r="C72" s="142"/>
      <c r="D72" s="142"/>
      <c r="E72" s="142"/>
    </row>
    <row r="73" spans="1:5" ht="18.75" x14ac:dyDescent="0.25">
      <c r="A73" s="96">
        <v>1</v>
      </c>
      <c r="B73" s="56"/>
      <c r="C73" s="56"/>
      <c r="D73" s="56"/>
      <c r="E73" s="56"/>
    </row>
    <row r="74" spans="1:5" ht="18.75" x14ac:dyDescent="0.25">
      <c r="A74" s="96">
        <v>2</v>
      </c>
      <c r="B74" s="56"/>
      <c r="C74" s="56"/>
      <c r="D74" s="56"/>
      <c r="E74" s="56"/>
    </row>
    <row r="75" spans="1:5" ht="18.75" x14ac:dyDescent="0.25">
      <c r="A75" s="96">
        <v>3</v>
      </c>
      <c r="B75" s="56"/>
      <c r="C75" s="56"/>
      <c r="D75" s="56"/>
      <c r="E75" s="56"/>
    </row>
    <row r="76" spans="1:5" ht="18.75" x14ac:dyDescent="0.25">
      <c r="A76" s="96">
        <v>4</v>
      </c>
      <c r="B76" s="56"/>
      <c r="C76" s="56"/>
      <c r="D76" s="56"/>
      <c r="E76" s="56"/>
    </row>
    <row r="77" spans="1:5" ht="18.75" x14ac:dyDescent="0.25">
      <c r="A77" s="96">
        <v>5</v>
      </c>
      <c r="B77" s="56"/>
      <c r="C77" s="56"/>
      <c r="D77" s="56"/>
      <c r="E77" s="56"/>
    </row>
    <row r="78" spans="1:5" ht="19.5" customHeight="1" x14ac:dyDescent="0.25">
      <c r="A78" s="96">
        <v>6</v>
      </c>
      <c r="B78" s="56"/>
      <c r="C78" s="56"/>
      <c r="D78" s="56"/>
      <c r="E78" s="56"/>
    </row>
    <row r="79" spans="1:5" ht="21.75" customHeight="1" x14ac:dyDescent="0.25">
      <c r="A79" s="96">
        <v>7</v>
      </c>
      <c r="B79" s="56"/>
      <c r="C79" s="56"/>
      <c r="D79" s="56"/>
      <c r="E79" s="56"/>
    </row>
    <row r="80" spans="1:5" ht="21" customHeight="1" x14ac:dyDescent="0.25">
      <c r="A80" s="96">
        <v>8</v>
      </c>
      <c r="B80" s="56"/>
      <c r="C80" s="56"/>
      <c r="D80" s="56"/>
      <c r="E80" s="56"/>
    </row>
    <row r="81" spans="1:5" ht="21.75" customHeight="1" x14ac:dyDescent="0.25">
      <c r="A81" s="96">
        <v>9</v>
      </c>
      <c r="B81" s="56"/>
      <c r="C81" s="56"/>
      <c r="D81" s="56"/>
      <c r="E81" s="56"/>
    </row>
    <row r="82" spans="1:5" ht="22.5" customHeight="1" x14ac:dyDescent="0.25">
      <c r="A82" s="96">
        <v>10</v>
      </c>
      <c r="B82" s="56"/>
      <c r="C82" s="56"/>
      <c r="D82" s="56"/>
      <c r="E82" s="56"/>
    </row>
    <row r="83" spans="1:5" ht="20.25" customHeight="1" x14ac:dyDescent="0.25">
      <c r="A83" s="96">
        <v>11</v>
      </c>
      <c r="B83" s="56"/>
      <c r="C83" s="56"/>
      <c r="D83" s="56"/>
      <c r="E83" s="56"/>
    </row>
    <row r="84" spans="1:5" ht="18.75" x14ac:dyDescent="0.25">
      <c r="A84" s="96">
        <v>12</v>
      </c>
      <c r="B84" s="56"/>
      <c r="C84" s="56"/>
      <c r="D84" s="56"/>
      <c r="E84" s="56"/>
    </row>
    <row r="85" spans="1:5" ht="18.75" x14ac:dyDescent="0.3">
      <c r="A85" s="145"/>
      <c r="B85" s="141" t="s">
        <v>71</v>
      </c>
      <c r="C85" s="142"/>
      <c r="D85" s="218"/>
      <c r="E85" s="142"/>
    </row>
    <row r="86" spans="1:5" ht="18.75" customHeight="1" x14ac:dyDescent="0.25">
      <c r="A86" s="168">
        <v>1</v>
      </c>
      <c r="B86" s="56"/>
      <c r="C86" s="56"/>
      <c r="D86" s="56"/>
      <c r="E86" s="56"/>
    </row>
    <row r="87" spans="1:5" ht="18.75" x14ac:dyDescent="0.25">
      <c r="A87" s="168">
        <v>2</v>
      </c>
      <c r="B87" s="56"/>
      <c r="C87" s="56"/>
      <c r="D87" s="56"/>
      <c r="E87" s="56"/>
    </row>
    <row r="88" spans="1:5" ht="18.75" customHeight="1" x14ac:dyDescent="0.25">
      <c r="A88" s="168">
        <v>3</v>
      </c>
      <c r="B88" s="56"/>
      <c r="C88" s="56"/>
      <c r="D88" s="56"/>
      <c r="E88" s="56"/>
    </row>
    <row r="89" spans="1:5" ht="18" customHeight="1" x14ac:dyDescent="0.25">
      <c r="A89" s="168">
        <v>4</v>
      </c>
      <c r="B89" s="56"/>
      <c r="C89" s="56"/>
      <c r="D89" s="56"/>
      <c r="E89" s="56"/>
    </row>
    <row r="90" spans="1:5" ht="23.25" customHeight="1" x14ac:dyDescent="0.25">
      <c r="A90" s="168">
        <v>5</v>
      </c>
      <c r="B90" s="56"/>
      <c r="C90" s="56"/>
      <c r="D90" s="56"/>
      <c r="E90" s="56"/>
    </row>
    <row r="91" spans="1:5" ht="19.5" customHeight="1" x14ac:dyDescent="0.25">
      <c r="A91" s="168">
        <v>6</v>
      </c>
      <c r="B91" s="56"/>
      <c r="C91" s="56"/>
      <c r="D91" s="56"/>
      <c r="E91" s="56"/>
    </row>
    <row r="92" spans="1:5" ht="24.75" customHeight="1" x14ac:dyDescent="0.25">
      <c r="A92" s="168">
        <v>7</v>
      </c>
      <c r="B92" s="56"/>
      <c r="C92" s="56"/>
      <c r="D92" s="56"/>
      <c r="E92" s="56"/>
    </row>
    <row r="93" spans="1:5" ht="21" customHeight="1" x14ac:dyDescent="0.25">
      <c r="A93" s="215">
        <v>8</v>
      </c>
      <c r="B93" s="56"/>
      <c r="C93" s="56"/>
      <c r="D93" s="56"/>
      <c r="E93" s="56"/>
    </row>
    <row r="94" spans="1:5" ht="18.75" x14ac:dyDescent="0.25">
      <c r="A94" s="215">
        <v>9</v>
      </c>
      <c r="B94" s="56"/>
      <c r="C94" s="56"/>
      <c r="D94" s="56"/>
      <c r="E94" s="56"/>
    </row>
    <row r="95" spans="1:5" ht="37.5" x14ac:dyDescent="0.3">
      <c r="A95" s="175"/>
      <c r="B95" s="147" t="s">
        <v>196</v>
      </c>
      <c r="C95" s="142"/>
      <c r="D95" s="142"/>
      <c r="E95" s="142"/>
    </row>
    <row r="96" spans="1:5" ht="18.75" x14ac:dyDescent="0.3">
      <c r="A96" s="168">
        <v>1</v>
      </c>
      <c r="B96" s="57"/>
      <c r="C96" s="146"/>
      <c r="D96" s="146"/>
      <c r="E96" s="146"/>
    </row>
    <row r="97" spans="1:5" ht="18.75" x14ac:dyDescent="0.3">
      <c r="A97" s="168">
        <v>2</v>
      </c>
      <c r="B97" s="57"/>
      <c r="C97" s="146"/>
      <c r="D97" s="146"/>
      <c r="E97" s="146"/>
    </row>
    <row r="98" spans="1:5" ht="18.75" x14ac:dyDescent="0.3">
      <c r="A98" s="168">
        <v>3</v>
      </c>
      <c r="B98" s="57"/>
      <c r="C98" s="146"/>
      <c r="D98" s="146"/>
      <c r="E98" s="146"/>
    </row>
    <row r="99" spans="1:5" ht="18.75" x14ac:dyDescent="0.3">
      <c r="A99" s="168">
        <v>4</v>
      </c>
      <c r="B99" s="57"/>
      <c r="C99" s="146"/>
      <c r="D99" s="146"/>
      <c r="E99" s="146"/>
    </row>
    <row r="100" spans="1:5" ht="18.75" x14ac:dyDescent="0.3">
      <c r="A100" s="168">
        <v>5</v>
      </c>
      <c r="B100" s="57"/>
      <c r="C100" s="146"/>
      <c r="D100" s="146"/>
      <c r="E100" s="146"/>
    </row>
    <row r="101" spans="1:5" ht="18.75" x14ac:dyDescent="0.25">
      <c r="A101" s="172"/>
      <c r="B101" s="144" t="s">
        <v>235</v>
      </c>
      <c r="C101" s="144"/>
      <c r="D101" s="144"/>
      <c r="E101" s="144"/>
    </row>
    <row r="102" spans="1:5" ht="18.75" x14ac:dyDescent="0.3">
      <c r="A102" s="145"/>
      <c r="B102" s="141" t="s">
        <v>242</v>
      </c>
      <c r="C102" s="142"/>
      <c r="D102" s="142"/>
      <c r="E102" s="142"/>
    </row>
    <row r="103" spans="1:5" ht="18.75" x14ac:dyDescent="0.25">
      <c r="A103" s="96">
        <v>1</v>
      </c>
      <c r="B103" s="66"/>
      <c r="C103" s="66"/>
      <c r="D103" s="66"/>
      <c r="E103" s="66"/>
    </row>
    <row r="104" spans="1:5" ht="18.75" x14ac:dyDescent="0.25">
      <c r="A104" s="96">
        <v>2</v>
      </c>
      <c r="B104" s="66"/>
      <c r="C104" s="66"/>
      <c r="D104" s="66"/>
      <c r="E104" s="66"/>
    </row>
    <row r="105" spans="1:5" ht="18.75" x14ac:dyDescent="0.25">
      <c r="A105" s="96">
        <v>3</v>
      </c>
      <c r="B105" s="66"/>
      <c r="C105" s="66"/>
      <c r="D105" s="66"/>
      <c r="E105" s="66"/>
    </row>
    <row r="106" spans="1:5" ht="18.75" x14ac:dyDescent="0.25">
      <c r="A106" s="96">
        <v>4</v>
      </c>
      <c r="B106" s="66"/>
      <c r="C106" s="66"/>
      <c r="D106" s="66"/>
      <c r="E106" s="66"/>
    </row>
    <row r="107" spans="1:5" ht="18.75" x14ac:dyDescent="0.25">
      <c r="A107" s="96">
        <v>5</v>
      </c>
      <c r="B107" s="66"/>
      <c r="C107" s="66"/>
      <c r="D107" s="66"/>
      <c r="E107" s="66"/>
    </row>
    <row r="108" spans="1:5" ht="18.75" x14ac:dyDescent="0.3">
      <c r="A108" s="145"/>
      <c r="B108" s="141" t="s">
        <v>241</v>
      </c>
      <c r="C108" s="142"/>
      <c r="D108" s="142"/>
      <c r="E108" s="142"/>
    </row>
    <row r="109" spans="1:5" ht="18.75" x14ac:dyDescent="0.25">
      <c r="A109" s="96">
        <v>1</v>
      </c>
      <c r="B109" s="56"/>
      <c r="C109" s="56"/>
      <c r="D109" s="56"/>
      <c r="E109" s="56"/>
    </row>
    <row r="110" spans="1:5" ht="18.75" x14ac:dyDescent="0.25">
      <c r="A110" s="96">
        <v>2</v>
      </c>
      <c r="B110" s="56"/>
      <c r="C110" s="56"/>
      <c r="D110" s="56"/>
      <c r="E110" s="56"/>
    </row>
    <row r="111" spans="1:5" ht="21.75" customHeight="1" x14ac:dyDescent="0.25">
      <c r="A111" s="96">
        <v>3</v>
      </c>
      <c r="B111" s="56"/>
      <c r="C111" s="56"/>
      <c r="D111" s="56"/>
      <c r="E111" s="56"/>
    </row>
    <row r="112" spans="1:5" ht="18.75" x14ac:dyDescent="0.25">
      <c r="A112" s="96">
        <v>4</v>
      </c>
      <c r="B112" s="56"/>
      <c r="C112" s="56"/>
      <c r="D112" s="56"/>
      <c r="E112" s="56"/>
    </row>
    <row r="113" spans="1:5" ht="18.75" x14ac:dyDescent="0.25">
      <c r="A113" s="96">
        <v>5</v>
      </c>
      <c r="B113" s="56"/>
      <c r="C113" s="56"/>
      <c r="D113" s="56"/>
      <c r="E113" s="56"/>
    </row>
    <row r="114" spans="1:5" ht="18.75" x14ac:dyDescent="0.25">
      <c r="A114" s="96">
        <v>6</v>
      </c>
      <c r="B114" s="56"/>
      <c r="C114" s="56"/>
      <c r="D114" s="56"/>
      <c r="E114" s="56"/>
    </row>
    <row r="115" spans="1:5" ht="22.5" customHeight="1" x14ac:dyDescent="0.25">
      <c r="A115" s="96">
        <v>7</v>
      </c>
      <c r="B115" s="56"/>
      <c r="C115" s="56"/>
      <c r="D115" s="56"/>
      <c r="E115" s="56"/>
    </row>
    <row r="116" spans="1:5" ht="21.75" customHeight="1" x14ac:dyDescent="0.25">
      <c r="A116" s="96">
        <v>8</v>
      </c>
      <c r="B116" s="56"/>
      <c r="C116" s="56"/>
      <c r="D116" s="56"/>
      <c r="E116" s="56"/>
    </row>
    <row r="117" spans="1:5" ht="20.25" customHeight="1" x14ac:dyDescent="0.25">
      <c r="A117" s="96">
        <v>9</v>
      </c>
      <c r="B117" s="56"/>
      <c r="C117" s="56"/>
      <c r="D117" s="56"/>
      <c r="E117" s="56"/>
    </row>
    <row r="118" spans="1:5" ht="19.5" customHeight="1" x14ac:dyDescent="0.25">
      <c r="A118" s="96">
        <v>10</v>
      </c>
      <c r="B118" s="56"/>
      <c r="C118" s="56"/>
      <c r="D118" s="56"/>
      <c r="E118" s="56"/>
    </row>
    <row r="119" spans="1:5" ht="24" customHeight="1" x14ac:dyDescent="0.25">
      <c r="A119" s="96">
        <v>11</v>
      </c>
      <c r="B119" s="56"/>
      <c r="C119" s="56"/>
      <c r="D119" s="56"/>
      <c r="E119" s="56"/>
    </row>
    <row r="120" spans="1:5" ht="26.25" customHeight="1" x14ac:dyDescent="0.25">
      <c r="A120" s="96">
        <v>12</v>
      </c>
      <c r="B120" s="56"/>
      <c r="C120" s="56"/>
      <c r="D120" s="56"/>
      <c r="E120" s="56"/>
    </row>
    <row r="121" spans="1:5" ht="19.5" customHeight="1" x14ac:dyDescent="0.25">
      <c r="A121" s="96">
        <v>13</v>
      </c>
      <c r="B121" s="56"/>
      <c r="C121" s="56"/>
      <c r="D121" s="56"/>
      <c r="E121" s="56"/>
    </row>
    <row r="122" spans="1:5" ht="18.75" x14ac:dyDescent="0.25">
      <c r="A122" s="96">
        <v>14</v>
      </c>
      <c r="B122" s="56"/>
      <c r="C122" s="56"/>
      <c r="D122" s="56"/>
      <c r="E122" s="56"/>
    </row>
    <row r="123" spans="1:5" ht="18.75" x14ac:dyDescent="0.25">
      <c r="A123" s="145"/>
      <c r="B123" s="139" t="s">
        <v>71</v>
      </c>
      <c r="C123" s="219"/>
      <c r="D123" s="219"/>
      <c r="E123" s="219"/>
    </row>
    <row r="124" spans="1:5" ht="18.75" x14ac:dyDescent="0.25">
      <c r="A124" s="168">
        <v>1</v>
      </c>
      <c r="B124" s="56"/>
      <c r="C124" s="56"/>
      <c r="D124" s="56"/>
      <c r="E124" s="56"/>
    </row>
    <row r="125" spans="1:5" ht="18.75" x14ac:dyDescent="0.25">
      <c r="A125" s="168">
        <v>2</v>
      </c>
      <c r="B125" s="56"/>
      <c r="C125" s="56"/>
      <c r="D125" s="56"/>
      <c r="E125" s="56"/>
    </row>
    <row r="126" spans="1:5" ht="18.75" x14ac:dyDescent="0.25">
      <c r="A126" s="168">
        <v>3</v>
      </c>
      <c r="B126" s="56"/>
      <c r="C126" s="56"/>
      <c r="D126" s="56"/>
      <c r="E126" s="56"/>
    </row>
    <row r="127" spans="1:5" ht="18.75" x14ac:dyDescent="0.25">
      <c r="A127" s="168">
        <v>4</v>
      </c>
      <c r="B127" s="56"/>
      <c r="C127" s="56"/>
      <c r="D127" s="56"/>
      <c r="E127" s="56"/>
    </row>
    <row r="128" spans="1:5" ht="18.75" x14ac:dyDescent="0.3">
      <c r="A128" s="168">
        <v>5</v>
      </c>
      <c r="B128" s="57"/>
      <c r="C128" s="146"/>
      <c r="D128" s="146"/>
      <c r="E128" s="146"/>
    </row>
    <row r="129" spans="1:5" ht="37.5" x14ac:dyDescent="0.3">
      <c r="A129" s="145"/>
      <c r="B129" s="147" t="s">
        <v>196</v>
      </c>
      <c r="C129" s="142"/>
      <c r="D129" s="142"/>
      <c r="E129" s="142"/>
    </row>
    <row r="130" spans="1:5" ht="18.75" x14ac:dyDescent="0.3">
      <c r="A130" s="168">
        <v>1</v>
      </c>
      <c r="B130" s="57"/>
      <c r="C130" s="146"/>
      <c r="D130" s="146"/>
      <c r="E130" s="146"/>
    </row>
    <row r="131" spans="1:5" ht="18.75" x14ac:dyDescent="0.3">
      <c r="A131" s="168">
        <v>2</v>
      </c>
      <c r="B131" s="57"/>
      <c r="C131" s="146"/>
      <c r="D131" s="146"/>
      <c r="E131" s="146"/>
    </row>
    <row r="132" spans="1:5" ht="18.75" x14ac:dyDescent="0.3">
      <c r="A132" s="168">
        <v>3</v>
      </c>
      <c r="B132" s="57"/>
      <c r="C132" s="146"/>
      <c r="D132" s="146"/>
      <c r="E132" s="146"/>
    </row>
    <row r="133" spans="1:5" ht="18.75" x14ac:dyDescent="0.3">
      <c r="A133" s="168">
        <v>4</v>
      </c>
      <c r="B133" s="57"/>
      <c r="C133" s="146"/>
      <c r="D133" s="146"/>
      <c r="E133" s="146"/>
    </row>
    <row r="134" spans="1:5" ht="18.75" x14ac:dyDescent="0.3">
      <c r="A134" s="168">
        <v>5</v>
      </c>
      <c r="B134" s="57"/>
      <c r="C134" s="146"/>
      <c r="D134" s="146"/>
      <c r="E134" s="146"/>
    </row>
    <row r="135" spans="1:5" ht="18.75" x14ac:dyDescent="0.25">
      <c r="A135" s="60"/>
      <c r="B135" s="60"/>
      <c r="C135" s="60"/>
      <c r="D135" s="60"/>
      <c r="E135" s="60"/>
    </row>
    <row r="136" spans="1:5" ht="18.75" x14ac:dyDescent="0.25">
      <c r="A136" s="60"/>
      <c r="B136" s="60"/>
      <c r="C136" s="60"/>
      <c r="D136" s="60"/>
      <c r="E136" s="60"/>
    </row>
  </sheetData>
  <sheetProtection sort="0" autoFilter="0" pivotTables="0"/>
  <mergeCells count="1">
    <mergeCell ref="A1:E1"/>
  </mergeCells>
  <pageMargins left="0.55000000000000004" right="0.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2" zoomScaleNormal="100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23" t="s">
        <v>140</v>
      </c>
      <c r="B1" s="423"/>
      <c r="C1" s="423"/>
      <c r="D1" s="423"/>
      <c r="E1" s="423"/>
    </row>
    <row r="2" spans="1:5" ht="94.5" customHeight="1" x14ac:dyDescent="0.25">
      <c r="A2" s="197" t="s">
        <v>141</v>
      </c>
      <c r="B2" s="197" t="s">
        <v>142</v>
      </c>
      <c r="C2" s="197" t="s">
        <v>143</v>
      </c>
      <c r="D2" s="197" t="s">
        <v>144</v>
      </c>
      <c r="E2" s="197" t="s">
        <v>145</v>
      </c>
    </row>
    <row r="3" spans="1:5" ht="56.25" x14ac:dyDescent="0.3">
      <c r="A3" s="63" t="s">
        <v>146</v>
      </c>
      <c r="B3" s="53">
        <v>31</v>
      </c>
      <c r="C3" s="100">
        <v>31</v>
      </c>
      <c r="D3" s="100">
        <v>0</v>
      </c>
      <c r="E3" s="100">
        <v>0</v>
      </c>
    </row>
    <row r="4" spans="1:5" ht="75" x14ac:dyDescent="0.3">
      <c r="A4" s="63" t="s">
        <v>147</v>
      </c>
      <c r="B4" s="53">
        <v>0</v>
      </c>
      <c r="C4" s="100">
        <v>0</v>
      </c>
      <c r="D4" s="100">
        <v>0</v>
      </c>
      <c r="E4" s="100">
        <v>0</v>
      </c>
    </row>
    <row r="5" spans="1:5" ht="112.5" x14ac:dyDescent="0.3">
      <c r="A5" s="63" t="s">
        <v>222</v>
      </c>
      <c r="B5" s="109">
        <f>B6+B7+B8+B9</f>
        <v>0</v>
      </c>
      <c r="C5" s="109">
        <f>C6+C7+C8+C9</f>
        <v>0</v>
      </c>
      <c r="D5" s="109">
        <f>D6+D7+D8+D9</f>
        <v>0</v>
      </c>
      <c r="E5" s="109">
        <f>E6+E7+E8+E9</f>
        <v>0</v>
      </c>
    </row>
    <row r="6" spans="1:5" ht="24" customHeight="1" x14ac:dyDescent="0.3">
      <c r="A6" s="63" t="s">
        <v>268</v>
      </c>
      <c r="B6" s="53">
        <v>0</v>
      </c>
      <c r="C6" s="100">
        <v>0</v>
      </c>
      <c r="D6" s="100">
        <v>0</v>
      </c>
      <c r="E6" s="100">
        <v>0</v>
      </c>
    </row>
    <row r="7" spans="1:5" ht="37.5" x14ac:dyDescent="0.3">
      <c r="A7" s="63" t="s">
        <v>148</v>
      </c>
      <c r="B7" s="53">
        <v>0</v>
      </c>
      <c r="C7" s="100">
        <v>0</v>
      </c>
      <c r="D7" s="100">
        <v>0</v>
      </c>
      <c r="E7" s="100">
        <v>0</v>
      </c>
    </row>
    <row r="8" spans="1:5" ht="56.25" x14ac:dyDescent="0.3">
      <c r="A8" s="63" t="s">
        <v>149</v>
      </c>
      <c r="B8" s="53">
        <v>0</v>
      </c>
      <c r="C8" s="100">
        <v>0</v>
      </c>
      <c r="D8" s="100">
        <v>0</v>
      </c>
      <c r="E8" s="100">
        <v>0</v>
      </c>
    </row>
    <row r="9" spans="1:5" ht="56.25" x14ac:dyDescent="0.3">
      <c r="A9" s="63" t="s">
        <v>150</v>
      </c>
      <c r="B9" s="53">
        <v>0</v>
      </c>
      <c r="C9" s="100">
        <v>0</v>
      </c>
      <c r="D9" s="100">
        <v>0</v>
      </c>
      <c r="E9" s="100">
        <v>0</v>
      </c>
    </row>
    <row r="10" spans="1:5" ht="18.75" x14ac:dyDescent="0.25">
      <c r="A10" s="64" t="s">
        <v>91</v>
      </c>
      <c r="B10" s="98">
        <f>B3+B4+B5</f>
        <v>31</v>
      </c>
      <c r="C10" s="98">
        <f>C3+C4+C5</f>
        <v>31</v>
      </c>
      <c r="D10" s="98">
        <f>D3+D4+D5</f>
        <v>0</v>
      </c>
      <c r="E10" s="98">
        <f>E3+E4+E5</f>
        <v>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view="pageBreakPreview" zoomScaleNormal="100" zoomScaleSheetLayoutView="100" workbookViewId="0">
      <selection activeCell="A157" sqref="A157:D180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22" t="s">
        <v>151</v>
      </c>
      <c r="B1" s="424"/>
      <c r="C1" s="424"/>
      <c r="D1" s="424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37" t="s">
        <v>223</v>
      </c>
      <c r="B3" s="138"/>
      <c r="C3" s="137"/>
      <c r="D3" s="138"/>
    </row>
    <row r="4" spans="1:4" ht="15.75" x14ac:dyDescent="0.25">
      <c r="A4" s="161"/>
      <c r="B4" s="166"/>
      <c r="C4" s="166"/>
      <c r="D4" s="161"/>
    </row>
    <row r="5" spans="1:4" ht="18.75" x14ac:dyDescent="0.25">
      <c r="A5" s="66"/>
      <c r="B5" s="97"/>
      <c r="C5" s="66"/>
      <c r="D5" s="97"/>
    </row>
    <row r="6" spans="1:4" ht="18.75" x14ac:dyDescent="0.25">
      <c r="A6" s="66"/>
      <c r="B6" s="97"/>
      <c r="C6" s="66"/>
      <c r="D6" s="97"/>
    </row>
    <row r="7" spans="1:4" ht="18.75" x14ac:dyDescent="0.25">
      <c r="A7" s="66"/>
      <c r="B7" s="97"/>
      <c r="C7" s="66"/>
      <c r="D7" s="97"/>
    </row>
    <row r="8" spans="1:4" ht="18.75" x14ac:dyDescent="0.25">
      <c r="A8" s="66"/>
      <c r="B8" s="97"/>
      <c r="C8" s="66"/>
      <c r="D8" s="97"/>
    </row>
    <row r="9" spans="1:4" ht="18.75" x14ac:dyDescent="0.25">
      <c r="A9" s="66"/>
      <c r="B9" s="97"/>
      <c r="C9" s="66"/>
      <c r="D9" s="97"/>
    </row>
    <row r="10" spans="1:4" ht="18.75" x14ac:dyDescent="0.25">
      <c r="A10" s="437" t="s">
        <v>124</v>
      </c>
      <c r="B10" s="438"/>
      <c r="C10" s="437"/>
      <c r="D10" s="439"/>
    </row>
    <row r="11" spans="1:4" ht="56.25" customHeight="1" x14ac:dyDescent="0.25">
      <c r="A11" s="440" t="s">
        <v>612</v>
      </c>
      <c r="B11" s="179">
        <v>43866</v>
      </c>
      <c r="C11" s="440" t="s">
        <v>613</v>
      </c>
      <c r="D11" s="440" t="s">
        <v>614</v>
      </c>
    </row>
    <row r="12" spans="1:4" ht="47.25" x14ac:dyDescent="0.25">
      <c r="A12" s="167" t="s">
        <v>495</v>
      </c>
      <c r="B12" s="316">
        <v>43870</v>
      </c>
      <c r="C12" s="170" t="s">
        <v>496</v>
      </c>
      <c r="D12" s="189" t="s">
        <v>497</v>
      </c>
    </row>
    <row r="13" spans="1:4" ht="50.25" x14ac:dyDescent="0.25">
      <c r="A13" s="170" t="s">
        <v>512</v>
      </c>
      <c r="B13" s="181">
        <v>43888</v>
      </c>
      <c r="C13" s="66" t="s">
        <v>513</v>
      </c>
      <c r="D13" s="189" t="s">
        <v>514</v>
      </c>
    </row>
    <row r="14" spans="1:4" ht="44.25" customHeight="1" x14ac:dyDescent="0.25">
      <c r="A14" s="167" t="s">
        <v>515</v>
      </c>
      <c r="B14" s="167" t="s">
        <v>508</v>
      </c>
      <c r="C14" s="167" t="s">
        <v>457</v>
      </c>
      <c r="D14" s="189" t="s">
        <v>518</v>
      </c>
    </row>
    <row r="15" spans="1:4" ht="16.5" customHeight="1" x14ac:dyDescent="0.25">
      <c r="A15" s="441" t="s">
        <v>515</v>
      </c>
      <c r="B15" s="166">
        <v>44076</v>
      </c>
      <c r="C15" s="329" t="s">
        <v>516</v>
      </c>
      <c r="D15" s="163" t="s">
        <v>517</v>
      </c>
    </row>
    <row r="16" spans="1:4" ht="47.25" x14ac:dyDescent="0.25">
      <c r="A16" s="170" t="s">
        <v>615</v>
      </c>
      <c r="B16" s="316" t="s">
        <v>616</v>
      </c>
      <c r="C16" s="170" t="s">
        <v>617</v>
      </c>
      <c r="D16" s="189" t="s">
        <v>618</v>
      </c>
    </row>
    <row r="17" spans="1:4" ht="18.75" x14ac:dyDescent="0.25">
      <c r="A17" s="66"/>
      <c r="B17" s="97"/>
      <c r="C17" s="66"/>
      <c r="D17" s="97"/>
    </row>
    <row r="18" spans="1:4" ht="18.75" x14ac:dyDescent="0.25">
      <c r="A18" s="137" t="s">
        <v>237</v>
      </c>
      <c r="B18" s="149"/>
      <c r="C18" s="137"/>
      <c r="D18" s="138"/>
    </row>
    <row r="19" spans="1:4" ht="17.25" customHeight="1" x14ac:dyDescent="0.25">
      <c r="A19" s="318" t="s">
        <v>519</v>
      </c>
      <c r="B19" s="319">
        <v>43846</v>
      </c>
      <c r="C19" s="318" t="s">
        <v>520</v>
      </c>
      <c r="D19" s="318" t="s">
        <v>521</v>
      </c>
    </row>
    <row r="20" spans="1:4" ht="18.75" customHeight="1" x14ac:dyDescent="0.25">
      <c r="A20" s="259" t="s">
        <v>498</v>
      </c>
      <c r="B20" s="164">
        <v>43848</v>
      </c>
      <c r="C20" s="259" t="s">
        <v>499</v>
      </c>
      <c r="D20" s="189" t="s">
        <v>500</v>
      </c>
    </row>
    <row r="21" spans="1:4" ht="19.5" customHeight="1" x14ac:dyDescent="0.25">
      <c r="A21" s="320" t="s">
        <v>522</v>
      </c>
      <c r="B21" s="321" t="s">
        <v>523</v>
      </c>
      <c r="C21" s="320" t="s">
        <v>524</v>
      </c>
      <c r="D21" s="320" t="s">
        <v>525</v>
      </c>
    </row>
    <row r="22" spans="1:4" ht="19.5" customHeight="1" x14ac:dyDescent="0.25">
      <c r="A22" s="318" t="s">
        <v>530</v>
      </c>
      <c r="B22" s="323" t="s">
        <v>531</v>
      </c>
      <c r="C22" s="318" t="s">
        <v>532</v>
      </c>
      <c r="D22" s="318" t="s">
        <v>533</v>
      </c>
    </row>
    <row r="23" spans="1:4" ht="19.5" customHeight="1" x14ac:dyDescent="0.25">
      <c r="A23" s="177" t="s">
        <v>619</v>
      </c>
      <c r="B23" s="440" t="s">
        <v>620</v>
      </c>
      <c r="C23" s="177" t="s">
        <v>621</v>
      </c>
      <c r="D23" s="440" t="s">
        <v>622</v>
      </c>
    </row>
    <row r="24" spans="1:4" ht="19.5" customHeight="1" x14ac:dyDescent="0.25">
      <c r="A24" s="161" t="s">
        <v>501</v>
      </c>
      <c r="B24" s="166">
        <v>43870</v>
      </c>
      <c r="C24" s="170" t="s">
        <v>502</v>
      </c>
      <c r="D24" s="170" t="s">
        <v>503</v>
      </c>
    </row>
    <row r="25" spans="1:4" ht="147.75" customHeight="1" x14ac:dyDescent="0.25">
      <c r="A25" s="322" t="s">
        <v>526</v>
      </c>
      <c r="B25" s="166" t="s">
        <v>527</v>
      </c>
      <c r="C25" s="322" t="s">
        <v>528</v>
      </c>
      <c r="D25" s="318" t="s">
        <v>529</v>
      </c>
    </row>
    <row r="26" spans="1:4" ht="60" x14ac:dyDescent="0.25">
      <c r="A26" s="440" t="s">
        <v>623</v>
      </c>
      <c r="B26" s="179">
        <v>43883</v>
      </c>
      <c r="C26" s="177" t="s">
        <v>624</v>
      </c>
      <c r="D26" s="440" t="s">
        <v>625</v>
      </c>
    </row>
    <row r="27" spans="1:4" ht="63" x14ac:dyDescent="0.25">
      <c r="A27" s="169" t="s">
        <v>545</v>
      </c>
      <c r="B27" s="164">
        <v>43883</v>
      </c>
      <c r="C27" s="161" t="s">
        <v>546</v>
      </c>
      <c r="D27" s="161" t="s">
        <v>547</v>
      </c>
    </row>
    <row r="28" spans="1:4" ht="15.75" x14ac:dyDescent="0.25">
      <c r="A28" s="117" t="s">
        <v>534</v>
      </c>
      <c r="B28" s="328">
        <v>43889</v>
      </c>
      <c r="C28" s="117" t="s">
        <v>535</v>
      </c>
      <c r="D28" s="117" t="s">
        <v>536</v>
      </c>
    </row>
    <row r="29" spans="1:4" ht="45" x14ac:dyDescent="0.25">
      <c r="A29" s="440" t="s">
        <v>626</v>
      </c>
      <c r="B29" s="179">
        <v>43890</v>
      </c>
      <c r="C29" s="440" t="s">
        <v>627</v>
      </c>
      <c r="D29" s="440" t="s">
        <v>628</v>
      </c>
    </row>
    <row r="30" spans="1:4" ht="34.5" customHeight="1" x14ac:dyDescent="0.25">
      <c r="A30" s="318" t="s">
        <v>537</v>
      </c>
      <c r="B30" s="323">
        <v>43904</v>
      </c>
      <c r="C30" s="318" t="s">
        <v>538</v>
      </c>
      <c r="D30" s="325" t="s">
        <v>539</v>
      </c>
    </row>
    <row r="31" spans="1:4" ht="15.75" hidden="1" customHeight="1" thickBot="1" x14ac:dyDescent="0.25">
      <c r="A31" s="318" t="s">
        <v>537</v>
      </c>
      <c r="B31" s="323">
        <v>43904</v>
      </c>
      <c r="C31" s="318" t="s">
        <v>538</v>
      </c>
      <c r="D31" s="325" t="s">
        <v>539</v>
      </c>
    </row>
    <row r="32" spans="1:4" ht="15.75" x14ac:dyDescent="0.25">
      <c r="A32" s="443" t="s">
        <v>458</v>
      </c>
      <c r="B32" s="443" t="s">
        <v>507</v>
      </c>
      <c r="C32" s="443" t="s">
        <v>459</v>
      </c>
      <c r="D32" s="167" t="s">
        <v>460</v>
      </c>
    </row>
    <row r="33" spans="1:4" ht="15.75" x14ac:dyDescent="0.25">
      <c r="A33" s="443"/>
      <c r="B33" s="443"/>
      <c r="C33" s="443"/>
      <c r="D33" s="167" t="s">
        <v>461</v>
      </c>
    </row>
    <row r="34" spans="1:4" ht="18" customHeight="1" x14ac:dyDescent="0.25">
      <c r="A34" s="318" t="s">
        <v>540</v>
      </c>
      <c r="B34" s="323">
        <v>43945</v>
      </c>
      <c r="C34" s="318" t="s">
        <v>541</v>
      </c>
      <c r="D34" s="325" t="s">
        <v>542</v>
      </c>
    </row>
    <row r="35" spans="1:4" ht="31.5" customHeight="1" x14ac:dyDescent="0.25">
      <c r="A35" s="440" t="s">
        <v>629</v>
      </c>
      <c r="B35" s="440" t="s">
        <v>630</v>
      </c>
      <c r="C35" s="440" t="s">
        <v>617</v>
      </c>
      <c r="D35" s="440" t="s">
        <v>631</v>
      </c>
    </row>
    <row r="36" spans="1:4" ht="19.5" customHeight="1" x14ac:dyDescent="0.25">
      <c r="A36" s="440" t="s">
        <v>632</v>
      </c>
      <c r="B36" s="179">
        <v>44074</v>
      </c>
      <c r="C36" s="440" t="s">
        <v>633</v>
      </c>
      <c r="D36" s="440" t="s">
        <v>634</v>
      </c>
    </row>
    <row r="37" spans="1:4" ht="15.75" hidden="1" customHeight="1" x14ac:dyDescent="0.25">
      <c r="A37" s="161"/>
      <c r="B37" s="166"/>
      <c r="C37" s="161"/>
      <c r="D37" s="161"/>
    </row>
    <row r="38" spans="1:4" ht="38.25" customHeight="1" x14ac:dyDescent="0.25">
      <c r="A38" s="444" t="s">
        <v>504</v>
      </c>
      <c r="B38" s="445">
        <v>44080</v>
      </c>
      <c r="C38" s="446" t="s">
        <v>505</v>
      </c>
      <c r="D38" s="444" t="s">
        <v>506</v>
      </c>
    </row>
    <row r="39" spans="1:4" ht="72" customHeight="1" x14ac:dyDescent="0.25">
      <c r="A39" s="169" t="s">
        <v>543</v>
      </c>
      <c r="B39" s="162">
        <v>44082</v>
      </c>
      <c r="C39" s="322" t="s">
        <v>207</v>
      </c>
      <c r="D39" s="161" t="s">
        <v>544</v>
      </c>
    </row>
    <row r="40" spans="1:4" ht="23.25" customHeight="1" x14ac:dyDescent="0.25">
      <c r="A40" s="442"/>
      <c r="B40" s="442"/>
      <c r="C40" s="442"/>
      <c r="D40" s="442"/>
    </row>
    <row r="41" spans="1:4" ht="18" customHeight="1" x14ac:dyDescent="0.25">
      <c r="A41" s="161"/>
      <c r="B41" s="166"/>
      <c r="C41" s="161"/>
      <c r="D41" s="161"/>
    </row>
    <row r="42" spans="1:4" ht="18" customHeight="1" x14ac:dyDescent="0.25">
      <c r="A42" s="161"/>
      <c r="B42" s="166"/>
      <c r="C42" s="161"/>
      <c r="D42" s="161"/>
    </row>
    <row r="43" spans="1:4" ht="19.5" customHeight="1" x14ac:dyDescent="0.25">
      <c r="A43" s="161"/>
      <c r="B43" s="166"/>
      <c r="C43" s="161"/>
      <c r="D43" s="161"/>
    </row>
    <row r="44" spans="1:4" ht="18.75" customHeight="1" x14ac:dyDescent="0.25">
      <c r="A44" s="161"/>
      <c r="B44" s="161"/>
      <c r="C44" s="161"/>
      <c r="D44" s="161"/>
    </row>
    <row r="45" spans="1:4" ht="18.75" customHeight="1" x14ac:dyDescent="0.25">
      <c r="A45" s="165"/>
      <c r="B45" s="164"/>
      <c r="C45" s="165"/>
      <c r="D45" s="161"/>
    </row>
    <row r="46" spans="1:4" ht="18.75" customHeight="1" x14ac:dyDescent="0.25">
      <c r="A46" s="161"/>
      <c r="B46" s="161"/>
      <c r="C46" s="161"/>
      <c r="D46" s="161"/>
    </row>
    <row r="47" spans="1:4" ht="20.25" customHeight="1" x14ac:dyDescent="0.25">
      <c r="A47" s="161"/>
      <c r="B47" s="162"/>
      <c r="C47" s="161"/>
      <c r="D47" s="161"/>
    </row>
    <row r="48" spans="1:4" ht="17.25" customHeight="1" x14ac:dyDescent="0.25">
      <c r="A48" s="161"/>
      <c r="B48" s="166"/>
      <c r="C48" s="161"/>
      <c r="D48" s="161"/>
    </row>
    <row r="49" spans="1:4" ht="18" customHeight="1" x14ac:dyDescent="0.25">
      <c r="A49" s="161"/>
      <c r="B49" s="162"/>
      <c r="C49" s="161"/>
      <c r="D49" s="161"/>
    </row>
    <row r="50" spans="1:4" ht="15.75" customHeight="1" x14ac:dyDescent="0.25">
      <c r="A50" s="161"/>
      <c r="B50" s="166"/>
      <c r="C50" s="161"/>
      <c r="D50" s="161"/>
    </row>
    <row r="51" spans="1:4" ht="17.25" customHeight="1" x14ac:dyDescent="0.25">
      <c r="A51" s="161"/>
      <c r="B51" s="166"/>
      <c r="C51" s="161"/>
      <c r="D51" s="161"/>
    </row>
    <row r="52" spans="1:4" ht="19.5" customHeight="1" x14ac:dyDescent="0.25">
      <c r="A52" s="167"/>
      <c r="B52" s="166"/>
      <c r="C52" s="161"/>
      <c r="D52" s="161"/>
    </row>
    <row r="53" spans="1:4" ht="14.25" customHeight="1" x14ac:dyDescent="0.25">
      <c r="A53" s="161"/>
      <c r="B53" s="166"/>
      <c r="C53" s="161"/>
      <c r="D53" s="161"/>
    </row>
    <row r="54" spans="1:4" ht="18" customHeight="1" x14ac:dyDescent="0.25">
      <c r="A54" s="161"/>
      <c r="B54" s="166"/>
      <c r="C54" s="161"/>
      <c r="D54" s="161"/>
    </row>
    <row r="55" spans="1:4" ht="16.5" customHeight="1" x14ac:dyDescent="0.25">
      <c r="A55" s="161"/>
      <c r="B55" s="166"/>
      <c r="C55" s="161"/>
      <c r="D55" s="161"/>
    </row>
    <row r="56" spans="1:4" ht="15.75" customHeight="1" x14ac:dyDescent="0.25">
      <c r="A56" s="161"/>
      <c r="B56" s="166"/>
      <c r="C56" s="161"/>
      <c r="D56" s="161"/>
    </row>
    <row r="57" spans="1:4" ht="16.5" customHeight="1" x14ac:dyDescent="0.25">
      <c r="A57" s="161"/>
      <c r="B57" s="166"/>
      <c r="C57" s="161"/>
      <c r="D57" s="161"/>
    </row>
    <row r="58" spans="1:4" ht="15.75" customHeight="1" x14ac:dyDescent="0.25">
      <c r="A58" s="161"/>
      <c r="B58" s="161"/>
      <c r="C58" s="161"/>
      <c r="D58" s="161"/>
    </row>
    <row r="59" spans="1:4" ht="18.75" customHeight="1" x14ac:dyDescent="0.25">
      <c r="A59" s="161"/>
      <c r="B59" s="166"/>
      <c r="C59" s="161"/>
      <c r="D59" s="161"/>
    </row>
    <row r="60" spans="1:4" ht="17.25" customHeight="1" x14ac:dyDescent="0.25">
      <c r="A60" s="161"/>
      <c r="B60" s="161"/>
      <c r="C60" s="169"/>
      <c r="D60" s="161"/>
    </row>
    <row r="61" spans="1:4" ht="18" customHeight="1" x14ac:dyDescent="0.25">
      <c r="A61" s="161"/>
      <c r="B61" s="166"/>
      <c r="C61" s="161"/>
      <c r="D61" s="161"/>
    </row>
    <row r="62" spans="1:4" ht="18.75" customHeight="1" x14ac:dyDescent="0.25">
      <c r="A62" s="161"/>
      <c r="B62" s="166"/>
      <c r="C62" s="161"/>
      <c r="D62" s="161"/>
    </row>
    <row r="63" spans="1:4" ht="18" customHeight="1" x14ac:dyDescent="0.25">
      <c r="A63" s="161"/>
      <c r="B63" s="166"/>
      <c r="C63" s="161"/>
      <c r="D63" s="161"/>
    </row>
    <row r="64" spans="1:4" ht="18.75" customHeight="1" x14ac:dyDescent="0.25">
      <c r="A64" s="161"/>
      <c r="B64" s="166"/>
      <c r="C64" s="161"/>
      <c r="D64" s="161"/>
    </row>
    <row r="65" spans="1:4" ht="16.5" customHeight="1" x14ac:dyDescent="0.25">
      <c r="A65" s="161"/>
      <c r="B65" s="166"/>
      <c r="C65" s="161"/>
      <c r="D65" s="161"/>
    </row>
    <row r="66" spans="1:4" ht="18" customHeight="1" x14ac:dyDescent="0.25">
      <c r="A66" s="161"/>
      <c r="B66" s="166"/>
      <c r="C66" s="161"/>
      <c r="D66" s="161"/>
    </row>
    <row r="67" spans="1:4" ht="18" customHeight="1" x14ac:dyDescent="0.25">
      <c r="A67" s="161"/>
      <c r="B67" s="166"/>
      <c r="C67" s="161"/>
      <c r="D67" s="161"/>
    </row>
    <row r="68" spans="1:4" ht="18" customHeight="1" x14ac:dyDescent="0.25">
      <c r="A68" s="161"/>
      <c r="B68" s="166"/>
      <c r="C68" s="161"/>
      <c r="D68" s="161"/>
    </row>
    <row r="69" spans="1:4" ht="17.25" customHeight="1" x14ac:dyDescent="0.25">
      <c r="A69" s="161"/>
      <c r="B69" s="166"/>
      <c r="C69" s="161"/>
      <c r="D69" s="161"/>
    </row>
    <row r="70" spans="1:4" ht="21.75" customHeight="1" x14ac:dyDescent="0.25">
      <c r="A70" s="161"/>
      <c r="B70" s="166"/>
      <c r="C70" s="161"/>
      <c r="D70" s="161"/>
    </row>
    <row r="71" spans="1:4" ht="18" customHeight="1" x14ac:dyDescent="0.25">
      <c r="A71" s="161"/>
      <c r="B71" s="161"/>
      <c r="C71" s="161"/>
      <c r="D71" s="161"/>
    </row>
    <row r="72" spans="1:4" ht="14.25" customHeight="1" x14ac:dyDescent="0.25">
      <c r="A72" s="161"/>
      <c r="B72" s="166"/>
      <c r="C72" s="178"/>
      <c r="D72" s="161"/>
    </row>
    <row r="73" spans="1:4" ht="14.25" customHeight="1" x14ac:dyDescent="0.25">
      <c r="A73" s="161"/>
      <c r="B73" s="161"/>
      <c r="C73" s="163"/>
      <c r="D73" s="161"/>
    </row>
    <row r="74" spans="1:4" ht="15" customHeight="1" x14ac:dyDescent="0.25">
      <c r="A74" s="161"/>
      <c r="B74" s="161"/>
      <c r="C74" s="163"/>
      <c r="D74" s="161"/>
    </row>
    <row r="75" spans="1:4" ht="14.25" customHeight="1" x14ac:dyDescent="0.25">
      <c r="A75" s="161"/>
      <c r="B75" s="166"/>
      <c r="C75" s="161"/>
      <c r="D75" s="161"/>
    </row>
    <row r="76" spans="1:4" ht="15" customHeight="1" x14ac:dyDescent="0.25">
      <c r="A76" s="161"/>
      <c r="B76" s="166"/>
      <c r="C76" s="161"/>
      <c r="D76" s="161"/>
    </row>
    <row r="77" spans="1:4" ht="16.5" customHeight="1" x14ac:dyDescent="0.25">
      <c r="A77" s="161"/>
      <c r="B77" s="166"/>
      <c r="C77" s="161"/>
      <c r="D77" s="161"/>
    </row>
    <row r="78" spans="1:4" ht="15.75" customHeight="1" x14ac:dyDescent="0.25">
      <c r="A78" s="186"/>
      <c r="B78" s="166"/>
      <c r="C78" s="186"/>
      <c r="D78" s="161"/>
    </row>
    <row r="79" spans="1:4" ht="18" customHeight="1" x14ac:dyDescent="0.25">
      <c r="A79" s="161"/>
      <c r="B79" s="166"/>
      <c r="C79" s="161"/>
      <c r="D79" s="161"/>
    </row>
    <row r="80" spans="1:4" ht="18" customHeight="1" x14ac:dyDescent="0.25">
      <c r="A80" s="161"/>
      <c r="B80" s="166"/>
      <c r="C80" s="161"/>
      <c r="D80" s="161"/>
    </row>
    <row r="81" spans="1:4" ht="15.75" customHeight="1" x14ac:dyDescent="0.25">
      <c r="A81" s="161"/>
      <c r="B81" s="161"/>
      <c r="C81" s="161"/>
      <c r="D81" s="161"/>
    </row>
    <row r="82" spans="1:4" ht="15.75" customHeight="1" x14ac:dyDescent="0.25">
      <c r="A82" s="161"/>
      <c r="B82" s="166"/>
      <c r="C82" s="161"/>
      <c r="D82" s="161"/>
    </row>
    <row r="83" spans="1:4" ht="18" customHeight="1" x14ac:dyDescent="0.25">
      <c r="A83" s="186"/>
      <c r="B83" s="166"/>
      <c r="C83" s="161"/>
      <c r="D83" s="161"/>
    </row>
    <row r="84" spans="1:4" ht="16.5" customHeight="1" x14ac:dyDescent="0.25">
      <c r="A84" s="161"/>
      <c r="B84" s="166"/>
      <c r="C84" s="161"/>
      <c r="D84" s="161"/>
    </row>
    <row r="85" spans="1:4" ht="15" customHeight="1" x14ac:dyDescent="0.25">
      <c r="A85" s="161"/>
      <c r="B85" s="166"/>
      <c r="C85" s="161"/>
      <c r="D85" s="161"/>
    </row>
    <row r="86" spans="1:4" ht="20.25" customHeight="1" x14ac:dyDescent="0.25">
      <c r="A86" s="161"/>
      <c r="B86" s="161"/>
      <c r="C86" s="161"/>
      <c r="D86" s="161"/>
    </row>
    <row r="87" spans="1:4" ht="18.75" customHeight="1" x14ac:dyDescent="0.25">
      <c r="A87" s="177"/>
      <c r="B87" s="179"/>
      <c r="C87" s="182"/>
      <c r="D87" s="183"/>
    </row>
    <row r="88" spans="1:4" ht="18.75" customHeight="1" x14ac:dyDescent="0.25">
      <c r="A88" s="437" t="s">
        <v>238</v>
      </c>
      <c r="B88" s="438"/>
      <c r="C88" s="437"/>
      <c r="D88" s="439"/>
    </row>
    <row r="89" spans="1:4" ht="15.75" customHeight="1" x14ac:dyDescent="0.25">
      <c r="A89" s="167" t="s">
        <v>462</v>
      </c>
      <c r="B89" s="166">
        <v>43849</v>
      </c>
      <c r="C89" s="167" t="s">
        <v>463</v>
      </c>
      <c r="D89" s="167" t="s">
        <v>464</v>
      </c>
    </row>
    <row r="90" spans="1:4" ht="15.75" customHeight="1" x14ac:dyDescent="0.25">
      <c r="A90" s="177" t="s">
        <v>548</v>
      </c>
      <c r="B90" s="166">
        <v>43856</v>
      </c>
      <c r="C90" s="177" t="s">
        <v>549</v>
      </c>
      <c r="D90" s="326" t="s">
        <v>550</v>
      </c>
    </row>
    <row r="91" spans="1:4" ht="15.75" customHeight="1" x14ac:dyDescent="0.25">
      <c r="A91" s="170" t="s">
        <v>551</v>
      </c>
      <c r="B91" s="181">
        <v>43856</v>
      </c>
      <c r="C91" s="170" t="s">
        <v>552</v>
      </c>
      <c r="D91" s="170" t="s">
        <v>553</v>
      </c>
    </row>
    <row r="92" spans="1:4" ht="15" customHeight="1" x14ac:dyDescent="0.25">
      <c r="A92" s="443" t="s">
        <v>465</v>
      </c>
      <c r="B92" s="447">
        <v>43873</v>
      </c>
      <c r="C92" s="167" t="s">
        <v>466</v>
      </c>
      <c r="D92" s="167" t="s">
        <v>467</v>
      </c>
    </row>
    <row r="93" spans="1:4" ht="16.5" customHeight="1" x14ac:dyDescent="0.25">
      <c r="A93" s="443"/>
      <c r="B93" s="448"/>
      <c r="C93" s="167" t="s">
        <v>468</v>
      </c>
      <c r="D93" s="167" t="s">
        <v>469</v>
      </c>
    </row>
    <row r="94" spans="1:4" ht="17.25" customHeight="1" x14ac:dyDescent="0.25">
      <c r="A94" s="443"/>
      <c r="B94" s="448"/>
      <c r="C94" s="449"/>
      <c r="D94" s="167" t="s">
        <v>470</v>
      </c>
    </row>
    <row r="95" spans="1:4" ht="17.25" customHeight="1" x14ac:dyDescent="0.25">
      <c r="A95" s="170" t="s">
        <v>554</v>
      </c>
      <c r="B95" s="170" t="s">
        <v>527</v>
      </c>
      <c r="C95" s="170" t="s">
        <v>555</v>
      </c>
      <c r="D95" s="170" t="s">
        <v>556</v>
      </c>
    </row>
    <row r="96" spans="1:4" ht="16.5" customHeight="1" x14ac:dyDescent="0.25">
      <c r="A96" s="170" t="s">
        <v>557</v>
      </c>
      <c r="B96" s="170" t="s">
        <v>390</v>
      </c>
      <c r="C96" s="66" t="s">
        <v>558</v>
      </c>
      <c r="D96" s="66" t="s">
        <v>559</v>
      </c>
    </row>
    <row r="97" spans="1:4" ht="15" customHeight="1" x14ac:dyDescent="0.25">
      <c r="A97" s="170" t="s">
        <v>560</v>
      </c>
      <c r="B97" s="170" t="s">
        <v>390</v>
      </c>
      <c r="C97" s="66" t="s">
        <v>558</v>
      </c>
      <c r="D97" s="170" t="s">
        <v>561</v>
      </c>
    </row>
    <row r="98" spans="1:4" ht="17.25" customHeight="1" x14ac:dyDescent="0.25">
      <c r="A98" s="170" t="s">
        <v>562</v>
      </c>
      <c r="B98" s="170" t="s">
        <v>390</v>
      </c>
      <c r="C98" s="170" t="s">
        <v>563</v>
      </c>
      <c r="D98" s="170" t="s">
        <v>564</v>
      </c>
    </row>
    <row r="99" spans="1:4" ht="17.25" customHeight="1" x14ac:dyDescent="0.25">
      <c r="A99" s="66" t="s">
        <v>566</v>
      </c>
      <c r="B99" s="181">
        <v>43891</v>
      </c>
      <c r="C99" s="66" t="s">
        <v>567</v>
      </c>
      <c r="D99" s="66" t="s">
        <v>568</v>
      </c>
    </row>
    <row r="100" spans="1:4" ht="15" customHeight="1" x14ac:dyDescent="0.25">
      <c r="A100" s="161" t="s">
        <v>569</v>
      </c>
      <c r="B100" s="166">
        <v>44085</v>
      </c>
      <c r="C100" s="329" t="s">
        <v>516</v>
      </c>
      <c r="D100" s="161" t="s">
        <v>570</v>
      </c>
    </row>
    <row r="101" spans="1:4" ht="32.25" customHeight="1" x14ac:dyDescent="0.25">
      <c r="A101" s="261" t="s">
        <v>571</v>
      </c>
      <c r="B101" s="162">
        <v>44104</v>
      </c>
      <c r="C101" s="170" t="s">
        <v>572</v>
      </c>
      <c r="D101" s="163" t="s">
        <v>573</v>
      </c>
    </row>
    <row r="102" spans="1:4" ht="79.5" customHeight="1" x14ac:dyDescent="0.25">
      <c r="A102" s="450" t="s">
        <v>471</v>
      </c>
      <c r="B102" s="450" t="s">
        <v>565</v>
      </c>
      <c r="C102" s="450" t="s">
        <v>472</v>
      </c>
      <c r="D102" s="450" t="s">
        <v>473</v>
      </c>
    </row>
    <row r="103" spans="1:4" ht="30.75" customHeight="1" x14ac:dyDescent="0.25">
      <c r="A103" s="317" t="s">
        <v>509</v>
      </c>
      <c r="B103" s="451" t="s">
        <v>686</v>
      </c>
      <c r="C103" s="117" t="s">
        <v>510</v>
      </c>
      <c r="D103" s="133" t="s">
        <v>511</v>
      </c>
    </row>
    <row r="104" spans="1:4" ht="15.75" customHeight="1" x14ac:dyDescent="0.25">
      <c r="A104" s="442"/>
      <c r="B104" s="442"/>
      <c r="C104" s="442"/>
      <c r="D104" s="442"/>
    </row>
    <row r="105" spans="1:4" ht="18" customHeight="1" x14ac:dyDescent="0.25">
      <c r="A105" s="161"/>
      <c r="B105" s="166"/>
      <c r="C105" s="161"/>
      <c r="D105" s="161"/>
    </row>
    <row r="106" spans="1:4" ht="14.25" customHeight="1" x14ac:dyDescent="0.25">
      <c r="A106" s="161"/>
      <c r="B106" s="161"/>
      <c r="C106" s="161"/>
      <c r="D106" s="161"/>
    </row>
    <row r="107" spans="1:4" ht="16.5" customHeight="1" x14ac:dyDescent="0.25">
      <c r="A107" s="161"/>
      <c r="B107" s="161"/>
      <c r="C107" s="161"/>
      <c r="D107" s="161"/>
    </row>
    <row r="108" spans="1:4" ht="18.75" customHeight="1" x14ac:dyDescent="0.25">
      <c r="A108" s="161"/>
      <c r="B108" s="166"/>
      <c r="C108" s="161"/>
      <c r="D108" s="161"/>
    </row>
    <row r="109" spans="1:4" ht="16.5" customHeight="1" x14ac:dyDescent="0.25">
      <c r="A109" s="161"/>
      <c r="B109" s="161"/>
      <c r="C109" s="161"/>
      <c r="D109" s="161"/>
    </row>
    <row r="110" spans="1:4" ht="17.25" customHeight="1" x14ac:dyDescent="0.25">
      <c r="A110" s="161"/>
      <c r="B110" s="166"/>
      <c r="C110" s="161"/>
      <c r="D110" s="161"/>
    </row>
    <row r="111" spans="1:4" ht="17.25" customHeight="1" x14ac:dyDescent="0.25">
      <c r="A111" s="185"/>
      <c r="B111" s="165"/>
      <c r="C111" s="185"/>
      <c r="D111" s="183"/>
    </row>
    <row r="112" spans="1:4" ht="18.75" x14ac:dyDescent="0.25">
      <c r="A112" s="66"/>
      <c r="B112" s="97"/>
      <c r="C112" s="66"/>
      <c r="D112" s="97"/>
    </row>
    <row r="113" spans="1:4" ht="18.75" x14ac:dyDescent="0.25">
      <c r="A113" s="437" t="s">
        <v>234</v>
      </c>
      <c r="B113" s="438"/>
      <c r="C113" s="437"/>
      <c r="D113" s="439"/>
    </row>
    <row r="114" spans="1:4" ht="47.25" x14ac:dyDescent="0.25">
      <c r="A114" s="167" t="s">
        <v>474</v>
      </c>
      <c r="B114" s="167" t="s">
        <v>635</v>
      </c>
      <c r="C114" s="167" t="s">
        <v>475</v>
      </c>
      <c r="D114" s="167" t="s">
        <v>476</v>
      </c>
    </row>
    <row r="115" spans="1:4" ht="47.25" x14ac:dyDescent="0.25">
      <c r="A115" s="167" t="s">
        <v>477</v>
      </c>
      <c r="B115" s="167" t="s">
        <v>635</v>
      </c>
      <c r="C115" s="167" t="s">
        <v>475</v>
      </c>
      <c r="D115" s="167" t="s">
        <v>478</v>
      </c>
    </row>
    <row r="116" spans="1:4" ht="31.5" customHeight="1" x14ac:dyDescent="0.25">
      <c r="A116" s="167" t="s">
        <v>479</v>
      </c>
      <c r="B116" s="176">
        <v>43870</v>
      </c>
      <c r="C116" s="167" t="s">
        <v>738</v>
      </c>
      <c r="D116" s="167" t="s">
        <v>480</v>
      </c>
    </row>
    <row r="117" spans="1:4" ht="18.75" x14ac:dyDescent="0.25">
      <c r="A117" s="452"/>
      <c r="B117" s="453"/>
      <c r="C117" s="452"/>
      <c r="D117" s="453"/>
    </row>
    <row r="118" spans="1:4" ht="18.75" x14ac:dyDescent="0.25">
      <c r="A118" s="66"/>
      <c r="B118" s="97"/>
      <c r="C118" s="66"/>
      <c r="D118" s="97"/>
    </row>
    <row r="119" spans="1:4" ht="18.75" x14ac:dyDescent="0.25">
      <c r="A119" s="66"/>
      <c r="B119" s="97"/>
      <c r="C119" s="66"/>
      <c r="D119" s="97"/>
    </row>
    <row r="120" spans="1:4" ht="18.75" x14ac:dyDescent="0.25">
      <c r="A120" s="66"/>
      <c r="B120" s="97"/>
      <c r="C120" s="66"/>
      <c r="D120" s="97"/>
    </row>
    <row r="121" spans="1:4" ht="18.75" x14ac:dyDescent="0.25">
      <c r="A121" s="66"/>
      <c r="B121" s="97"/>
      <c r="C121" s="66"/>
      <c r="D121" s="97"/>
    </row>
    <row r="122" spans="1:4" ht="18.75" x14ac:dyDescent="0.25">
      <c r="A122" s="137" t="s">
        <v>240</v>
      </c>
      <c r="B122" s="149"/>
      <c r="C122" s="137"/>
      <c r="D122" s="138"/>
    </row>
    <row r="123" spans="1:4" ht="47.25" x14ac:dyDescent="0.25">
      <c r="A123" s="327" t="s">
        <v>574</v>
      </c>
      <c r="B123" s="181">
        <v>43850</v>
      </c>
      <c r="C123" s="170" t="s">
        <v>575</v>
      </c>
      <c r="D123" s="170" t="s">
        <v>576</v>
      </c>
    </row>
    <row r="124" spans="1:4" ht="15.75" x14ac:dyDescent="0.25">
      <c r="A124" s="454" t="s">
        <v>577</v>
      </c>
      <c r="B124" s="181">
        <v>43854</v>
      </c>
      <c r="C124" s="455" t="s">
        <v>549</v>
      </c>
      <c r="D124" s="163" t="s">
        <v>578</v>
      </c>
    </row>
    <row r="125" spans="1:4" ht="45" x14ac:dyDescent="0.25">
      <c r="A125" s="440" t="s">
        <v>636</v>
      </c>
      <c r="B125" s="456">
        <v>43856</v>
      </c>
      <c r="C125" s="440" t="s">
        <v>637</v>
      </c>
      <c r="D125" s="440" t="s">
        <v>638</v>
      </c>
    </row>
    <row r="126" spans="1:4" ht="45" x14ac:dyDescent="0.25">
      <c r="A126" s="440" t="s">
        <v>639</v>
      </c>
      <c r="B126" s="456">
        <v>43870</v>
      </c>
      <c r="C126" s="440" t="s">
        <v>640</v>
      </c>
      <c r="D126" s="440" t="s">
        <v>641</v>
      </c>
    </row>
    <row r="127" spans="1:4" ht="45" x14ac:dyDescent="0.25">
      <c r="A127" s="440" t="s">
        <v>642</v>
      </c>
      <c r="B127" s="456">
        <v>43886</v>
      </c>
      <c r="C127" s="440" t="s">
        <v>592</v>
      </c>
      <c r="D127" s="440" t="s">
        <v>643</v>
      </c>
    </row>
    <row r="128" spans="1:4" ht="37.5" customHeight="1" x14ac:dyDescent="0.25">
      <c r="A128" s="167" t="s">
        <v>481</v>
      </c>
      <c r="B128" s="161" t="s">
        <v>581</v>
      </c>
      <c r="C128" s="167" t="s">
        <v>482</v>
      </c>
      <c r="D128" s="167" t="s">
        <v>483</v>
      </c>
    </row>
    <row r="129" spans="1:4" ht="14.25" customHeight="1" x14ac:dyDescent="0.25">
      <c r="A129" s="443" t="s">
        <v>484</v>
      </c>
      <c r="B129" s="447">
        <v>43904</v>
      </c>
      <c r="C129" s="167" t="s">
        <v>485</v>
      </c>
      <c r="D129" s="443" t="s">
        <v>486</v>
      </c>
    </row>
    <row r="130" spans="1:4" ht="16.5" customHeight="1" x14ac:dyDescent="0.25">
      <c r="A130" s="443"/>
      <c r="B130" s="448"/>
      <c r="C130" s="167" t="s">
        <v>487</v>
      </c>
      <c r="D130" s="443"/>
    </row>
    <row r="131" spans="1:4" ht="50.25" customHeight="1" x14ac:dyDescent="0.25">
      <c r="A131" s="327" t="s">
        <v>582</v>
      </c>
      <c r="B131" s="181">
        <v>43904</v>
      </c>
      <c r="C131" s="66" t="s">
        <v>583</v>
      </c>
      <c r="D131" s="170" t="s">
        <v>584</v>
      </c>
    </row>
    <row r="132" spans="1:4" ht="89.25" customHeight="1" x14ac:dyDescent="0.25">
      <c r="A132" s="457" t="s">
        <v>585</v>
      </c>
      <c r="B132" s="181">
        <v>43967</v>
      </c>
      <c r="C132" s="66" t="s">
        <v>586</v>
      </c>
      <c r="D132" s="170" t="s">
        <v>587</v>
      </c>
    </row>
    <row r="133" spans="1:4" ht="63" x14ac:dyDescent="0.25">
      <c r="A133" s="170" t="s">
        <v>488</v>
      </c>
      <c r="B133" s="170" t="s">
        <v>579</v>
      </c>
      <c r="C133" s="170" t="s">
        <v>489</v>
      </c>
      <c r="D133" s="170" t="s">
        <v>490</v>
      </c>
    </row>
    <row r="134" spans="1:4" ht="31.5" x14ac:dyDescent="0.25">
      <c r="A134" s="170" t="s">
        <v>644</v>
      </c>
      <c r="B134" s="170" t="s">
        <v>645</v>
      </c>
      <c r="C134" s="170" t="s">
        <v>516</v>
      </c>
      <c r="D134" s="189" t="s">
        <v>646</v>
      </c>
    </row>
    <row r="135" spans="1:4" ht="47.25" x14ac:dyDescent="0.25">
      <c r="A135" s="170" t="s">
        <v>491</v>
      </c>
      <c r="B135" s="170" t="s">
        <v>580</v>
      </c>
      <c r="C135" s="170" t="s">
        <v>472</v>
      </c>
      <c r="D135" s="170" t="s">
        <v>492</v>
      </c>
    </row>
    <row r="136" spans="1:4" ht="16.5" customHeight="1" x14ac:dyDescent="0.25">
      <c r="A136" s="170" t="s">
        <v>647</v>
      </c>
      <c r="B136" s="181">
        <v>44106</v>
      </c>
      <c r="C136" s="170" t="s">
        <v>592</v>
      </c>
      <c r="D136" s="189" t="s">
        <v>648</v>
      </c>
    </row>
    <row r="137" spans="1:4" ht="16.5" customHeight="1" x14ac:dyDescent="0.25">
      <c r="A137" s="161"/>
      <c r="B137" s="166"/>
      <c r="C137" s="161"/>
      <c r="D137" s="161"/>
    </row>
    <row r="138" spans="1:4" ht="15" customHeight="1" x14ac:dyDescent="0.25">
      <c r="A138" s="161"/>
      <c r="B138" s="161"/>
      <c r="C138" s="161"/>
      <c r="D138" s="171"/>
    </row>
    <row r="139" spans="1:4" ht="16.5" customHeight="1" x14ac:dyDescent="0.25">
      <c r="A139" s="161"/>
      <c r="B139" s="161"/>
      <c r="C139" s="161"/>
      <c r="D139" s="161"/>
    </row>
    <row r="140" spans="1:4" ht="15" customHeight="1" x14ac:dyDescent="0.25">
      <c r="A140" s="161"/>
      <c r="B140" s="166"/>
      <c r="C140" s="161"/>
      <c r="D140" s="161"/>
    </row>
    <row r="141" spans="1:4" ht="17.25" customHeight="1" x14ac:dyDescent="0.25">
      <c r="A141" s="161"/>
      <c r="B141" s="166"/>
      <c r="C141" s="161"/>
      <c r="D141" s="161"/>
    </row>
    <row r="142" spans="1:4" ht="17.25" customHeight="1" x14ac:dyDescent="0.25">
      <c r="A142" s="161"/>
      <c r="B142" s="161"/>
      <c r="C142" s="161"/>
      <c r="D142" s="161"/>
    </row>
    <row r="143" spans="1:4" ht="18.75" customHeight="1" x14ac:dyDescent="0.25">
      <c r="A143" s="161"/>
      <c r="B143" s="161"/>
      <c r="C143" s="161"/>
      <c r="D143" s="161"/>
    </row>
    <row r="144" spans="1:4" ht="16.5" customHeight="1" x14ac:dyDescent="0.25">
      <c r="A144" s="161"/>
      <c r="B144" s="166"/>
      <c r="C144" s="161"/>
      <c r="D144" s="161"/>
    </row>
    <row r="145" spans="1:4" ht="16.5" customHeight="1" x14ac:dyDescent="0.25">
      <c r="A145" s="161"/>
      <c r="B145" s="166"/>
      <c r="C145" s="161"/>
      <c r="D145" s="161"/>
    </row>
    <row r="146" spans="1:4" ht="18" customHeight="1" x14ac:dyDescent="0.25">
      <c r="A146" s="161"/>
      <c r="B146" s="163"/>
      <c r="C146" s="161"/>
      <c r="D146" s="161"/>
    </row>
    <row r="147" spans="1:4" ht="16.5" customHeight="1" x14ac:dyDescent="0.25">
      <c r="A147" s="161"/>
      <c r="B147" s="166"/>
      <c r="C147" s="161"/>
      <c r="D147" s="161"/>
    </row>
    <row r="148" spans="1:4" ht="18.75" customHeight="1" x14ac:dyDescent="0.25">
      <c r="A148" s="161"/>
      <c r="B148" s="161"/>
      <c r="C148" s="161"/>
      <c r="D148" s="161"/>
    </row>
    <row r="149" spans="1:4" ht="18" customHeight="1" x14ac:dyDescent="0.25">
      <c r="A149" s="161"/>
      <c r="B149" s="161"/>
      <c r="C149" s="161"/>
      <c r="D149" s="161"/>
    </row>
    <row r="150" spans="1:4" ht="19.5" customHeight="1" x14ac:dyDescent="0.25">
      <c r="A150" s="161"/>
      <c r="B150" s="161"/>
      <c r="C150" s="161"/>
      <c r="D150" s="161"/>
    </row>
    <row r="151" spans="1:4" ht="16.5" customHeight="1" x14ac:dyDescent="0.25">
      <c r="A151" s="161"/>
      <c r="B151" s="161"/>
      <c r="C151" s="161"/>
      <c r="D151" s="161"/>
    </row>
    <row r="152" spans="1:4" ht="19.5" customHeight="1" x14ac:dyDescent="0.25">
      <c r="A152" s="161"/>
      <c r="B152" s="161"/>
      <c r="C152" s="161"/>
      <c r="D152" s="161"/>
    </row>
    <row r="153" spans="1:4" ht="18.75" customHeight="1" x14ac:dyDescent="0.25">
      <c r="A153" s="161"/>
      <c r="B153" s="166"/>
      <c r="C153" s="161"/>
      <c r="D153" s="161"/>
    </row>
    <row r="154" spans="1:4" ht="18" customHeight="1" x14ac:dyDescent="0.25">
      <c r="A154" s="161"/>
      <c r="B154" s="166"/>
      <c r="C154" s="161"/>
      <c r="D154" s="161"/>
    </row>
    <row r="155" spans="1:4" ht="15" customHeight="1" x14ac:dyDescent="0.25">
      <c r="A155" s="161"/>
      <c r="B155" s="166"/>
      <c r="C155" s="161"/>
      <c r="D155" s="161"/>
    </row>
    <row r="156" spans="1:4" ht="18.75" x14ac:dyDescent="0.25">
      <c r="A156" s="437" t="s">
        <v>235</v>
      </c>
      <c r="B156" s="438"/>
      <c r="C156" s="437"/>
      <c r="D156" s="439"/>
    </row>
    <row r="157" spans="1:4" ht="36.75" customHeight="1" x14ac:dyDescent="0.25">
      <c r="A157" s="440" t="s">
        <v>650</v>
      </c>
      <c r="B157" s="179">
        <v>43876</v>
      </c>
      <c r="C157" s="440" t="s">
        <v>651</v>
      </c>
      <c r="D157" s="440" t="s">
        <v>652</v>
      </c>
    </row>
    <row r="158" spans="1:4" ht="33" customHeight="1" x14ac:dyDescent="0.25">
      <c r="A158" s="167" t="s">
        <v>493</v>
      </c>
      <c r="B158" s="167" t="s">
        <v>649</v>
      </c>
      <c r="C158" s="167" t="s">
        <v>463</v>
      </c>
      <c r="D158" s="167" t="s">
        <v>494</v>
      </c>
    </row>
    <row r="159" spans="1:4" ht="33" customHeight="1" x14ac:dyDescent="0.25">
      <c r="A159" s="440" t="s">
        <v>653</v>
      </c>
      <c r="B159" s="179">
        <v>43883</v>
      </c>
      <c r="C159" s="440" t="s">
        <v>640</v>
      </c>
      <c r="D159" s="440" t="s">
        <v>654</v>
      </c>
    </row>
    <row r="160" spans="1:4" ht="33" customHeight="1" x14ac:dyDescent="0.25">
      <c r="A160" s="440" t="s">
        <v>655</v>
      </c>
      <c r="B160" s="179">
        <v>43887</v>
      </c>
      <c r="C160" s="440" t="s">
        <v>656</v>
      </c>
      <c r="D160" s="440" t="s">
        <v>657</v>
      </c>
    </row>
    <row r="161" spans="1:4" ht="33" customHeight="1" x14ac:dyDescent="0.25">
      <c r="A161" s="440" t="s">
        <v>658</v>
      </c>
      <c r="B161" s="179">
        <v>43899</v>
      </c>
      <c r="C161" s="440" t="s">
        <v>651</v>
      </c>
      <c r="D161" s="440" t="s">
        <v>659</v>
      </c>
    </row>
    <row r="162" spans="1:4" ht="33" customHeight="1" x14ac:dyDescent="0.25">
      <c r="A162" s="170" t="s">
        <v>588</v>
      </c>
      <c r="B162" s="181">
        <v>43931</v>
      </c>
      <c r="C162" s="170" t="s">
        <v>589</v>
      </c>
      <c r="D162" s="170" t="s">
        <v>590</v>
      </c>
    </row>
    <row r="163" spans="1:4" ht="37.5" customHeight="1" x14ac:dyDescent="0.25">
      <c r="A163" s="440" t="s">
        <v>660</v>
      </c>
      <c r="B163" s="179">
        <v>43936</v>
      </c>
      <c r="C163" s="440" t="s">
        <v>592</v>
      </c>
      <c r="D163" s="440" t="s">
        <v>661</v>
      </c>
    </row>
    <row r="164" spans="1:4" ht="37.5" customHeight="1" x14ac:dyDescent="0.25">
      <c r="A164" s="440" t="s">
        <v>662</v>
      </c>
      <c r="B164" s="440" t="s">
        <v>663</v>
      </c>
      <c r="C164" s="440" t="s">
        <v>664</v>
      </c>
      <c r="D164" s="440" t="s">
        <v>665</v>
      </c>
    </row>
    <row r="165" spans="1:4" ht="31.5" customHeight="1" x14ac:dyDescent="0.25">
      <c r="A165" s="170" t="s">
        <v>591</v>
      </c>
      <c r="B165" s="181">
        <v>43966</v>
      </c>
      <c r="C165" s="170" t="s">
        <v>592</v>
      </c>
      <c r="D165" s="170" t="s">
        <v>593</v>
      </c>
    </row>
    <row r="166" spans="1:4" ht="33.75" customHeight="1" x14ac:dyDescent="0.25">
      <c r="A166" s="170" t="s">
        <v>594</v>
      </c>
      <c r="B166" s="170" t="s">
        <v>595</v>
      </c>
      <c r="C166" s="170" t="s">
        <v>592</v>
      </c>
      <c r="D166" s="170" t="s">
        <v>596</v>
      </c>
    </row>
    <row r="167" spans="1:4" ht="35.25" customHeight="1" x14ac:dyDescent="0.25">
      <c r="A167" s="170" t="s">
        <v>597</v>
      </c>
      <c r="B167" s="181">
        <v>43966</v>
      </c>
      <c r="C167" s="170" t="s">
        <v>598</v>
      </c>
      <c r="D167" s="170" t="s">
        <v>517</v>
      </c>
    </row>
    <row r="168" spans="1:4" ht="35.25" customHeight="1" x14ac:dyDescent="0.25">
      <c r="A168" s="167" t="s">
        <v>666</v>
      </c>
      <c r="B168" s="166">
        <v>43983</v>
      </c>
      <c r="C168" s="167" t="s">
        <v>667</v>
      </c>
      <c r="D168" s="167" t="s">
        <v>668</v>
      </c>
    </row>
    <row r="169" spans="1:4" ht="35.25" customHeight="1" x14ac:dyDescent="0.25">
      <c r="A169" s="161" t="s">
        <v>669</v>
      </c>
      <c r="B169" s="166">
        <v>44017</v>
      </c>
      <c r="C169" s="170" t="s">
        <v>670</v>
      </c>
      <c r="D169" s="170" t="s">
        <v>659</v>
      </c>
    </row>
    <row r="170" spans="1:4" ht="35.25" customHeight="1" x14ac:dyDescent="0.25">
      <c r="A170" s="167" t="s">
        <v>671</v>
      </c>
      <c r="B170" s="176">
        <v>44020</v>
      </c>
      <c r="C170" s="167" t="s">
        <v>592</v>
      </c>
      <c r="D170" s="167" t="s">
        <v>672</v>
      </c>
    </row>
    <row r="171" spans="1:4" ht="35.25" customHeight="1" x14ac:dyDescent="0.25">
      <c r="A171" s="161" t="s">
        <v>673</v>
      </c>
      <c r="B171" s="166">
        <v>44022</v>
      </c>
      <c r="C171" s="161" t="s">
        <v>674</v>
      </c>
      <c r="D171" s="161" t="s">
        <v>659</v>
      </c>
    </row>
    <row r="172" spans="1:4" ht="35.25" customHeight="1" x14ac:dyDescent="0.25">
      <c r="A172" s="180" t="s">
        <v>675</v>
      </c>
      <c r="B172" s="167" t="s">
        <v>676</v>
      </c>
      <c r="C172" s="167" t="s">
        <v>677</v>
      </c>
      <c r="D172" s="167" t="s">
        <v>678</v>
      </c>
    </row>
    <row r="173" spans="1:4" ht="35.25" customHeight="1" x14ac:dyDescent="0.25">
      <c r="A173" s="161" t="s">
        <v>679</v>
      </c>
      <c r="B173" s="166">
        <v>44050</v>
      </c>
      <c r="C173" s="161" t="s">
        <v>680</v>
      </c>
      <c r="D173" s="161" t="s">
        <v>681</v>
      </c>
    </row>
    <row r="174" spans="1:4" ht="35.25" customHeight="1" x14ac:dyDescent="0.25">
      <c r="A174" s="167" t="s">
        <v>682</v>
      </c>
      <c r="B174" s="167" t="s">
        <v>683</v>
      </c>
      <c r="C174" s="167" t="s">
        <v>684</v>
      </c>
      <c r="D174" s="167" t="s">
        <v>685</v>
      </c>
    </row>
    <row r="175" spans="1:4" ht="36" customHeight="1" x14ac:dyDescent="0.25">
      <c r="A175" s="458" t="s">
        <v>599</v>
      </c>
      <c r="B175" s="166">
        <v>44084</v>
      </c>
      <c r="C175" s="329" t="s">
        <v>600</v>
      </c>
      <c r="D175" s="167" t="s">
        <v>601</v>
      </c>
    </row>
    <row r="176" spans="1:4" ht="55.5" customHeight="1" x14ac:dyDescent="0.25">
      <c r="A176" s="169" t="s">
        <v>602</v>
      </c>
      <c r="B176" s="166">
        <v>44086</v>
      </c>
      <c r="C176" s="329" t="s">
        <v>600</v>
      </c>
      <c r="D176" s="161" t="s">
        <v>603</v>
      </c>
    </row>
    <row r="177" spans="1:4" ht="31.5" customHeight="1" x14ac:dyDescent="0.25">
      <c r="A177" s="459" t="s">
        <v>604</v>
      </c>
      <c r="B177" s="166">
        <v>44090</v>
      </c>
      <c r="C177" s="329" t="s">
        <v>605</v>
      </c>
      <c r="D177" s="163" t="s">
        <v>517</v>
      </c>
    </row>
    <row r="178" spans="1:4" ht="35.25" customHeight="1" x14ac:dyDescent="0.25">
      <c r="A178" s="459" t="s">
        <v>606</v>
      </c>
      <c r="B178" s="166">
        <v>44094</v>
      </c>
      <c r="C178" s="329" t="s">
        <v>607</v>
      </c>
      <c r="D178" s="167" t="s">
        <v>608</v>
      </c>
    </row>
    <row r="179" spans="1:4" ht="45" customHeight="1" x14ac:dyDescent="0.25">
      <c r="A179" s="161" t="s">
        <v>609</v>
      </c>
      <c r="B179" s="166">
        <v>44096</v>
      </c>
      <c r="C179" s="329" t="s">
        <v>607</v>
      </c>
      <c r="D179" s="163" t="s">
        <v>517</v>
      </c>
    </row>
    <row r="180" spans="1:4" ht="33.75" customHeight="1" x14ac:dyDescent="0.25">
      <c r="A180" s="457" t="s">
        <v>610</v>
      </c>
      <c r="B180" s="166">
        <v>44096</v>
      </c>
      <c r="C180" s="460" t="s">
        <v>607</v>
      </c>
      <c r="D180" s="309" t="s">
        <v>611</v>
      </c>
    </row>
    <row r="181" spans="1:4" ht="17.25" customHeight="1" x14ac:dyDescent="0.25">
      <c r="A181" s="167"/>
      <c r="B181" s="167"/>
      <c r="C181" s="167"/>
      <c r="D181" s="167"/>
    </row>
    <row r="182" spans="1:4" ht="14.25" customHeight="1" x14ac:dyDescent="0.25">
      <c r="A182" s="167"/>
      <c r="B182" s="176"/>
      <c r="C182" s="167"/>
      <c r="D182" s="167"/>
    </row>
    <row r="183" spans="1:4" ht="16.5" customHeight="1" x14ac:dyDescent="0.25">
      <c r="A183" s="167"/>
      <c r="B183" s="167"/>
      <c r="C183" s="167"/>
      <c r="D183" s="167"/>
    </row>
    <row r="184" spans="1:4" ht="17.25" customHeight="1" x14ac:dyDescent="0.25">
      <c r="A184" s="161"/>
      <c r="B184" s="166"/>
      <c r="C184" s="161"/>
      <c r="D184" s="161"/>
    </row>
    <row r="185" spans="1:4" ht="17.25" customHeight="1" x14ac:dyDescent="0.25">
      <c r="A185" s="161"/>
      <c r="B185" s="166"/>
      <c r="C185" s="161"/>
      <c r="D185" s="161"/>
    </row>
    <row r="186" spans="1:4" ht="14.25" customHeight="1" x14ac:dyDescent="0.25">
      <c r="A186" s="161"/>
      <c r="B186" s="166"/>
      <c r="C186" s="161"/>
      <c r="D186" s="161"/>
    </row>
  </sheetData>
  <sheetProtection sort="0" autoFilter="0" pivotTables="0"/>
  <mergeCells count="9">
    <mergeCell ref="A1:D1"/>
    <mergeCell ref="A32:A33"/>
    <mergeCell ref="B32:B33"/>
    <mergeCell ref="C32:C33"/>
    <mergeCell ref="A129:A130"/>
    <mergeCell ref="B129:B130"/>
    <mergeCell ref="D129:D130"/>
    <mergeCell ref="A92:A94"/>
    <mergeCell ref="B92:B9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4" sqref="A4:E16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25" t="s">
        <v>163</v>
      </c>
      <c r="B1" s="425"/>
      <c r="C1" s="425"/>
      <c r="D1" s="203"/>
      <c r="E1" s="203"/>
    </row>
    <row r="2" spans="1:5" ht="18.75" x14ac:dyDescent="0.25">
      <c r="A2" s="411" t="s">
        <v>164</v>
      </c>
      <c r="B2" s="411"/>
      <c r="C2" s="411"/>
      <c r="D2" s="194"/>
      <c r="E2" s="194"/>
    </row>
    <row r="3" spans="1:5" ht="75.75" customHeight="1" x14ac:dyDescent="0.25">
      <c r="A3" s="197" t="s">
        <v>165</v>
      </c>
      <c r="B3" s="202" t="s">
        <v>243</v>
      </c>
      <c r="C3" s="200" t="s">
        <v>244</v>
      </c>
      <c r="D3" s="197" t="s">
        <v>245</v>
      </c>
      <c r="E3" s="197" t="s">
        <v>246</v>
      </c>
    </row>
    <row r="4" spans="1:5" ht="18.75" x14ac:dyDescent="0.3">
      <c r="A4" s="67" t="s">
        <v>166</v>
      </c>
      <c r="B4" s="70"/>
      <c r="C4" s="150"/>
      <c r="D4" s="71"/>
      <c r="E4" s="71"/>
    </row>
    <row r="5" spans="1:5" ht="18.75" x14ac:dyDescent="0.25">
      <c r="A5" s="65" t="s">
        <v>167</v>
      </c>
      <c r="B5" s="97" t="s">
        <v>687</v>
      </c>
      <c r="C5" s="110"/>
      <c r="D5" s="117"/>
      <c r="E5" s="117"/>
    </row>
    <row r="6" spans="1:5" ht="37.5" x14ac:dyDescent="0.25">
      <c r="A6" s="30" t="s">
        <v>168</v>
      </c>
      <c r="B6" s="330" t="s">
        <v>688</v>
      </c>
      <c r="C6" s="96">
        <v>0</v>
      </c>
      <c r="D6" s="97">
        <v>0</v>
      </c>
      <c r="E6" s="97">
        <v>0</v>
      </c>
    </row>
    <row r="7" spans="1:5" ht="37.5" x14ac:dyDescent="0.25">
      <c r="A7" s="30" t="s">
        <v>169</v>
      </c>
      <c r="B7" s="205" t="s">
        <v>689</v>
      </c>
      <c r="C7" s="96">
        <v>316</v>
      </c>
      <c r="D7" s="97">
        <v>0</v>
      </c>
      <c r="E7" s="97">
        <v>0</v>
      </c>
    </row>
    <row r="8" spans="1:5" ht="37.5" x14ac:dyDescent="0.25">
      <c r="A8" s="30" t="s">
        <v>170</v>
      </c>
      <c r="B8" s="205" t="s">
        <v>690</v>
      </c>
      <c r="C8" s="96">
        <v>3309</v>
      </c>
      <c r="D8" s="331" t="s">
        <v>693</v>
      </c>
      <c r="E8" s="331">
        <v>7810</v>
      </c>
    </row>
    <row r="9" spans="1:5" ht="18.75" x14ac:dyDescent="0.25">
      <c r="A9" s="65" t="s">
        <v>171</v>
      </c>
      <c r="B9" s="97" t="s">
        <v>687</v>
      </c>
      <c r="C9" s="96">
        <v>0</v>
      </c>
      <c r="D9" s="96">
        <v>0</v>
      </c>
      <c r="E9" s="96">
        <v>0</v>
      </c>
    </row>
    <row r="10" spans="1:5" ht="18.75" x14ac:dyDescent="0.25">
      <c r="A10" s="30" t="s">
        <v>172</v>
      </c>
      <c r="B10" s="97" t="s">
        <v>687</v>
      </c>
      <c r="C10" s="96">
        <v>0</v>
      </c>
      <c r="D10" s="96">
        <v>0</v>
      </c>
      <c r="E10" s="96">
        <v>0</v>
      </c>
    </row>
    <row r="11" spans="1:5" ht="18.75" x14ac:dyDescent="0.25">
      <c r="A11" s="30" t="s">
        <v>173</v>
      </c>
      <c r="B11" s="205" t="s">
        <v>691</v>
      </c>
      <c r="C11" s="96">
        <v>761</v>
      </c>
      <c r="D11" s="97"/>
      <c r="E11" s="97"/>
    </row>
    <row r="12" spans="1:5" ht="37.5" x14ac:dyDescent="0.25">
      <c r="A12" s="68" t="s">
        <v>199</v>
      </c>
      <c r="B12" s="330" t="s">
        <v>692</v>
      </c>
      <c r="C12" s="332">
        <v>109</v>
      </c>
      <c r="D12" s="331" t="s">
        <v>694</v>
      </c>
      <c r="E12" s="97"/>
    </row>
    <row r="13" spans="1:5" ht="18.75" x14ac:dyDescent="0.25">
      <c r="A13" s="72" t="s">
        <v>174</v>
      </c>
      <c r="B13" s="97"/>
      <c r="C13" s="96"/>
      <c r="D13" s="97"/>
      <c r="E13" s="97"/>
    </row>
    <row r="14" spans="1:5" ht="18.75" customHeight="1" x14ac:dyDescent="0.3">
      <c r="A14" s="47" t="s">
        <v>175</v>
      </c>
      <c r="B14" s="69" t="s">
        <v>179</v>
      </c>
      <c r="C14" s="151" t="s">
        <v>178</v>
      </c>
      <c r="D14" s="69"/>
      <c r="E14" s="69"/>
    </row>
    <row r="15" spans="1:5" ht="18.75" x14ac:dyDescent="0.25">
      <c r="A15" s="30" t="s">
        <v>176</v>
      </c>
      <c r="B15" s="97" t="s">
        <v>687</v>
      </c>
      <c r="C15" s="96"/>
      <c r="D15" s="97"/>
      <c r="E15" s="97"/>
    </row>
    <row r="16" spans="1:5" ht="18.75" x14ac:dyDescent="0.25">
      <c r="A16" s="30" t="s">
        <v>177</v>
      </c>
      <c r="B16" s="97" t="s">
        <v>687</v>
      </c>
      <c r="C16" s="96"/>
      <c r="D16" s="97"/>
      <c r="E16" s="97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7" r:id="rId2"/>
    <hyperlink ref="B8" r:id="rId3"/>
    <hyperlink ref="B12" r:id="rId4"/>
    <hyperlink ref="B11" r:id="rId5"/>
  </hyperlinks>
  <pageMargins left="0.70866141732283472" right="0.70866141732283472" top="0.74803149606299213" bottom="0.74803149606299213" header="0.31496062992125984" footer="0.31496062992125984"/>
  <pageSetup paperSize="9" scale="85" orientation="landscape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3" sqref="B3: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411" t="s">
        <v>180</v>
      </c>
      <c r="B1" s="411"/>
    </row>
    <row r="2" spans="1:2" ht="18.75" x14ac:dyDescent="0.25">
      <c r="A2" s="197" t="s">
        <v>181</v>
      </c>
      <c r="B2" s="197" t="s">
        <v>188</v>
      </c>
    </row>
    <row r="3" spans="1:2" ht="73.5" customHeight="1" x14ac:dyDescent="0.25">
      <c r="A3" s="154" t="s">
        <v>182</v>
      </c>
      <c r="B3" s="160">
        <v>35</v>
      </c>
    </row>
    <row r="4" spans="1:2" ht="101.25" customHeight="1" x14ac:dyDescent="0.25">
      <c r="A4" s="154" t="s">
        <v>183</v>
      </c>
      <c r="B4" s="160">
        <v>191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66.42578125" customWidth="1"/>
    <col min="4" max="4" width="16.7109375" customWidth="1"/>
  </cols>
  <sheetData>
    <row r="1" spans="1:4" ht="18.75" x14ac:dyDescent="0.25">
      <c r="A1" s="155" t="s">
        <v>184</v>
      </c>
      <c r="B1" s="155"/>
      <c r="C1" s="155"/>
      <c r="D1" s="155"/>
    </row>
    <row r="2" spans="1:4" ht="37.5" customHeight="1" x14ac:dyDescent="0.25">
      <c r="A2" s="197" t="s">
        <v>62</v>
      </c>
      <c r="B2" s="197" t="s">
        <v>185</v>
      </c>
      <c r="C2" s="197" t="s">
        <v>186</v>
      </c>
      <c r="D2" s="197" t="s">
        <v>187</v>
      </c>
    </row>
    <row r="3" spans="1:4" ht="44.25" customHeight="1" x14ac:dyDescent="0.25">
      <c r="A3" s="62">
        <v>1</v>
      </c>
      <c r="B3" s="30" t="s">
        <v>189</v>
      </c>
      <c r="C3" s="73"/>
      <c r="D3" s="21"/>
    </row>
    <row r="4" spans="1:4" ht="59.25" customHeight="1" x14ac:dyDescent="0.25">
      <c r="A4" s="62">
        <v>2</v>
      </c>
      <c r="B4" s="30" t="s">
        <v>190</v>
      </c>
      <c r="C4" s="73"/>
      <c r="D4" s="21"/>
    </row>
    <row r="5" spans="1:4" ht="49.5" customHeight="1" x14ac:dyDescent="0.25">
      <c r="A5" s="62">
        <v>3</v>
      </c>
      <c r="B5" s="30" t="s">
        <v>191</v>
      </c>
      <c r="C5" s="73"/>
      <c r="D5" s="21"/>
    </row>
    <row r="6" spans="1:4" ht="48.75" customHeight="1" x14ac:dyDescent="0.25">
      <c r="A6" s="62">
        <v>4</v>
      </c>
      <c r="B6" s="66" t="s">
        <v>174</v>
      </c>
      <c r="C6" s="73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6" sqref="C6: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25" t="s">
        <v>153</v>
      </c>
      <c r="B1" s="425"/>
      <c r="C1" s="425"/>
      <c r="D1" s="425"/>
      <c r="E1" s="425"/>
    </row>
    <row r="2" spans="1:5" ht="39" customHeight="1" x14ac:dyDescent="0.25">
      <c r="A2" s="193" t="s">
        <v>62</v>
      </c>
      <c r="B2" s="193" t="s">
        <v>154</v>
      </c>
      <c r="C2" s="193" t="s">
        <v>155</v>
      </c>
      <c r="D2" s="193" t="s">
        <v>156</v>
      </c>
      <c r="E2" s="193" t="s">
        <v>157</v>
      </c>
    </row>
    <row r="3" spans="1:5" ht="18.75" x14ac:dyDescent="0.25">
      <c r="A3" s="65">
        <v>1</v>
      </c>
      <c r="B3" s="65" t="s">
        <v>158</v>
      </c>
      <c r="C3" s="100">
        <v>0</v>
      </c>
      <c r="D3" s="100">
        <v>0</v>
      </c>
      <c r="E3" s="66"/>
    </row>
    <row r="4" spans="1:5" ht="18.75" x14ac:dyDescent="0.25">
      <c r="A4" s="30">
        <v>2</v>
      </c>
      <c r="B4" s="65" t="s">
        <v>159</v>
      </c>
      <c r="C4" s="100">
        <v>0</v>
      </c>
      <c r="D4" s="100">
        <v>0</v>
      </c>
      <c r="E4" s="66"/>
    </row>
    <row r="5" spans="1:5" ht="18.75" x14ac:dyDescent="0.25">
      <c r="A5" s="65">
        <v>3</v>
      </c>
      <c r="B5" s="65" t="s">
        <v>160</v>
      </c>
      <c r="C5" s="100">
        <v>0</v>
      </c>
      <c r="D5" s="100">
        <v>0</v>
      </c>
      <c r="E5" s="66"/>
    </row>
    <row r="6" spans="1:5" ht="37.5" x14ac:dyDescent="0.25">
      <c r="A6" s="426">
        <v>4</v>
      </c>
      <c r="B6" s="426" t="s">
        <v>161</v>
      </c>
      <c r="C6" s="206">
        <v>0</v>
      </c>
      <c r="D6" s="100">
        <v>1</v>
      </c>
      <c r="E6" s="66" t="s">
        <v>695</v>
      </c>
    </row>
    <row r="7" spans="1:5" ht="18.75" x14ac:dyDescent="0.25">
      <c r="A7" s="427"/>
      <c r="B7" s="427"/>
      <c r="C7" s="206">
        <v>0</v>
      </c>
      <c r="D7" s="100">
        <v>0</v>
      </c>
      <c r="E7" s="66"/>
    </row>
    <row r="8" spans="1:5" ht="18.75" x14ac:dyDescent="0.25">
      <c r="A8" s="30">
        <v>5</v>
      </c>
      <c r="B8" s="65" t="s">
        <v>162</v>
      </c>
      <c r="C8" s="206">
        <v>0</v>
      </c>
      <c r="D8" s="100">
        <v>0</v>
      </c>
      <c r="E8" s="66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411" t="s">
        <v>128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3" ht="19.5" customHeight="1" x14ac:dyDescent="0.3">
      <c r="A2" s="434" t="s">
        <v>43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3" ht="18.75" x14ac:dyDescent="0.3">
      <c r="A3" s="407" t="s">
        <v>19</v>
      </c>
      <c r="B3" s="428" t="s">
        <v>13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3" ht="19.5" customHeight="1" x14ac:dyDescent="0.25">
      <c r="A4" s="407"/>
      <c r="B4" s="407" t="s">
        <v>14</v>
      </c>
      <c r="C4" s="407" t="s">
        <v>20</v>
      </c>
      <c r="D4" s="407" t="s">
        <v>129</v>
      </c>
      <c r="E4" s="407"/>
      <c r="F4" s="407" t="s">
        <v>15</v>
      </c>
      <c r="G4" s="397" t="s">
        <v>249</v>
      </c>
      <c r="H4" s="407" t="s">
        <v>81</v>
      </c>
      <c r="I4" s="407" t="s">
        <v>85</v>
      </c>
      <c r="J4" s="407" t="s">
        <v>16</v>
      </c>
      <c r="K4" s="407" t="s">
        <v>46</v>
      </c>
      <c r="L4" s="407" t="s">
        <v>17</v>
      </c>
    </row>
    <row r="5" spans="1:13" ht="37.5" customHeight="1" x14ac:dyDescent="0.25">
      <c r="A5" s="407"/>
      <c r="B5" s="407"/>
      <c r="C5" s="407"/>
      <c r="D5" s="197" t="s">
        <v>131</v>
      </c>
      <c r="E5" s="197" t="s">
        <v>130</v>
      </c>
      <c r="F5" s="407"/>
      <c r="G5" s="399"/>
      <c r="H5" s="407"/>
      <c r="I5" s="407"/>
      <c r="J5" s="407"/>
      <c r="K5" s="407"/>
      <c r="L5" s="407"/>
    </row>
    <row r="6" spans="1:13" s="77" customFormat="1" ht="36" customHeight="1" x14ac:dyDescent="0.3">
      <c r="A6" s="199">
        <f>SUM(B6:L6)-A10</f>
        <v>99</v>
      </c>
      <c r="B6" s="102">
        <v>1</v>
      </c>
      <c r="C6" s="102">
        <v>2</v>
      </c>
      <c r="D6" s="102">
        <v>4</v>
      </c>
      <c r="E6" s="102">
        <v>0</v>
      </c>
      <c r="F6" s="102">
        <v>13</v>
      </c>
      <c r="G6" s="102">
        <v>2</v>
      </c>
      <c r="H6" s="102">
        <v>11</v>
      </c>
      <c r="I6" s="102">
        <v>0</v>
      </c>
      <c r="J6" s="102">
        <v>43</v>
      </c>
      <c r="K6" s="102">
        <v>20</v>
      </c>
      <c r="L6" s="102">
        <v>25</v>
      </c>
      <c r="M6" s="89"/>
    </row>
    <row r="7" spans="1:13" ht="18.75" customHeight="1" x14ac:dyDescent="0.3">
      <c r="A7" s="430" t="str">
        <f>IF(A6=B6+C6+D6+E6+F6+G6+H6+I6+J6+K6+L6-A10,"ПРАВИЛЬНО"," НЕПРАВИЛЬНО")</f>
        <v>ПРАВИЛЬНО</v>
      </c>
      <c r="B7" s="431"/>
      <c r="C7" s="432" t="s">
        <v>18</v>
      </c>
      <c r="D7" s="432"/>
      <c r="E7" s="432"/>
      <c r="F7" s="432"/>
      <c r="G7" s="432"/>
      <c r="H7" s="432"/>
      <c r="I7" s="432"/>
      <c r="J7" s="432"/>
      <c r="K7" s="432"/>
      <c r="L7" s="433"/>
      <c r="M7" s="90"/>
    </row>
    <row r="8" spans="1:13" ht="36" customHeight="1" x14ac:dyDescent="0.25">
      <c r="A8" s="103">
        <f>SUM(B8:L8)</f>
        <v>100.00000000000001</v>
      </c>
      <c r="B8" s="103">
        <f>100/A6*(B6-B10)</f>
        <v>1.0101010101010102</v>
      </c>
      <c r="C8" s="103">
        <f>100/A6*(C6-C10)</f>
        <v>2.0202020202020203</v>
      </c>
      <c r="D8" s="103">
        <f>100/A6*(D6-D10)</f>
        <v>4.0404040404040407</v>
      </c>
      <c r="E8" s="103">
        <f>100/A6*(E6-E10)</f>
        <v>0</v>
      </c>
      <c r="F8" s="103">
        <f>100/A6*(F6-F10)</f>
        <v>9.0909090909090917</v>
      </c>
      <c r="G8" s="103">
        <f>100/A6*(G6-G10)</f>
        <v>2.0202020202020203</v>
      </c>
      <c r="H8" s="103">
        <f>100/A6*(H6-H10)</f>
        <v>8.0808080808080813</v>
      </c>
      <c r="I8" s="103">
        <f>100/A6*(I6-I10)</f>
        <v>0</v>
      </c>
      <c r="J8" s="103">
        <f>100/A6*(J6-J10)</f>
        <v>35.353535353535356</v>
      </c>
      <c r="K8" s="103">
        <f>100/A6*(K6-K10)</f>
        <v>18.181818181818183</v>
      </c>
      <c r="L8" s="103">
        <f>100/A6*(L6-L10)</f>
        <v>20.202020202020204</v>
      </c>
      <c r="M8" s="256"/>
    </row>
    <row r="9" spans="1:13" ht="19.5" customHeight="1" x14ac:dyDescent="0.3">
      <c r="A9" s="428" t="s">
        <v>214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90"/>
    </row>
    <row r="10" spans="1:13" s="61" customFormat="1" ht="36" customHeight="1" x14ac:dyDescent="0.25">
      <c r="A10" s="98">
        <f>SUM(B10:L10)</f>
        <v>22</v>
      </c>
      <c r="B10" s="21">
        <v>0</v>
      </c>
      <c r="C10" s="21">
        <v>0</v>
      </c>
      <c r="D10" s="21">
        <v>0</v>
      </c>
      <c r="E10" s="21">
        <v>0</v>
      </c>
      <c r="F10" s="21">
        <v>4</v>
      </c>
      <c r="G10" s="21">
        <v>0</v>
      </c>
      <c r="H10" s="21">
        <v>3</v>
      </c>
      <c r="I10" s="21">
        <v>0</v>
      </c>
      <c r="J10" s="21">
        <v>8</v>
      </c>
      <c r="K10" s="21">
        <v>2</v>
      </c>
      <c r="L10" s="21">
        <v>5</v>
      </c>
    </row>
    <row r="11" spans="1:13" ht="19.5" customHeight="1" x14ac:dyDescent="0.25">
      <c r="A11" s="429" t="s">
        <v>208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3" s="78" customFormat="1" ht="36" customHeight="1" x14ac:dyDescent="0.3">
      <c r="A12" s="35">
        <f>SUM(B12:L12)</f>
        <v>16</v>
      </c>
      <c r="B12" s="152">
        <v>0</v>
      </c>
      <c r="C12" s="152">
        <v>0</v>
      </c>
      <c r="D12" s="152">
        <v>0</v>
      </c>
      <c r="E12" s="152">
        <v>0</v>
      </c>
      <c r="F12" s="152">
        <v>1</v>
      </c>
      <c r="G12" s="152">
        <v>0</v>
      </c>
      <c r="H12" s="152">
        <v>1</v>
      </c>
      <c r="I12" s="152">
        <v>0</v>
      </c>
      <c r="J12" s="152">
        <v>9</v>
      </c>
      <c r="K12" s="152">
        <v>2</v>
      </c>
      <c r="L12" s="152">
        <v>3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31496062992125984" top="0.74803149606299213" bottom="0.74803149606299213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96" t="s">
        <v>44</v>
      </c>
      <c r="B1" s="396"/>
      <c r="C1" s="396"/>
    </row>
    <row r="2" spans="1:4" ht="18.75" customHeight="1" x14ac:dyDescent="0.25">
      <c r="A2" s="197" t="s">
        <v>1</v>
      </c>
      <c r="B2" s="197" t="s">
        <v>2</v>
      </c>
      <c r="C2" s="197" t="s">
        <v>47</v>
      </c>
    </row>
    <row r="3" spans="1:4" ht="18.75" customHeight="1" x14ac:dyDescent="0.25">
      <c r="A3" s="28" t="s">
        <v>200</v>
      </c>
      <c r="B3" s="98">
        <f>SUM(B6:B14)</f>
        <v>69</v>
      </c>
      <c r="C3" s="92">
        <f>SUM(B6:B14)</f>
        <v>69</v>
      </c>
      <c r="D3" s="105">
        <f>SUM(B6:B14)-B4</f>
        <v>54</v>
      </c>
    </row>
    <row r="4" spans="1:4" ht="55.5" customHeight="1" x14ac:dyDescent="0.25">
      <c r="A4" s="94" t="s">
        <v>216</v>
      </c>
      <c r="B4" s="57">
        <v>15</v>
      </c>
      <c r="C4" s="91"/>
      <c r="D4" s="105"/>
    </row>
    <row r="5" spans="1:4" ht="18.75" x14ac:dyDescent="0.25">
      <c r="A5" s="200" t="s">
        <v>0</v>
      </c>
      <c r="B5" s="84"/>
      <c r="C5" s="85"/>
    </row>
    <row r="6" spans="1:4" ht="18.75" x14ac:dyDescent="0.25">
      <c r="A6" s="29" t="s">
        <v>205</v>
      </c>
      <c r="B6" s="21">
        <v>43</v>
      </c>
      <c r="C6" s="31">
        <f>100/B3*B6</f>
        <v>62.318840579710148</v>
      </c>
    </row>
    <row r="7" spans="1:4" ht="18.75" customHeight="1" x14ac:dyDescent="0.25">
      <c r="A7" s="29" t="s">
        <v>21</v>
      </c>
      <c r="B7" s="21">
        <v>5</v>
      </c>
      <c r="C7" s="31">
        <f>100/B3*B7</f>
        <v>7.2463768115942031</v>
      </c>
    </row>
    <row r="8" spans="1:4" ht="18.75" customHeight="1" x14ac:dyDescent="0.25">
      <c r="A8" s="29" t="s">
        <v>204</v>
      </c>
      <c r="B8" s="21">
        <v>1</v>
      </c>
      <c r="C8" s="31">
        <f>100/B3*B8</f>
        <v>1.4492753623188406</v>
      </c>
    </row>
    <row r="9" spans="1:4" ht="18.75" customHeight="1" x14ac:dyDescent="0.25">
      <c r="A9" s="29" t="s">
        <v>22</v>
      </c>
      <c r="B9" s="21">
        <v>11</v>
      </c>
      <c r="C9" s="31">
        <f>100/B3*B9</f>
        <v>15.942028985507246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3</v>
      </c>
      <c r="C11" s="31">
        <f>100/B3*B11</f>
        <v>4.3478260869565215</v>
      </c>
    </row>
    <row r="12" spans="1:4" ht="18.75" customHeight="1" x14ac:dyDescent="0.25">
      <c r="A12" s="29" t="s">
        <v>25</v>
      </c>
      <c r="B12" s="21">
        <v>2</v>
      </c>
      <c r="C12" s="31">
        <f>100/B3*B12</f>
        <v>2.8985507246376812</v>
      </c>
    </row>
    <row r="13" spans="1:4" ht="18.75" customHeight="1" x14ac:dyDescent="0.25">
      <c r="A13" s="29" t="s">
        <v>26</v>
      </c>
      <c r="B13" s="21">
        <v>2</v>
      </c>
      <c r="C13" s="31">
        <f>100/B3*B13</f>
        <v>2.8985507246376812</v>
      </c>
    </row>
    <row r="14" spans="1:4" ht="18.75" customHeight="1" x14ac:dyDescent="0.25">
      <c r="A14" s="30" t="s">
        <v>45</v>
      </c>
      <c r="B14" s="21">
        <v>2</v>
      </c>
      <c r="C14" s="31">
        <f>100/B3*B14</f>
        <v>2.8985507246376812</v>
      </c>
    </row>
    <row r="15" spans="1:4" ht="18.75" x14ac:dyDescent="0.25">
      <c r="A15" s="200" t="s">
        <v>27</v>
      </c>
      <c r="B15" s="86">
        <f>SUM(B16,B18,B19,B20)</f>
        <v>54</v>
      </c>
      <c r="C15" s="87" t="str">
        <f>IF(B15=D3,"ПРАВИЛЬНО","НЕПРАВИЛЬНО")</f>
        <v>ПРАВИЛЬНО</v>
      </c>
    </row>
    <row r="16" spans="1:4" ht="18.75" customHeight="1" x14ac:dyDescent="0.25">
      <c r="A16" s="29" t="s">
        <v>271</v>
      </c>
      <c r="B16" s="36">
        <v>43</v>
      </c>
      <c r="C16" s="31">
        <f>100/D3*B16</f>
        <v>79.629629629629633</v>
      </c>
    </row>
    <row r="17" spans="1:3" ht="56.25" customHeight="1" x14ac:dyDescent="0.25">
      <c r="A17" s="33" t="s">
        <v>213</v>
      </c>
      <c r="B17" s="37">
        <v>2</v>
      </c>
      <c r="C17" s="31">
        <f>100/D3*B17</f>
        <v>3.7037037037037037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1.8518518518518519</v>
      </c>
    </row>
    <row r="19" spans="1:3" ht="18.75" customHeight="1" x14ac:dyDescent="0.25">
      <c r="A19" s="29" t="s">
        <v>29</v>
      </c>
      <c r="B19" s="37">
        <v>9</v>
      </c>
      <c r="C19" s="31">
        <f>100/D3*B19</f>
        <v>16.666666666666668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1.8518518518518519</v>
      </c>
    </row>
    <row r="21" spans="1:3" ht="18.75" x14ac:dyDescent="0.25">
      <c r="A21" s="200" t="s">
        <v>31</v>
      </c>
      <c r="B21" s="86">
        <f>SUM(B22:B25)</f>
        <v>69</v>
      </c>
      <c r="C21" s="87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4</v>
      </c>
      <c r="C22" s="31">
        <f>100/B3*B22</f>
        <v>5.7971014492753623</v>
      </c>
    </row>
    <row r="23" spans="1:3" ht="18.75" x14ac:dyDescent="0.25">
      <c r="A23" s="29" t="s">
        <v>33</v>
      </c>
      <c r="B23" s="37">
        <v>36</v>
      </c>
      <c r="C23" s="31">
        <f>100/B3*B23</f>
        <v>52.173913043478258</v>
      </c>
    </row>
    <row r="24" spans="1:3" ht="18.75" x14ac:dyDescent="0.25">
      <c r="A24" s="29" t="s">
        <v>34</v>
      </c>
      <c r="B24" s="37">
        <v>15</v>
      </c>
      <c r="C24" s="31">
        <f>100/B3*B24</f>
        <v>21.739130434782609</v>
      </c>
    </row>
    <row r="25" spans="1:3" ht="18.75" customHeight="1" x14ac:dyDescent="0.25">
      <c r="A25" s="29" t="s">
        <v>35</v>
      </c>
      <c r="B25" s="37">
        <v>14</v>
      </c>
      <c r="C25" s="31">
        <f>100/B3*B25</f>
        <v>20.289855072463769</v>
      </c>
    </row>
    <row r="26" spans="1:3" ht="18.75" x14ac:dyDescent="0.25">
      <c r="A26" s="200" t="s">
        <v>132</v>
      </c>
      <c r="B26" s="86">
        <f>SUM(B27:B30)</f>
        <v>54</v>
      </c>
      <c r="C26" s="87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4</v>
      </c>
      <c r="C27" s="31">
        <f>100/D3*B27</f>
        <v>7.4074074074074074</v>
      </c>
    </row>
    <row r="28" spans="1:3" ht="18.75" customHeight="1" x14ac:dyDescent="0.25">
      <c r="A28" s="34" t="s">
        <v>36</v>
      </c>
      <c r="B28" s="37">
        <v>2</v>
      </c>
      <c r="C28" s="31">
        <f>100/D3*B28</f>
        <v>3.7037037037037037</v>
      </c>
    </row>
    <row r="29" spans="1:3" ht="18.75" customHeight="1" x14ac:dyDescent="0.25">
      <c r="A29" s="34" t="s">
        <v>37</v>
      </c>
      <c r="B29" s="37">
        <v>11</v>
      </c>
      <c r="C29" s="31">
        <f>100/D3*B29</f>
        <v>20.37037037037037</v>
      </c>
    </row>
    <row r="30" spans="1:3" ht="18.75" customHeight="1" x14ac:dyDescent="0.25">
      <c r="A30" s="34" t="s">
        <v>38</v>
      </c>
      <c r="B30" s="37">
        <v>37</v>
      </c>
      <c r="C30" s="31">
        <f>100/D3*B30</f>
        <v>68.518518518518519</v>
      </c>
    </row>
    <row r="31" spans="1:3" ht="18.75" x14ac:dyDescent="0.25">
      <c r="A31" s="88" t="s">
        <v>133</v>
      </c>
      <c r="B31" s="86">
        <f>SUM(B32:B35)</f>
        <v>54</v>
      </c>
      <c r="C31" s="87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7</v>
      </c>
      <c r="C32" s="31">
        <f>100/D3*B32</f>
        <v>12.962962962962964</v>
      </c>
    </row>
    <row r="33" spans="1:3" ht="18.75" customHeight="1" x14ac:dyDescent="0.25">
      <c r="A33" s="29" t="s">
        <v>36</v>
      </c>
      <c r="B33" s="37">
        <v>14</v>
      </c>
      <c r="C33" s="31">
        <f>100/D3*B33</f>
        <v>25.925925925925927</v>
      </c>
    </row>
    <row r="34" spans="1:3" ht="18.75" customHeight="1" x14ac:dyDescent="0.25">
      <c r="A34" s="29" t="s">
        <v>37</v>
      </c>
      <c r="B34" s="37">
        <v>18</v>
      </c>
      <c r="C34" s="31">
        <f>100/D3*B34</f>
        <v>33.333333333333336</v>
      </c>
    </row>
    <row r="35" spans="1:3" ht="18.75" customHeight="1" x14ac:dyDescent="0.25">
      <c r="A35" s="29" t="s">
        <v>38</v>
      </c>
      <c r="B35" s="37">
        <v>15</v>
      </c>
      <c r="C35" s="31">
        <f>100/D3*B35</f>
        <v>27.777777777777779</v>
      </c>
    </row>
    <row r="36" spans="1:3" ht="18.75" x14ac:dyDescent="0.25">
      <c r="A36" s="200" t="s">
        <v>39</v>
      </c>
      <c r="B36" s="86">
        <f>SUM(B37:B38)</f>
        <v>54</v>
      </c>
      <c r="C36" s="87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42</v>
      </c>
      <c r="C37" s="31">
        <f>100/D3*B37</f>
        <v>77.777777777777771</v>
      </c>
    </row>
    <row r="38" spans="1:3" ht="18.75" customHeight="1" x14ac:dyDescent="0.25">
      <c r="A38" s="29" t="s">
        <v>41</v>
      </c>
      <c r="B38" s="37">
        <v>12</v>
      </c>
      <c r="C38" s="31">
        <f>100/D3*B38</f>
        <v>22.222222222222221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="60" zoomScaleNormal="60" workbookViewId="0">
      <selection activeCell="B3" sqref="B3:B12"/>
    </sheetView>
  </sheetViews>
  <sheetFormatPr defaultRowHeight="15" x14ac:dyDescent="0.25"/>
  <cols>
    <col min="1" max="1" width="7" customWidth="1"/>
    <col min="2" max="2" width="44.5703125" customWidth="1"/>
    <col min="3" max="3" width="0.140625" hidden="1" customWidth="1"/>
    <col min="4" max="4" width="9.140625" hidden="1" customWidth="1"/>
    <col min="5" max="5" width="102.85546875" customWidth="1"/>
  </cols>
  <sheetData>
    <row r="1" spans="1:5" ht="21" customHeight="1" x14ac:dyDescent="0.3">
      <c r="A1" s="2" t="s">
        <v>224</v>
      </c>
      <c r="B1" s="1"/>
      <c r="C1" s="1"/>
      <c r="D1" s="1"/>
    </row>
    <row r="2" spans="1:5" ht="19.5" thickBot="1" x14ac:dyDescent="0.35">
      <c r="A2" s="2" t="s">
        <v>247</v>
      </c>
    </row>
    <row r="3" spans="1:5" ht="37.5" customHeight="1" x14ac:dyDescent="0.3">
      <c r="A3" s="211">
        <v>1</v>
      </c>
      <c r="B3" s="207" t="s">
        <v>257</v>
      </c>
      <c r="C3" s="208"/>
      <c r="D3" s="208"/>
      <c r="E3" s="116" t="s">
        <v>272</v>
      </c>
    </row>
    <row r="4" spans="1:5" ht="69" customHeight="1" x14ac:dyDescent="0.3">
      <c r="A4" s="212">
        <v>2</v>
      </c>
      <c r="B4" s="115" t="s">
        <v>225</v>
      </c>
      <c r="C4" s="112"/>
      <c r="D4" s="112"/>
      <c r="E4" s="257" t="s">
        <v>273</v>
      </c>
    </row>
    <row r="5" spans="1:5" ht="88.5" customHeight="1" x14ac:dyDescent="0.3">
      <c r="A5" s="213">
        <v>3</v>
      </c>
      <c r="B5" s="116" t="s">
        <v>255</v>
      </c>
      <c r="C5" s="111"/>
      <c r="D5" s="113"/>
      <c r="E5" s="116" t="s">
        <v>274</v>
      </c>
    </row>
    <row r="6" spans="1:5" ht="37.5" customHeight="1" x14ac:dyDescent="0.3">
      <c r="A6" s="213">
        <v>4</v>
      </c>
      <c r="B6" s="114" t="s">
        <v>258</v>
      </c>
      <c r="C6" s="111"/>
      <c r="D6" s="111"/>
      <c r="E6" s="116" t="s">
        <v>275</v>
      </c>
    </row>
    <row r="7" spans="1:5" ht="136.5" customHeight="1" x14ac:dyDescent="0.3">
      <c r="A7" s="213">
        <v>5</v>
      </c>
      <c r="B7" s="116" t="s">
        <v>256</v>
      </c>
      <c r="C7" s="111"/>
      <c r="D7" s="111"/>
      <c r="E7" s="116" t="s">
        <v>276</v>
      </c>
    </row>
    <row r="8" spans="1:5" ht="140.25" customHeight="1" x14ac:dyDescent="0.3">
      <c r="A8" s="213">
        <v>6</v>
      </c>
      <c r="B8" s="116" t="s">
        <v>251</v>
      </c>
      <c r="C8" s="111"/>
      <c r="D8" s="111"/>
      <c r="E8" s="116" t="s">
        <v>277</v>
      </c>
    </row>
    <row r="9" spans="1:5" ht="167.25" customHeight="1" x14ac:dyDescent="0.3">
      <c r="A9" s="213">
        <v>7</v>
      </c>
      <c r="B9" s="116" t="s">
        <v>252</v>
      </c>
      <c r="C9" s="111"/>
      <c r="D9" s="111"/>
      <c r="E9" s="116" t="s">
        <v>278</v>
      </c>
    </row>
    <row r="10" spans="1:5" ht="114.75" customHeight="1" x14ac:dyDescent="0.3">
      <c r="A10" s="213">
        <v>8</v>
      </c>
      <c r="B10" s="116" t="s">
        <v>250</v>
      </c>
      <c r="C10" s="111"/>
      <c r="D10" s="111"/>
      <c r="E10" s="116" t="s">
        <v>726</v>
      </c>
    </row>
    <row r="11" spans="1:5" ht="111" customHeight="1" x14ac:dyDescent="0.3">
      <c r="A11" s="213">
        <v>9</v>
      </c>
      <c r="B11" s="116" t="s">
        <v>254</v>
      </c>
      <c r="C11" s="111"/>
      <c r="D11" s="111"/>
      <c r="E11" s="258" t="s">
        <v>727</v>
      </c>
    </row>
    <row r="12" spans="1:5" ht="135" customHeight="1" thickBot="1" x14ac:dyDescent="0.35">
      <c r="A12" s="214">
        <v>10</v>
      </c>
      <c r="B12" s="209" t="s">
        <v>253</v>
      </c>
      <c r="C12" s="210"/>
      <c r="D12" s="210"/>
      <c r="E12" s="116" t="s">
        <v>279</v>
      </c>
    </row>
  </sheetData>
  <pageMargins left="0.35433070866141736" right="0.23622047244094491" top="0.74803149606299213" bottom="0.62992125984251968" header="0.31496062992125984" footer="0.31496062992125984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A4" sqref="A4:C6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35" t="s">
        <v>134</v>
      </c>
      <c r="B1" s="435"/>
      <c r="C1" s="435"/>
      <c r="D1" s="435"/>
      <c r="E1" s="435"/>
      <c r="F1" s="435"/>
    </row>
    <row r="2" spans="1:6" ht="98.25" customHeight="1" x14ac:dyDescent="0.25">
      <c r="A2" s="193" t="s">
        <v>136</v>
      </c>
      <c r="B2" s="193" t="s">
        <v>137</v>
      </c>
      <c r="C2" s="193" t="s">
        <v>135</v>
      </c>
      <c r="D2" s="193" t="s">
        <v>136</v>
      </c>
      <c r="E2" s="193" t="s">
        <v>137</v>
      </c>
      <c r="F2" s="193" t="s">
        <v>135</v>
      </c>
    </row>
    <row r="3" spans="1:6" ht="37.5" x14ac:dyDescent="0.25">
      <c r="A3" s="74" t="s">
        <v>138</v>
      </c>
      <c r="B3" s="35">
        <f>B4+B5+B6+B7+B8+B9+B10+B11+B12+B13+B14+B15+B16+B17+B18+B19+B20+B21+B22+B23+B24</f>
        <v>6</v>
      </c>
      <c r="C3" s="98"/>
      <c r="D3" s="74" t="s">
        <v>139</v>
      </c>
      <c r="E3" s="35">
        <f>E4+E5+E6+E7+E8+E9+E10+E11+E12+E13+E14+E15+E16+E17+E18+E19+E20+E21+E22+E23+E24</f>
        <v>0</v>
      </c>
      <c r="F3" s="98"/>
    </row>
    <row r="4" spans="1:6" ht="94.5" x14ac:dyDescent="0.25">
      <c r="A4" s="333" t="s">
        <v>696</v>
      </c>
      <c r="B4" s="21">
        <v>3</v>
      </c>
      <c r="C4" s="178" t="s">
        <v>697</v>
      </c>
      <c r="D4" s="76"/>
      <c r="E4" s="21"/>
      <c r="F4" s="66"/>
    </row>
    <row r="5" spans="1:6" ht="49.5" customHeight="1" x14ac:dyDescent="0.25">
      <c r="A5" s="333" t="s">
        <v>698</v>
      </c>
      <c r="B5" s="334">
        <v>1</v>
      </c>
      <c r="C5" s="189" t="s">
        <v>699</v>
      </c>
      <c r="D5" s="75"/>
      <c r="E5" s="21"/>
      <c r="F5" s="66"/>
    </row>
    <row r="6" spans="1:6" ht="63" x14ac:dyDescent="0.25">
      <c r="A6" s="335" t="s">
        <v>701</v>
      </c>
      <c r="B6" s="334">
        <v>2</v>
      </c>
      <c r="C6" s="189" t="s">
        <v>700</v>
      </c>
      <c r="D6" s="75"/>
      <c r="E6" s="21"/>
      <c r="F6" s="66"/>
    </row>
    <row r="7" spans="1:6" ht="18.75" x14ac:dyDescent="0.25">
      <c r="A7" s="75"/>
      <c r="B7" s="21"/>
      <c r="C7" s="97"/>
      <c r="D7" s="75"/>
      <c r="E7" s="21"/>
      <c r="F7" s="66"/>
    </row>
    <row r="8" spans="1:6" ht="18.75" x14ac:dyDescent="0.25">
      <c r="A8" s="75"/>
      <c r="B8" s="21"/>
      <c r="C8" s="97"/>
      <c r="D8" s="75"/>
      <c r="E8" s="21"/>
      <c r="F8" s="66"/>
    </row>
    <row r="9" spans="1:6" ht="18.75" x14ac:dyDescent="0.25">
      <c r="A9" s="75"/>
      <c r="B9" s="21"/>
      <c r="C9" s="97"/>
      <c r="D9" s="75"/>
      <c r="E9" s="21"/>
      <c r="F9" s="66"/>
    </row>
    <row r="10" spans="1:6" ht="18.75" x14ac:dyDescent="0.25">
      <c r="A10" s="75"/>
      <c r="B10" s="21"/>
      <c r="C10" s="66"/>
      <c r="D10" s="75"/>
      <c r="E10" s="21"/>
      <c r="F10" s="66"/>
    </row>
    <row r="11" spans="1:6" ht="18.75" x14ac:dyDescent="0.25">
      <c r="A11" s="75"/>
      <c r="B11" s="21"/>
      <c r="C11" s="66"/>
      <c r="D11" s="75"/>
      <c r="E11" s="21"/>
      <c r="F11" s="66"/>
    </row>
    <row r="12" spans="1:6" ht="18.75" x14ac:dyDescent="0.25">
      <c r="A12" s="75"/>
      <c r="B12" s="21"/>
      <c r="C12" s="66"/>
      <c r="D12" s="75"/>
      <c r="E12" s="21"/>
      <c r="F12" s="66"/>
    </row>
    <row r="13" spans="1:6" ht="18.75" x14ac:dyDescent="0.25">
      <c r="A13" s="75"/>
      <c r="B13" s="21"/>
      <c r="C13" s="66"/>
      <c r="D13" s="75"/>
      <c r="E13" s="21"/>
      <c r="F13" s="66"/>
    </row>
    <row r="14" spans="1:6" ht="18.75" x14ac:dyDescent="0.25">
      <c r="A14" s="75"/>
      <c r="B14" s="21"/>
      <c r="C14" s="66"/>
      <c r="D14" s="75"/>
      <c r="E14" s="21"/>
      <c r="F14" s="66"/>
    </row>
    <row r="15" spans="1:6" ht="18.75" x14ac:dyDescent="0.25">
      <c r="A15" s="75"/>
      <c r="B15" s="21"/>
      <c r="C15" s="66"/>
      <c r="D15" s="75"/>
      <c r="E15" s="21"/>
      <c r="F15" s="66"/>
    </row>
    <row r="16" spans="1:6" ht="18.75" x14ac:dyDescent="0.25">
      <c r="A16" s="75"/>
      <c r="B16" s="21"/>
      <c r="C16" s="66"/>
      <c r="D16" s="75"/>
      <c r="E16" s="21"/>
      <c r="F16" s="66"/>
    </row>
    <row r="17" spans="1:6" ht="18.75" x14ac:dyDescent="0.25">
      <c r="A17" s="75"/>
      <c r="B17" s="21"/>
      <c r="C17" s="66"/>
      <c r="D17" s="75"/>
      <c r="E17" s="21"/>
      <c r="F17" s="66"/>
    </row>
    <row r="18" spans="1:6" ht="18.75" x14ac:dyDescent="0.25">
      <c r="A18" s="75"/>
      <c r="B18" s="21"/>
      <c r="C18" s="66"/>
      <c r="D18" s="75"/>
      <c r="E18" s="21"/>
      <c r="F18" s="66"/>
    </row>
    <row r="19" spans="1:6" ht="18.75" x14ac:dyDescent="0.25">
      <c r="A19" s="75"/>
      <c r="B19" s="21"/>
      <c r="C19" s="66"/>
      <c r="D19" s="75"/>
      <c r="E19" s="21"/>
      <c r="F19" s="66"/>
    </row>
    <row r="20" spans="1:6" ht="18.75" x14ac:dyDescent="0.25">
      <c r="A20" s="75"/>
      <c r="B20" s="21"/>
      <c r="C20" s="66"/>
      <c r="D20" s="75"/>
      <c r="E20" s="21"/>
      <c r="F20" s="66"/>
    </row>
    <row r="21" spans="1:6" ht="18.75" x14ac:dyDescent="0.25">
      <c r="A21" s="75"/>
      <c r="B21" s="21"/>
      <c r="C21" s="66"/>
      <c r="D21" s="75"/>
      <c r="E21" s="21"/>
      <c r="F21" s="66"/>
    </row>
    <row r="22" spans="1:6" ht="18.75" x14ac:dyDescent="0.25">
      <c r="A22" s="75"/>
      <c r="B22" s="21"/>
      <c r="C22" s="66"/>
      <c r="D22" s="75"/>
      <c r="E22" s="21"/>
      <c r="F22" s="66"/>
    </row>
    <row r="23" spans="1:6" ht="18.75" x14ac:dyDescent="0.25">
      <c r="A23" s="75"/>
      <c r="B23" s="21"/>
      <c r="C23" s="66"/>
      <c r="D23" s="75"/>
      <c r="E23" s="21"/>
      <c r="F23" s="66"/>
    </row>
    <row r="24" spans="1:6" ht="18.75" x14ac:dyDescent="0.25">
      <c r="A24" s="75"/>
      <c r="B24" s="21"/>
      <c r="C24" s="66"/>
      <c r="D24" s="75"/>
      <c r="E24" s="21"/>
      <c r="F24" s="66"/>
    </row>
  </sheetData>
  <sheetProtection sort="0" autoFilter="0" pivotTables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B4" sqref="B4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9" t="s">
        <v>48</v>
      </c>
      <c r="B1" s="369"/>
      <c r="C1" s="369"/>
      <c r="D1" s="369"/>
      <c r="E1" s="369"/>
    </row>
    <row r="2" spans="1:5" ht="18.75" x14ac:dyDescent="0.25">
      <c r="A2" s="407" t="s">
        <v>49</v>
      </c>
      <c r="B2" s="436" t="s">
        <v>50</v>
      </c>
      <c r="C2" s="436"/>
      <c r="D2" s="436"/>
      <c r="E2" s="436"/>
    </row>
    <row r="3" spans="1:5" ht="57.75" customHeight="1" x14ac:dyDescent="0.25">
      <c r="A3" s="407"/>
      <c r="B3" s="196" t="s">
        <v>51</v>
      </c>
      <c r="C3" s="196" t="s">
        <v>54</v>
      </c>
      <c r="D3" s="195" t="s">
        <v>53</v>
      </c>
      <c r="E3" s="197" t="s">
        <v>52</v>
      </c>
    </row>
    <row r="4" spans="1:5" ht="18.75" x14ac:dyDescent="0.25">
      <c r="A4" s="30" t="s">
        <v>79</v>
      </c>
      <c r="B4" s="21">
        <v>0</v>
      </c>
      <c r="C4" s="81">
        <v>0</v>
      </c>
      <c r="D4" s="100">
        <v>0</v>
      </c>
      <c r="E4" s="100">
        <v>0</v>
      </c>
    </row>
    <row r="5" spans="1:5" ht="18.75" x14ac:dyDescent="0.25">
      <c r="A5" s="33" t="s">
        <v>83</v>
      </c>
      <c r="B5" s="24">
        <v>0</v>
      </c>
      <c r="C5" s="81">
        <v>0</v>
      </c>
      <c r="D5" s="100">
        <v>0</v>
      </c>
      <c r="E5" s="100">
        <v>0</v>
      </c>
    </row>
    <row r="6" spans="1:5" ht="18.75" x14ac:dyDescent="0.25">
      <c r="A6" s="52" t="s">
        <v>201</v>
      </c>
      <c r="B6" s="81">
        <v>0</v>
      </c>
      <c r="C6" s="81">
        <v>0</v>
      </c>
      <c r="D6" s="100">
        <v>0</v>
      </c>
      <c r="E6" s="100">
        <v>0</v>
      </c>
    </row>
    <row r="7" spans="1:5" ht="18.75" x14ac:dyDescent="0.25">
      <c r="A7" s="52" t="s">
        <v>80</v>
      </c>
      <c r="B7" s="81">
        <v>0</v>
      </c>
      <c r="C7" s="81">
        <v>0</v>
      </c>
      <c r="D7" s="100">
        <v>0</v>
      </c>
      <c r="E7" s="100">
        <v>0</v>
      </c>
    </row>
    <row r="8" spans="1:5" ht="18.75" x14ac:dyDescent="0.25">
      <c r="A8" s="33" t="s">
        <v>209</v>
      </c>
      <c r="B8" s="24">
        <v>0</v>
      </c>
      <c r="C8" s="81">
        <v>0</v>
      </c>
      <c r="D8" s="100">
        <v>0</v>
      </c>
      <c r="E8" s="80">
        <v>0</v>
      </c>
    </row>
    <row r="9" spans="1:5" ht="18.75" x14ac:dyDescent="0.25">
      <c r="A9" s="52" t="s">
        <v>84</v>
      </c>
      <c r="B9" s="100">
        <v>0</v>
      </c>
      <c r="C9" s="81">
        <v>0</v>
      </c>
      <c r="D9" s="100">
        <v>1</v>
      </c>
      <c r="E9" s="100">
        <v>1</v>
      </c>
    </row>
    <row r="10" spans="1:5" ht="18.75" x14ac:dyDescent="0.25">
      <c r="A10" s="52" t="s">
        <v>82</v>
      </c>
      <c r="B10" s="81">
        <v>0</v>
      </c>
      <c r="C10" s="81">
        <v>0</v>
      </c>
      <c r="D10" s="100">
        <v>0</v>
      </c>
      <c r="E10" s="100">
        <v>0</v>
      </c>
    </row>
    <row r="11" spans="1:5" ht="18.75" x14ac:dyDescent="0.25">
      <c r="A11" s="52" t="s">
        <v>86</v>
      </c>
      <c r="B11" s="81">
        <v>0</v>
      </c>
      <c r="C11" s="81">
        <v>0</v>
      </c>
      <c r="D11" s="100">
        <v>0</v>
      </c>
      <c r="E11" s="100">
        <v>0</v>
      </c>
    </row>
    <row r="12" spans="1:5" ht="18.75" x14ac:dyDescent="0.25">
      <c r="A12" s="52" t="s">
        <v>87</v>
      </c>
      <c r="B12" s="81">
        <v>0</v>
      </c>
      <c r="C12" s="81">
        <v>0</v>
      </c>
      <c r="D12" s="100">
        <v>0</v>
      </c>
      <c r="E12" s="100">
        <v>0</v>
      </c>
    </row>
    <row r="13" spans="1:5" ht="18.75" x14ac:dyDescent="0.25">
      <c r="A13" s="52" t="s">
        <v>202</v>
      </c>
      <c r="B13" s="81">
        <v>0</v>
      </c>
      <c r="C13" s="81">
        <v>0</v>
      </c>
      <c r="D13" s="100">
        <v>0</v>
      </c>
      <c r="E13" s="100">
        <v>0</v>
      </c>
    </row>
    <row r="14" spans="1:5" ht="37.5" x14ac:dyDescent="0.25">
      <c r="A14" s="33" t="s">
        <v>203</v>
      </c>
      <c r="B14" s="81">
        <v>0</v>
      </c>
      <c r="C14" s="81">
        <v>0</v>
      </c>
      <c r="D14" s="100">
        <v>0</v>
      </c>
      <c r="E14" s="100">
        <v>0</v>
      </c>
    </row>
    <row r="15" spans="1:5" ht="18.75" x14ac:dyDescent="0.25">
      <c r="A15" s="65" t="s">
        <v>81</v>
      </c>
      <c r="B15" s="100">
        <v>0</v>
      </c>
      <c r="C15" s="81">
        <v>0</v>
      </c>
      <c r="D15" s="100">
        <v>0</v>
      </c>
      <c r="E15" s="100">
        <v>0</v>
      </c>
    </row>
    <row r="16" spans="1:5" ht="18.75" x14ac:dyDescent="0.25">
      <c r="A16" s="52" t="s">
        <v>85</v>
      </c>
      <c r="B16" s="81">
        <v>0</v>
      </c>
      <c r="C16" s="81">
        <v>0</v>
      </c>
      <c r="D16" s="100">
        <v>0</v>
      </c>
      <c r="E16" s="100">
        <v>0</v>
      </c>
    </row>
    <row r="17" spans="1:5" ht="18.75" x14ac:dyDescent="0.25">
      <c r="A17" s="201" t="s">
        <v>88</v>
      </c>
      <c r="B17" s="82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1</v>
      </c>
      <c r="E17" s="35">
        <f>E4+E5+E6+E7+E8+E9+E10+E11+E12+E13+E14+E15+E16</f>
        <v>1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96" t="s">
        <v>89</v>
      </c>
      <c r="B1" s="396"/>
      <c r="C1" s="396"/>
      <c r="D1" s="396"/>
      <c r="E1" s="396"/>
      <c r="F1" s="396"/>
      <c r="G1" s="396"/>
      <c r="H1" s="396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97" t="s">
        <v>62</v>
      </c>
      <c r="B3" s="400" t="s">
        <v>78</v>
      </c>
      <c r="C3" s="403" t="s">
        <v>192</v>
      </c>
      <c r="D3" s="404"/>
      <c r="E3" s="403" t="s">
        <v>211</v>
      </c>
      <c r="F3" s="404"/>
      <c r="G3" s="407" t="s">
        <v>0</v>
      </c>
      <c r="H3" s="407"/>
    </row>
    <row r="4" spans="1:9" s="1" customFormat="1" ht="54" customHeight="1" x14ac:dyDescent="0.3">
      <c r="A4" s="398"/>
      <c r="B4" s="401"/>
      <c r="C4" s="405"/>
      <c r="D4" s="406"/>
      <c r="E4" s="405"/>
      <c r="F4" s="402"/>
      <c r="G4" s="407" t="s">
        <v>193</v>
      </c>
      <c r="H4" s="407" t="s">
        <v>212</v>
      </c>
    </row>
    <row r="5" spans="1:9" s="1" customFormat="1" ht="18.75" hidden="1" customHeight="1" x14ac:dyDescent="0.3">
      <c r="A5" s="398"/>
      <c r="B5" s="401"/>
      <c r="C5" s="40"/>
      <c r="D5" s="40"/>
      <c r="E5" s="40"/>
      <c r="F5" s="41"/>
      <c r="G5" s="407"/>
      <c r="H5" s="407"/>
    </row>
    <row r="6" spans="1:9" s="1" customFormat="1" ht="21.75" customHeight="1" x14ac:dyDescent="0.3">
      <c r="A6" s="399"/>
      <c r="B6" s="402"/>
      <c r="C6" s="197" t="s">
        <v>59</v>
      </c>
      <c r="D6" s="197" t="s">
        <v>90</v>
      </c>
      <c r="E6" s="197" t="s">
        <v>59</v>
      </c>
      <c r="F6" s="200" t="s">
        <v>90</v>
      </c>
      <c r="G6" s="407"/>
      <c r="H6" s="407"/>
    </row>
    <row r="7" spans="1:9" s="1" customFormat="1" ht="39" customHeight="1" x14ac:dyDescent="0.3">
      <c r="A7" s="42">
        <v>1</v>
      </c>
      <c r="B7" s="43" t="s">
        <v>60</v>
      </c>
      <c r="C7" s="198">
        <v>28</v>
      </c>
      <c r="D7" s="198">
        <v>28</v>
      </c>
      <c r="E7" s="198">
        <v>530</v>
      </c>
      <c r="F7" s="198">
        <v>530</v>
      </c>
      <c r="G7" s="198">
        <v>3</v>
      </c>
      <c r="H7" s="198">
        <v>89</v>
      </c>
    </row>
    <row r="8" spans="1:9" s="1" customFormat="1" ht="39" customHeight="1" x14ac:dyDescent="0.3">
      <c r="A8" s="42">
        <v>2</v>
      </c>
      <c r="B8" s="43" t="s">
        <v>61</v>
      </c>
      <c r="C8" s="198">
        <v>3</v>
      </c>
      <c r="D8" s="198">
        <v>3</v>
      </c>
      <c r="E8" s="198">
        <v>34</v>
      </c>
      <c r="F8" s="198">
        <v>35</v>
      </c>
      <c r="G8" s="198">
        <v>0</v>
      </c>
      <c r="H8" s="198">
        <v>0</v>
      </c>
    </row>
    <row r="9" spans="1:9" s="1" customFormat="1" ht="19.5" customHeight="1" x14ac:dyDescent="0.3">
      <c r="A9" s="384">
        <v>3</v>
      </c>
      <c r="B9" s="95" t="s">
        <v>69</v>
      </c>
      <c r="C9" s="386">
        <v>6</v>
      </c>
      <c r="D9" s="386">
        <v>6</v>
      </c>
      <c r="E9" s="388">
        <v>109</v>
      </c>
      <c r="F9" s="389"/>
      <c r="G9" s="386">
        <v>0</v>
      </c>
      <c r="H9" s="93">
        <v>0</v>
      </c>
    </row>
    <row r="10" spans="1:9" s="1" customFormat="1" ht="18.75" customHeight="1" x14ac:dyDescent="0.3">
      <c r="A10" s="385"/>
      <c r="B10" s="95" t="s">
        <v>92</v>
      </c>
      <c r="C10" s="387"/>
      <c r="D10" s="387"/>
      <c r="E10" s="198">
        <v>103</v>
      </c>
      <c r="F10" s="198">
        <v>109</v>
      </c>
      <c r="G10" s="387"/>
      <c r="H10" s="198">
        <v>0</v>
      </c>
    </row>
    <row r="11" spans="1:9" s="1" customFormat="1" ht="56.25" customHeight="1" x14ac:dyDescent="0.3">
      <c r="A11" s="42">
        <v>4</v>
      </c>
      <c r="B11" s="44" t="s">
        <v>70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</row>
    <row r="12" spans="1:9" s="1" customFormat="1" ht="56.25" x14ac:dyDescent="0.3">
      <c r="A12" s="42">
        <v>5</v>
      </c>
      <c r="B12" s="43" t="s">
        <v>71</v>
      </c>
      <c r="C12" s="198">
        <v>14</v>
      </c>
      <c r="D12" s="198">
        <v>14</v>
      </c>
      <c r="E12" s="198">
        <v>247</v>
      </c>
      <c r="F12" s="198">
        <v>250</v>
      </c>
      <c r="G12" s="198">
        <v>3</v>
      </c>
      <c r="H12" s="198">
        <v>54</v>
      </c>
    </row>
    <row r="13" spans="1:9" s="1" customFormat="1" ht="39" customHeight="1" x14ac:dyDescent="0.3">
      <c r="A13" s="42">
        <v>6</v>
      </c>
      <c r="B13" s="44" t="s">
        <v>72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</row>
    <row r="14" spans="1:9" s="2" customFormat="1" ht="39" customHeight="1" x14ac:dyDescent="0.3">
      <c r="A14" s="390" t="s">
        <v>91</v>
      </c>
      <c r="B14" s="391"/>
      <c r="C14" s="394">
        <f>C13+C12+C11+C9+C8+C7</f>
        <v>51</v>
      </c>
      <c r="D14" s="394">
        <f>D13+D12+D11+D9+D8+D7</f>
        <v>51</v>
      </c>
      <c r="E14" s="45">
        <f>E7+E8+E11+E12+E13</f>
        <v>811</v>
      </c>
      <c r="F14" s="45">
        <f>F7+F8+F11+F12+F13</f>
        <v>815</v>
      </c>
      <c r="G14" s="394">
        <f>G7+G8+G9+G11+G12+G13</f>
        <v>6</v>
      </c>
      <c r="H14" s="45"/>
      <c r="I14" s="104"/>
    </row>
    <row r="15" spans="1:9" ht="39" customHeight="1" x14ac:dyDescent="0.25">
      <c r="A15" s="392"/>
      <c r="B15" s="393"/>
      <c r="C15" s="395"/>
      <c r="D15" s="395"/>
      <c r="E15" s="46">
        <f>E10</f>
        <v>103</v>
      </c>
      <c r="F15" s="46">
        <f>F10</f>
        <v>109</v>
      </c>
      <c r="G15" s="395"/>
      <c r="H15" s="46"/>
    </row>
    <row r="16" spans="1:9" ht="18.75" x14ac:dyDescent="0.3">
      <c r="A16" s="379" t="s">
        <v>210</v>
      </c>
      <c r="B16" s="380"/>
      <c r="C16" s="381">
        <f>F14+E9</f>
        <v>924</v>
      </c>
      <c r="D16" s="382"/>
      <c r="E16" s="382"/>
      <c r="F16" s="382"/>
      <c r="G16" s="382"/>
      <c r="H16" s="383"/>
      <c r="I16" s="101">
        <f>F14+F15</f>
        <v>924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H15" sqref="H14:H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408" t="s">
        <v>76</v>
      </c>
      <c r="B1" s="408"/>
      <c r="C1" s="408"/>
      <c r="D1" s="6"/>
    </row>
    <row r="2" spans="1:4" ht="38.25" customHeight="1" x14ac:dyDescent="0.25">
      <c r="A2" s="221" t="s">
        <v>1</v>
      </c>
      <c r="B2" s="220" t="s">
        <v>2</v>
      </c>
      <c r="C2" s="220" t="s">
        <v>77</v>
      </c>
      <c r="D2" s="8"/>
    </row>
    <row r="3" spans="1:4" ht="18.75" x14ac:dyDescent="0.25">
      <c r="A3" s="106" t="s">
        <v>3</v>
      </c>
      <c r="B3" s="222">
        <f>SUM(B4:B8)</f>
        <v>924</v>
      </c>
      <c r="C3" s="223" t="s">
        <v>263</v>
      </c>
      <c r="D3" s="8"/>
    </row>
    <row r="4" spans="1:4" ht="18.75" customHeight="1" x14ac:dyDescent="0.25">
      <c r="A4" s="95" t="s">
        <v>4</v>
      </c>
      <c r="B4" s="224">
        <v>20</v>
      </c>
      <c r="C4" s="225">
        <f>20/924*100</f>
        <v>2.1645021645021645</v>
      </c>
      <c r="D4" s="11"/>
    </row>
    <row r="5" spans="1:4" ht="18.75" customHeight="1" x14ac:dyDescent="0.25">
      <c r="A5" s="95" t="s">
        <v>5</v>
      </c>
      <c r="B5" s="224">
        <v>276</v>
      </c>
      <c r="C5" s="225">
        <f>276/924*100</f>
        <v>29.870129870129869</v>
      </c>
      <c r="D5" s="11"/>
    </row>
    <row r="6" spans="1:4" ht="18.75" customHeight="1" x14ac:dyDescent="0.25">
      <c r="A6" s="95" t="s">
        <v>6</v>
      </c>
      <c r="B6" s="224">
        <v>231</v>
      </c>
      <c r="C6" s="225">
        <f>231/924*100</f>
        <v>25</v>
      </c>
      <c r="D6" s="11"/>
    </row>
    <row r="7" spans="1:4" ht="18.75" customHeight="1" x14ac:dyDescent="0.25">
      <c r="A7" s="95" t="s">
        <v>73</v>
      </c>
      <c r="B7" s="224">
        <v>158</v>
      </c>
      <c r="C7" s="225">
        <f>158/924*100</f>
        <v>17.0995670995671</v>
      </c>
      <c r="D7" s="11"/>
    </row>
    <row r="8" spans="1:4" ht="18.75" customHeight="1" x14ac:dyDescent="0.25">
      <c r="A8" s="95" t="s">
        <v>74</v>
      </c>
      <c r="B8" s="224">
        <v>239</v>
      </c>
      <c r="C8" s="225">
        <f>239/924*100</f>
        <v>25.865800865800864</v>
      </c>
      <c r="D8" s="11"/>
    </row>
    <row r="9" spans="1:4" ht="18.75" x14ac:dyDescent="0.25">
      <c r="A9" s="106" t="s">
        <v>7</v>
      </c>
      <c r="B9" s="222">
        <f>SUM(B10:B15)</f>
        <v>924</v>
      </c>
      <c r="C9" s="223" t="s">
        <v>263</v>
      </c>
      <c r="D9" s="8"/>
    </row>
    <row r="10" spans="1:4" ht="18.75" customHeight="1" x14ac:dyDescent="0.25">
      <c r="A10" s="95" t="s">
        <v>8</v>
      </c>
      <c r="B10" s="224">
        <v>19</v>
      </c>
      <c r="C10" s="225">
        <f>19/920*100</f>
        <v>2.0652173913043477</v>
      </c>
      <c r="D10" s="11"/>
    </row>
    <row r="11" spans="1:4" ht="18.75" customHeight="1" x14ac:dyDescent="0.25">
      <c r="A11" s="95" t="s">
        <v>9</v>
      </c>
      <c r="B11" s="224">
        <v>495</v>
      </c>
      <c r="C11" s="225">
        <f>495/924*100</f>
        <v>53.571428571428569</v>
      </c>
      <c r="D11" s="11"/>
    </row>
    <row r="12" spans="1:4" ht="18.75" customHeight="1" x14ac:dyDescent="0.25">
      <c r="A12" s="95" t="s">
        <v>10</v>
      </c>
      <c r="B12" s="224">
        <v>59</v>
      </c>
      <c r="C12" s="225">
        <f>59/924*100</f>
        <v>6.3852813852813854</v>
      </c>
      <c r="D12" s="11"/>
    </row>
    <row r="13" spans="1:4" ht="18.75" customHeight="1" x14ac:dyDescent="0.25">
      <c r="A13" s="95" t="s">
        <v>11</v>
      </c>
      <c r="B13" s="224">
        <v>68</v>
      </c>
      <c r="C13" s="225">
        <f>68/924*100</f>
        <v>7.3593073593073601</v>
      </c>
      <c r="D13" s="11"/>
    </row>
    <row r="14" spans="1:4" ht="18.75" customHeight="1" x14ac:dyDescent="0.25">
      <c r="A14" s="95" t="s">
        <v>12</v>
      </c>
      <c r="B14" s="224">
        <v>190</v>
      </c>
      <c r="C14" s="225">
        <f>190/924*100</f>
        <v>20.562770562770563</v>
      </c>
      <c r="D14" s="11"/>
    </row>
    <row r="15" spans="1:4" ht="18.75" x14ac:dyDescent="0.25">
      <c r="A15" s="95" t="s">
        <v>215</v>
      </c>
      <c r="B15" s="224">
        <v>93</v>
      </c>
      <c r="C15" s="225">
        <f>93/924*100</f>
        <v>10.064935064935066</v>
      </c>
    </row>
  </sheetData>
  <sheetProtection algorithmName="SHA-512" hashValue="mFBX+bkwHuAdUSknizNKC0aWklGgBvPikgbUUNHrKk5wSJ5tlZgyPkV7W49yi6gmzDTY2FQE3MVCtjm6UmL3Tg==" saltValue="4jic9NEPNKQV7toQ9IjAGA==" spinCount="100000"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topLeftCell="A40" zoomScaleNormal="100" zoomScaleSheetLayoutView="100" workbookViewId="0">
      <selection activeCell="A49" sqref="A49:D58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5"/>
    </row>
    <row r="2" spans="1:4" ht="117" customHeight="1" x14ac:dyDescent="0.25">
      <c r="A2" s="132" t="s">
        <v>93</v>
      </c>
      <c r="B2" s="123" t="s">
        <v>236</v>
      </c>
      <c r="C2" s="124" t="s">
        <v>95</v>
      </c>
      <c r="D2" s="124" t="s">
        <v>96</v>
      </c>
    </row>
    <row r="3" spans="1:4" ht="18.75" x14ac:dyDescent="0.25">
      <c r="A3" s="157" t="s">
        <v>259</v>
      </c>
      <c r="B3" s="134"/>
      <c r="C3" s="134"/>
      <c r="D3" s="153">
        <v>1842</v>
      </c>
    </row>
    <row r="4" spans="1:4" ht="18.75" x14ac:dyDescent="0.25">
      <c r="A4" s="156" t="s">
        <v>260</v>
      </c>
      <c r="B4" s="187"/>
      <c r="C4" s="140"/>
      <c r="D4" s="238">
        <v>77</v>
      </c>
    </row>
    <row r="5" spans="1:4" ht="24" customHeight="1" x14ac:dyDescent="0.25">
      <c r="A5" s="259" t="s">
        <v>283</v>
      </c>
      <c r="B5" s="260">
        <v>43844</v>
      </c>
      <c r="C5" s="133" t="s">
        <v>284</v>
      </c>
      <c r="D5" s="133">
        <v>40</v>
      </c>
    </row>
    <row r="6" spans="1:4" ht="63" x14ac:dyDescent="0.25">
      <c r="A6" s="261" t="s">
        <v>285</v>
      </c>
      <c r="B6" s="262">
        <v>43873</v>
      </c>
      <c r="C6" s="263" t="s">
        <v>286</v>
      </c>
      <c r="D6" s="264">
        <v>37</v>
      </c>
    </row>
    <row r="7" spans="1:4" ht="15.75" x14ac:dyDescent="0.25">
      <c r="A7" s="161"/>
      <c r="B7" s="166"/>
      <c r="C7" s="161"/>
      <c r="D7" s="133">
        <v>0</v>
      </c>
    </row>
    <row r="8" spans="1:4" ht="18.75" x14ac:dyDescent="0.25">
      <c r="A8" s="254" t="s">
        <v>261</v>
      </c>
      <c r="B8" s="135"/>
      <c r="C8" s="135"/>
      <c r="D8" s="239">
        <v>40</v>
      </c>
    </row>
    <row r="9" spans="1:4" ht="39.75" customHeight="1" x14ac:dyDescent="0.25">
      <c r="A9" s="265" t="s">
        <v>287</v>
      </c>
      <c r="B9" s="266">
        <v>43895</v>
      </c>
      <c r="C9" s="267" t="s">
        <v>288</v>
      </c>
      <c r="D9" s="268">
        <v>40</v>
      </c>
    </row>
    <row r="10" spans="1:4" ht="15.75" x14ac:dyDescent="0.25">
      <c r="A10" s="161"/>
      <c r="B10" s="166"/>
      <c r="C10" s="161"/>
      <c r="D10" s="133">
        <v>0</v>
      </c>
    </row>
    <row r="11" spans="1:4" ht="18.75" x14ac:dyDescent="0.25">
      <c r="A11" s="253" t="s">
        <v>223</v>
      </c>
      <c r="B11" s="135"/>
      <c r="C11" s="135"/>
      <c r="D11" s="239">
        <v>843</v>
      </c>
    </row>
    <row r="12" spans="1:4" ht="17.25" customHeight="1" thickBot="1" x14ac:dyDescent="0.3">
      <c r="A12" s="269" t="s">
        <v>289</v>
      </c>
      <c r="B12" s="260" t="s">
        <v>290</v>
      </c>
      <c r="C12" s="270" t="s">
        <v>291</v>
      </c>
      <c r="D12" s="133">
        <v>10</v>
      </c>
    </row>
    <row r="13" spans="1:4" ht="47.25" x14ac:dyDescent="0.25">
      <c r="A13" s="171" t="s">
        <v>295</v>
      </c>
      <c r="B13" s="271" t="s">
        <v>296</v>
      </c>
      <c r="C13" s="271" t="s">
        <v>297</v>
      </c>
      <c r="D13" s="272">
        <v>42</v>
      </c>
    </row>
    <row r="14" spans="1:4" ht="63" x14ac:dyDescent="0.25">
      <c r="A14" s="171" t="s">
        <v>298</v>
      </c>
      <c r="B14" s="273">
        <v>43868</v>
      </c>
      <c r="C14" s="271" t="s">
        <v>299</v>
      </c>
      <c r="D14" s="272">
        <v>41</v>
      </c>
    </row>
    <row r="15" spans="1:4" ht="31.5" x14ac:dyDescent="0.25">
      <c r="A15" s="171" t="s">
        <v>300</v>
      </c>
      <c r="B15" s="273">
        <v>43882</v>
      </c>
      <c r="C15" s="271" t="s">
        <v>297</v>
      </c>
      <c r="D15" s="272">
        <v>64</v>
      </c>
    </row>
    <row r="16" spans="1:4" ht="47.25" x14ac:dyDescent="0.25">
      <c r="A16" s="171" t="s">
        <v>301</v>
      </c>
      <c r="B16" s="273">
        <v>43883</v>
      </c>
      <c r="C16" s="271" t="s">
        <v>302</v>
      </c>
      <c r="D16" s="274">
        <v>145</v>
      </c>
    </row>
    <row r="17" spans="1:4" ht="19.5" customHeight="1" x14ac:dyDescent="0.25">
      <c r="A17" s="275" t="s">
        <v>303</v>
      </c>
      <c r="B17" s="260" t="s">
        <v>304</v>
      </c>
      <c r="C17" s="270" t="s">
        <v>305</v>
      </c>
      <c r="D17" s="274">
        <v>50</v>
      </c>
    </row>
    <row r="18" spans="1:4" ht="19.5" customHeight="1" x14ac:dyDescent="0.25">
      <c r="A18" s="276" t="s">
        <v>306</v>
      </c>
      <c r="B18" s="277">
        <v>43928</v>
      </c>
      <c r="C18" s="133" t="s">
        <v>307</v>
      </c>
      <c r="D18" s="136">
        <v>135</v>
      </c>
    </row>
    <row r="19" spans="1:4" ht="19.5" customHeight="1" x14ac:dyDescent="0.25">
      <c r="A19" s="171" t="s">
        <v>308</v>
      </c>
      <c r="B19" s="273">
        <v>43901</v>
      </c>
      <c r="C19" s="271" t="s">
        <v>309</v>
      </c>
      <c r="D19" s="274">
        <v>34</v>
      </c>
    </row>
    <row r="20" spans="1:4" ht="19.5" customHeight="1" thickBot="1" x14ac:dyDescent="0.3">
      <c r="A20" s="276" t="s">
        <v>310</v>
      </c>
      <c r="B20" s="277">
        <v>43960</v>
      </c>
      <c r="C20" s="270" t="s">
        <v>311</v>
      </c>
      <c r="D20" s="136">
        <v>150</v>
      </c>
    </row>
    <row r="21" spans="1:4" ht="30.75" customHeight="1" thickBot="1" x14ac:dyDescent="0.3">
      <c r="A21" s="278" t="s">
        <v>312</v>
      </c>
      <c r="B21" s="262" t="s">
        <v>313</v>
      </c>
      <c r="C21" s="263" t="s">
        <v>314</v>
      </c>
      <c r="D21" s="136">
        <v>28</v>
      </c>
    </row>
    <row r="22" spans="1:4" ht="19.5" customHeight="1" x14ac:dyDescent="0.25">
      <c r="A22" s="276" t="s">
        <v>315</v>
      </c>
      <c r="B22" s="277">
        <v>43983</v>
      </c>
      <c r="C22" s="133" t="s">
        <v>307</v>
      </c>
      <c r="D22" s="133">
        <v>40</v>
      </c>
    </row>
    <row r="23" spans="1:4" ht="18.75" customHeight="1" thickBot="1" x14ac:dyDescent="0.3">
      <c r="A23" s="279" t="s">
        <v>316</v>
      </c>
      <c r="B23" s="262" t="s">
        <v>317</v>
      </c>
      <c r="C23" s="263" t="s">
        <v>318</v>
      </c>
      <c r="D23" s="133">
        <v>35</v>
      </c>
    </row>
    <row r="24" spans="1:4" ht="18.75" customHeight="1" thickBot="1" x14ac:dyDescent="0.3">
      <c r="A24" s="279" t="s">
        <v>319</v>
      </c>
      <c r="B24" s="263" t="s">
        <v>320</v>
      </c>
      <c r="C24" s="263" t="s">
        <v>318</v>
      </c>
      <c r="D24" s="133">
        <v>32</v>
      </c>
    </row>
    <row r="25" spans="1:4" ht="18.75" customHeight="1" x14ac:dyDescent="0.25">
      <c r="A25" s="161" t="s">
        <v>321</v>
      </c>
      <c r="B25" s="262">
        <v>43993</v>
      </c>
      <c r="C25" s="263" t="s">
        <v>322</v>
      </c>
      <c r="D25" s="133">
        <v>37</v>
      </c>
    </row>
    <row r="26" spans="1:4" ht="15.75" x14ac:dyDescent="0.25">
      <c r="A26" s="161"/>
      <c r="B26" s="161"/>
      <c r="C26" s="161"/>
      <c r="D26" s="133"/>
    </row>
    <row r="27" spans="1:4" ht="15.75" x14ac:dyDescent="0.25">
      <c r="A27" s="161"/>
      <c r="B27" s="161"/>
      <c r="C27" s="161"/>
      <c r="D27" s="133"/>
    </row>
    <row r="28" spans="1:4" ht="18.75" x14ac:dyDescent="0.25">
      <c r="A28" s="139" t="s">
        <v>124</v>
      </c>
      <c r="B28" s="190"/>
      <c r="C28" s="191"/>
      <c r="D28" s="240">
        <v>187</v>
      </c>
    </row>
    <row r="29" spans="1:4" ht="15.75" x14ac:dyDescent="0.25">
      <c r="A29" s="170" t="s">
        <v>292</v>
      </c>
      <c r="B29" s="189" t="s">
        <v>293</v>
      </c>
      <c r="C29" s="170" t="s">
        <v>294</v>
      </c>
      <c r="D29" s="189">
        <v>17</v>
      </c>
    </row>
    <row r="30" spans="1:4" ht="47.25" x14ac:dyDescent="0.25">
      <c r="A30" s="161" t="s">
        <v>702</v>
      </c>
      <c r="B30" s="166">
        <v>43886</v>
      </c>
      <c r="C30" s="161" t="s">
        <v>703</v>
      </c>
      <c r="D30" s="97">
        <v>11</v>
      </c>
    </row>
    <row r="31" spans="1:4" ht="18.75" x14ac:dyDescent="0.25">
      <c r="A31" s="324" t="s">
        <v>706</v>
      </c>
      <c r="B31" t="s">
        <v>707</v>
      </c>
      <c r="C31" s="336" t="s">
        <v>708</v>
      </c>
      <c r="D31" s="97">
        <v>119</v>
      </c>
    </row>
    <row r="32" spans="1:4" ht="18.75" x14ac:dyDescent="0.25">
      <c r="A32" s="161" t="s">
        <v>704</v>
      </c>
      <c r="B32" s="166">
        <v>44185</v>
      </c>
      <c r="C32" s="161" t="s">
        <v>705</v>
      </c>
      <c r="D32" s="97">
        <v>40</v>
      </c>
    </row>
    <row r="33" spans="1:4" ht="17.25" customHeight="1" x14ac:dyDescent="0.25">
      <c r="A33" s="139" t="s">
        <v>237</v>
      </c>
      <c r="B33" s="138"/>
      <c r="C33" s="137"/>
      <c r="D33" s="240">
        <v>105</v>
      </c>
    </row>
    <row r="34" spans="1:4" ht="16.5" customHeight="1" x14ac:dyDescent="0.25">
      <c r="A34" s="261"/>
      <c r="B34" s="260"/>
      <c r="C34" s="133"/>
      <c r="D34" s="280"/>
    </row>
    <row r="35" spans="1:4" ht="18" customHeight="1" x14ac:dyDescent="0.25">
      <c r="A35" s="161" t="s">
        <v>709</v>
      </c>
      <c r="B35" s="169" t="s">
        <v>710</v>
      </c>
      <c r="C35" s="169" t="s">
        <v>711</v>
      </c>
      <c r="D35" s="192">
        <v>40</v>
      </c>
    </row>
    <row r="36" spans="1:4" ht="46.5" customHeight="1" x14ac:dyDescent="0.25">
      <c r="A36" s="161" t="s">
        <v>712</v>
      </c>
      <c r="B36" s="166">
        <v>44096</v>
      </c>
      <c r="C36" s="66" t="s">
        <v>713</v>
      </c>
      <c r="D36" s="192">
        <v>4</v>
      </c>
    </row>
    <row r="37" spans="1:4" ht="18.75" customHeight="1" x14ac:dyDescent="0.25">
      <c r="A37" s="161" t="s">
        <v>728</v>
      </c>
      <c r="B37" s="166">
        <v>44002</v>
      </c>
      <c r="C37" s="161" t="s">
        <v>617</v>
      </c>
      <c r="D37" s="192">
        <v>44</v>
      </c>
    </row>
    <row r="38" spans="1:4" ht="36" customHeight="1" x14ac:dyDescent="0.25">
      <c r="A38" s="170" t="s">
        <v>732</v>
      </c>
      <c r="B38" s="189" t="s">
        <v>733</v>
      </c>
      <c r="C38" s="170" t="s">
        <v>617</v>
      </c>
      <c r="D38" s="334">
        <v>17</v>
      </c>
    </row>
    <row r="39" spans="1:4" ht="17.25" customHeight="1" x14ac:dyDescent="0.25">
      <c r="A39" s="161"/>
      <c r="B39" s="166"/>
      <c r="C39" s="161"/>
      <c r="D39" s="192">
        <v>0</v>
      </c>
    </row>
    <row r="40" spans="1:4" ht="18.75" x14ac:dyDescent="0.25">
      <c r="A40" s="139" t="s">
        <v>238</v>
      </c>
      <c r="B40" s="138"/>
      <c r="C40" s="137"/>
      <c r="D40" s="240">
        <f>D41+D42+D43+D44+D45+D46+D47</f>
        <v>0</v>
      </c>
    </row>
    <row r="41" spans="1:4" ht="15.75" x14ac:dyDescent="0.25">
      <c r="A41" s="161"/>
      <c r="B41" s="166"/>
      <c r="C41" s="161"/>
      <c r="D41" s="188">
        <v>0</v>
      </c>
    </row>
    <row r="42" spans="1:4" ht="15.75" x14ac:dyDescent="0.25">
      <c r="A42" s="161"/>
      <c r="B42" s="166"/>
      <c r="C42" s="161"/>
      <c r="D42" s="189">
        <v>0</v>
      </c>
    </row>
    <row r="43" spans="1:4" ht="15.75" x14ac:dyDescent="0.25">
      <c r="A43" s="161"/>
      <c r="B43" s="166"/>
      <c r="C43" s="161"/>
      <c r="D43" s="189">
        <v>0</v>
      </c>
    </row>
    <row r="44" spans="1:4" ht="15.75" x14ac:dyDescent="0.25">
      <c r="A44" s="161"/>
      <c r="B44" s="166"/>
      <c r="C44" s="161"/>
      <c r="D44" s="189">
        <v>0</v>
      </c>
    </row>
    <row r="45" spans="1:4" ht="15.75" x14ac:dyDescent="0.25">
      <c r="A45" s="161"/>
      <c r="B45" s="166"/>
      <c r="C45" s="161"/>
      <c r="D45" s="188">
        <v>0</v>
      </c>
    </row>
    <row r="46" spans="1:4" ht="15.75" x14ac:dyDescent="0.25">
      <c r="A46" s="161"/>
      <c r="B46" s="166"/>
      <c r="C46" s="161"/>
      <c r="D46" s="189">
        <v>0</v>
      </c>
    </row>
    <row r="47" spans="1:4" ht="18.75" x14ac:dyDescent="0.25">
      <c r="A47" s="66"/>
      <c r="B47" s="97"/>
      <c r="C47" s="66"/>
      <c r="D47" s="97">
        <v>0</v>
      </c>
    </row>
    <row r="48" spans="1:4" ht="18.75" x14ac:dyDescent="0.25">
      <c r="A48" s="139" t="s">
        <v>234</v>
      </c>
      <c r="B48" s="138"/>
      <c r="C48" s="137"/>
      <c r="D48" s="240">
        <v>590</v>
      </c>
    </row>
    <row r="49" spans="1:4" ht="15.75" x14ac:dyDescent="0.25">
      <c r="A49" s="110" t="s">
        <v>714</v>
      </c>
      <c r="B49" s="316">
        <v>43850</v>
      </c>
      <c r="C49" s="170" t="s">
        <v>715</v>
      </c>
      <c r="D49" s="189">
        <v>154</v>
      </c>
    </row>
    <row r="50" spans="1:4" ht="31.5" x14ac:dyDescent="0.25">
      <c r="A50" s="170" t="s">
        <v>716</v>
      </c>
      <c r="B50" s="189" t="s">
        <v>717</v>
      </c>
      <c r="C50" s="170" t="s">
        <v>715</v>
      </c>
      <c r="D50" s="189">
        <v>67</v>
      </c>
    </row>
    <row r="51" spans="1:4" ht="31.5" x14ac:dyDescent="0.25">
      <c r="A51" s="170" t="s">
        <v>718</v>
      </c>
      <c r="B51" s="189" t="s">
        <v>719</v>
      </c>
      <c r="C51" s="170" t="s">
        <v>715</v>
      </c>
      <c r="D51" s="189">
        <v>55</v>
      </c>
    </row>
    <row r="52" spans="1:4" ht="31.5" x14ac:dyDescent="0.25">
      <c r="A52" s="170" t="s">
        <v>729</v>
      </c>
      <c r="B52" s="337">
        <v>43988</v>
      </c>
      <c r="C52" s="341" t="s">
        <v>617</v>
      </c>
      <c r="D52" s="189">
        <v>5</v>
      </c>
    </row>
    <row r="53" spans="1:4" ht="15.75" x14ac:dyDescent="0.25">
      <c r="A53" s="170" t="s">
        <v>730</v>
      </c>
      <c r="B53" s="340" t="s">
        <v>731</v>
      </c>
      <c r="C53" s="341" t="s">
        <v>617</v>
      </c>
      <c r="D53" s="189">
        <v>10</v>
      </c>
    </row>
    <row r="54" spans="1:4" ht="15.75" x14ac:dyDescent="0.25">
      <c r="A54" s="339" t="s">
        <v>720</v>
      </c>
      <c r="B54" s="337">
        <v>44065</v>
      </c>
      <c r="C54" s="338" t="s">
        <v>721</v>
      </c>
      <c r="D54" s="189">
        <v>106</v>
      </c>
    </row>
    <row r="55" spans="1:4" ht="15.75" x14ac:dyDescent="0.25">
      <c r="A55" s="342" t="s">
        <v>722</v>
      </c>
      <c r="B55" s="343">
        <v>44006</v>
      </c>
      <c r="C55" s="336" t="s">
        <v>721</v>
      </c>
      <c r="D55" s="189">
        <v>46</v>
      </c>
    </row>
    <row r="56" spans="1:4" ht="15.75" x14ac:dyDescent="0.25">
      <c r="A56" s="342" t="s">
        <v>723</v>
      </c>
      <c r="B56" s="343">
        <v>44006</v>
      </c>
      <c r="C56" s="336" t="s">
        <v>721</v>
      </c>
      <c r="D56" s="189">
        <v>29</v>
      </c>
    </row>
    <row r="57" spans="1:4" ht="15.75" x14ac:dyDescent="0.25">
      <c r="A57" s="342" t="s">
        <v>724</v>
      </c>
      <c r="B57" s="343">
        <v>44006</v>
      </c>
      <c r="C57" s="336" t="s">
        <v>721</v>
      </c>
      <c r="D57" s="189">
        <v>60</v>
      </c>
    </row>
    <row r="58" spans="1:4" ht="47.25" x14ac:dyDescent="0.25">
      <c r="A58" s="170" t="s">
        <v>725</v>
      </c>
      <c r="B58" s="311">
        <v>43891</v>
      </c>
      <c r="C58" s="181" t="s">
        <v>715</v>
      </c>
      <c r="D58" s="189">
        <v>58</v>
      </c>
    </row>
    <row r="59" spans="1:4" ht="18.75" x14ac:dyDescent="0.25">
      <c r="A59" s="66"/>
      <c r="B59" s="97"/>
      <c r="C59" s="66"/>
      <c r="D59" s="97">
        <v>0</v>
      </c>
    </row>
    <row r="60" spans="1:4" ht="18.75" x14ac:dyDescent="0.25">
      <c r="A60" s="66"/>
      <c r="B60" s="97"/>
      <c r="C60" s="66"/>
      <c r="D60" s="97">
        <v>0</v>
      </c>
    </row>
    <row r="61" spans="1:4" ht="18.75" x14ac:dyDescent="0.25">
      <c r="A61" s="139" t="s">
        <v>235</v>
      </c>
      <c r="B61" s="138"/>
      <c r="C61" s="137"/>
      <c r="D61" s="240">
        <v>0</v>
      </c>
    </row>
    <row r="62" spans="1:4" ht="15.75" x14ac:dyDescent="0.25">
      <c r="A62" s="161"/>
      <c r="B62" s="166"/>
      <c r="C62" s="161"/>
      <c r="D62" s="189">
        <v>0</v>
      </c>
    </row>
    <row r="63" spans="1:4" ht="15.75" x14ac:dyDescent="0.25">
      <c r="A63" s="161"/>
      <c r="B63" s="161"/>
      <c r="C63" s="161"/>
      <c r="D63" s="189">
        <v>0</v>
      </c>
    </row>
  </sheetData>
  <sheetProtection selectLockedCells="1" selectUnlockedCells="1"/>
  <hyperlinks>
    <hyperlink ref="C17" r:id="rId1"/>
    <hyperlink ref="C20" r:id="rId2"/>
    <hyperlink ref="C31" r:id="rId3"/>
    <hyperlink ref="A54" r:id="rId4" display="https://vk.com/feed?section=search&amp;q=%23%D0%9C%D0%BE%D0%B9%D0%A4%D0%BB%D0%B0%D0%B3%D0%9C%D0%BE%D1%8F%D0%98%D1%81%D1%82%D0%BE%D1%80%D0%B8%D1%8F"/>
    <hyperlink ref="C54" r:id="rId5"/>
    <hyperlink ref="C55" r:id="rId6"/>
    <hyperlink ref="C56" r:id="rId7"/>
    <hyperlink ref="C57" r:id="rId8"/>
  </hyperlinks>
  <pageMargins left="0.7" right="0.7" top="0.75" bottom="0.75" header="0.3" footer="0.3"/>
  <pageSetup paperSize="9" scale="95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103" zoomScaleNormal="80" zoomScaleSheetLayoutView="100" workbookViewId="0">
      <selection activeCell="B77" sqref="B77:K7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408" t="s">
        <v>101</v>
      </c>
      <c r="B1" s="408"/>
      <c r="C1" s="408"/>
      <c r="D1" s="408"/>
      <c r="E1" s="408"/>
      <c r="F1" s="408"/>
      <c r="G1" s="408"/>
      <c r="H1" s="408"/>
      <c r="I1" s="408"/>
      <c r="J1" s="408"/>
      <c r="K1" s="204"/>
      <c r="L1" s="204"/>
    </row>
    <row r="2" spans="1:12" s="5" customFormat="1" ht="37.5" customHeight="1" x14ac:dyDescent="0.25">
      <c r="A2" s="410" t="s">
        <v>62</v>
      </c>
      <c r="B2" s="407" t="s">
        <v>55</v>
      </c>
      <c r="C2" s="407" t="s">
        <v>56</v>
      </c>
      <c r="D2" s="407"/>
      <c r="E2" s="407" t="s">
        <v>57</v>
      </c>
      <c r="F2" s="407" t="s">
        <v>58</v>
      </c>
      <c r="G2" s="407" t="s">
        <v>63</v>
      </c>
      <c r="H2" s="407"/>
      <c r="I2" s="407"/>
      <c r="J2" s="407" t="s">
        <v>64</v>
      </c>
      <c r="K2" s="407" t="s">
        <v>229</v>
      </c>
      <c r="L2" s="407" t="s">
        <v>217</v>
      </c>
    </row>
    <row r="3" spans="1:12" s="5" customFormat="1" ht="57.75" customHeight="1" x14ac:dyDescent="0.25">
      <c r="A3" s="410"/>
      <c r="B3" s="407"/>
      <c r="C3" s="220" t="s">
        <v>59</v>
      </c>
      <c r="D3" s="220" t="s">
        <v>90</v>
      </c>
      <c r="E3" s="407"/>
      <c r="F3" s="407"/>
      <c r="G3" s="220" t="s">
        <v>65</v>
      </c>
      <c r="H3" s="220" t="s">
        <v>228</v>
      </c>
      <c r="I3" s="220" t="s">
        <v>66</v>
      </c>
      <c r="J3" s="407"/>
      <c r="K3" s="407"/>
      <c r="L3" s="407"/>
    </row>
    <row r="4" spans="1:12" s="5" customFormat="1" ht="75" customHeight="1" x14ac:dyDescent="0.25">
      <c r="A4" s="59" t="s">
        <v>67</v>
      </c>
      <c r="B4" s="98" t="s">
        <v>60</v>
      </c>
      <c r="C4" s="98">
        <f>SUM(C5,C12,C21)</f>
        <v>7</v>
      </c>
      <c r="D4" s="98">
        <f>SUM(D5,D12,D21)</f>
        <v>2</v>
      </c>
      <c r="E4" s="98"/>
      <c r="F4" s="98"/>
      <c r="G4" s="98">
        <f t="shared" ref="G4:L4" si="0">SUM(G5,G12,G21)</f>
        <v>75</v>
      </c>
      <c r="H4" s="98">
        <f t="shared" si="0"/>
        <v>0</v>
      </c>
      <c r="I4" s="98">
        <f t="shared" si="0"/>
        <v>3060</v>
      </c>
      <c r="J4" s="98">
        <f t="shared" si="0"/>
        <v>0</v>
      </c>
      <c r="K4" s="98">
        <f t="shared" si="0"/>
        <v>0</v>
      </c>
      <c r="L4" s="98">
        <f t="shared" si="0"/>
        <v>0</v>
      </c>
    </row>
    <row r="5" spans="1:12" s="5" customFormat="1" ht="21.6" customHeight="1" x14ac:dyDescent="0.25">
      <c r="A5" s="58"/>
      <c r="B5" s="125" t="s">
        <v>230</v>
      </c>
      <c r="C5" s="241">
        <f>SUM(C6:C11)</f>
        <v>5</v>
      </c>
      <c r="D5" s="241">
        <v>0</v>
      </c>
      <c r="E5" s="226"/>
      <c r="F5" s="127"/>
      <c r="G5" s="241">
        <f t="shared" ref="G5:L5" si="1">SUM(G6:G11)</f>
        <v>55</v>
      </c>
      <c r="H5" s="241">
        <f t="shared" si="1"/>
        <v>0</v>
      </c>
      <c r="I5" s="126">
        <f t="shared" si="1"/>
        <v>2609</v>
      </c>
      <c r="J5" s="127">
        <f t="shared" si="1"/>
        <v>0</v>
      </c>
      <c r="K5" s="127">
        <f t="shared" si="1"/>
        <v>0</v>
      </c>
      <c r="L5" s="128">
        <f t="shared" si="1"/>
        <v>0</v>
      </c>
    </row>
    <row r="6" spans="1:12" s="5" customFormat="1" ht="37.5" x14ac:dyDescent="0.25">
      <c r="A6" s="58"/>
      <c r="B6" s="66" t="s">
        <v>323</v>
      </c>
      <c r="C6" s="57">
        <v>1</v>
      </c>
      <c r="D6" s="57">
        <v>1</v>
      </c>
      <c r="E6" s="96" t="s">
        <v>324</v>
      </c>
      <c r="F6" s="281" t="s">
        <v>325</v>
      </c>
      <c r="G6" s="21">
        <v>10</v>
      </c>
      <c r="H6" s="21"/>
      <c r="I6" s="21">
        <v>150</v>
      </c>
      <c r="J6" s="107"/>
      <c r="K6" s="107"/>
      <c r="L6" s="107"/>
    </row>
    <row r="7" spans="1:12" s="5" customFormat="1" ht="37.5" x14ac:dyDescent="0.25">
      <c r="A7" s="58"/>
      <c r="B7" s="66" t="s">
        <v>326</v>
      </c>
      <c r="C7" s="57">
        <v>1</v>
      </c>
      <c r="D7" s="57">
        <v>1</v>
      </c>
      <c r="E7" s="96" t="s">
        <v>324</v>
      </c>
      <c r="F7" s="281" t="s">
        <v>325</v>
      </c>
      <c r="G7" s="21">
        <v>10</v>
      </c>
      <c r="H7" s="21"/>
      <c r="I7" s="21">
        <v>250</v>
      </c>
      <c r="J7" s="107"/>
      <c r="K7" s="107"/>
      <c r="L7" s="107"/>
    </row>
    <row r="8" spans="1:12" s="5" customFormat="1" ht="37.5" x14ac:dyDescent="0.25">
      <c r="A8" s="58"/>
      <c r="B8" s="66" t="s">
        <v>327</v>
      </c>
      <c r="C8" s="57">
        <v>1</v>
      </c>
      <c r="D8" s="57">
        <v>1</v>
      </c>
      <c r="E8" s="96" t="s">
        <v>328</v>
      </c>
      <c r="F8" s="97" t="s">
        <v>329</v>
      </c>
      <c r="G8" s="21">
        <v>19</v>
      </c>
      <c r="H8" s="21"/>
      <c r="I8" s="21">
        <v>322</v>
      </c>
      <c r="J8" s="107"/>
      <c r="K8" s="107"/>
      <c r="L8" s="107"/>
    </row>
    <row r="9" spans="1:12" s="5" customFormat="1" ht="37.5" x14ac:dyDescent="0.25">
      <c r="A9" s="58"/>
      <c r="B9" s="66" t="s">
        <v>330</v>
      </c>
      <c r="C9" s="57">
        <v>1</v>
      </c>
      <c r="D9" s="57">
        <v>1</v>
      </c>
      <c r="E9" s="96" t="s">
        <v>331</v>
      </c>
      <c r="F9" s="97" t="s">
        <v>329</v>
      </c>
      <c r="G9" s="21">
        <v>6</v>
      </c>
      <c r="H9" s="21"/>
      <c r="I9" s="21">
        <v>1816</v>
      </c>
      <c r="J9" s="107"/>
      <c r="K9" s="107"/>
      <c r="L9" s="107"/>
    </row>
    <row r="10" spans="1:12" s="5" customFormat="1" ht="37.5" x14ac:dyDescent="0.25">
      <c r="A10" s="58"/>
      <c r="B10" s="66" t="s">
        <v>332</v>
      </c>
      <c r="C10" s="57">
        <v>1</v>
      </c>
      <c r="D10" s="57">
        <v>1</v>
      </c>
      <c r="E10" s="96" t="s">
        <v>333</v>
      </c>
      <c r="F10" s="97" t="s">
        <v>329</v>
      </c>
      <c r="G10" s="21">
        <v>10</v>
      </c>
      <c r="H10" s="21"/>
      <c r="I10" s="21">
        <v>71</v>
      </c>
      <c r="J10" s="107"/>
      <c r="K10" s="107"/>
      <c r="L10" s="107"/>
    </row>
    <row r="11" spans="1:12" s="5" customFormat="1" x14ac:dyDescent="0.25">
      <c r="A11" s="58"/>
      <c r="B11" s="66"/>
      <c r="C11" s="57"/>
      <c r="D11" s="57"/>
      <c r="E11" s="97"/>
      <c r="F11" s="97"/>
      <c r="G11" s="21"/>
      <c r="H11" s="21"/>
      <c r="I11" s="21"/>
      <c r="J11" s="107"/>
      <c r="K11" s="107"/>
      <c r="L11" s="107"/>
    </row>
    <row r="12" spans="1:12" s="5" customFormat="1" x14ac:dyDescent="0.25">
      <c r="A12" s="58"/>
      <c r="B12" s="125" t="s">
        <v>231</v>
      </c>
      <c r="C12" s="241">
        <f>SUM(C13:C20)</f>
        <v>2</v>
      </c>
      <c r="D12" s="242">
        <f>SUM(D13:D20)</f>
        <v>2</v>
      </c>
      <c r="E12" s="226"/>
      <c r="F12" s="127"/>
      <c r="G12" s="241">
        <f t="shared" ref="G12:L12" si="2">SUM(G13:G20)</f>
        <v>20</v>
      </c>
      <c r="H12" s="241">
        <f t="shared" si="2"/>
        <v>0</v>
      </c>
      <c r="I12" s="241">
        <f t="shared" si="2"/>
        <v>451</v>
      </c>
      <c r="J12" s="243">
        <f t="shared" si="2"/>
        <v>0</v>
      </c>
      <c r="K12" s="243">
        <f t="shared" si="2"/>
        <v>0</v>
      </c>
      <c r="L12" s="244">
        <f t="shared" si="2"/>
        <v>0</v>
      </c>
    </row>
    <row r="13" spans="1:12" s="5" customFormat="1" ht="37.5" x14ac:dyDescent="0.25">
      <c r="A13" s="58"/>
      <c r="B13" s="66" t="s">
        <v>334</v>
      </c>
      <c r="C13" s="57">
        <v>1</v>
      </c>
      <c r="D13" s="57">
        <v>1</v>
      </c>
      <c r="E13" s="96" t="s">
        <v>335</v>
      </c>
      <c r="F13" s="97" t="s">
        <v>336</v>
      </c>
      <c r="G13" s="21">
        <v>10</v>
      </c>
      <c r="H13" s="21"/>
      <c r="I13" s="21">
        <v>250</v>
      </c>
      <c r="J13" s="107"/>
      <c r="K13" s="107"/>
      <c r="L13" s="107"/>
    </row>
    <row r="14" spans="1:12" s="5" customFormat="1" ht="37.5" x14ac:dyDescent="0.25">
      <c r="A14" s="58"/>
      <c r="B14" s="66" t="s">
        <v>337</v>
      </c>
      <c r="C14" s="57">
        <v>1</v>
      </c>
      <c r="D14" s="57">
        <v>1</v>
      </c>
      <c r="E14" s="96" t="s">
        <v>338</v>
      </c>
      <c r="F14" s="97" t="s">
        <v>329</v>
      </c>
      <c r="G14" s="21">
        <v>10</v>
      </c>
      <c r="H14" s="21"/>
      <c r="I14" s="21">
        <v>201</v>
      </c>
      <c r="J14" s="107"/>
      <c r="K14" s="107"/>
      <c r="L14" s="107"/>
    </row>
    <row r="15" spans="1:12" s="5" customFormat="1" x14ac:dyDescent="0.25">
      <c r="A15" s="58"/>
      <c r="B15" s="66"/>
      <c r="C15" s="57"/>
      <c r="D15" s="57"/>
      <c r="E15" s="97"/>
      <c r="F15" s="97"/>
      <c r="G15" s="21"/>
      <c r="H15" s="21"/>
      <c r="I15" s="21"/>
      <c r="J15" s="107"/>
      <c r="K15" s="107"/>
      <c r="L15" s="107"/>
    </row>
    <row r="16" spans="1:12" s="5" customFormat="1" x14ac:dyDescent="0.25">
      <c r="A16" s="58"/>
      <c r="B16" s="66"/>
      <c r="C16" s="57"/>
      <c r="D16" s="57"/>
      <c r="E16" s="97"/>
      <c r="F16" s="97"/>
      <c r="G16" s="21"/>
      <c r="H16" s="21"/>
      <c r="I16" s="21"/>
      <c r="J16" s="107"/>
      <c r="K16" s="107"/>
      <c r="L16" s="107"/>
    </row>
    <row r="17" spans="1:12" s="5" customFormat="1" x14ac:dyDescent="0.25">
      <c r="A17" s="58"/>
      <c r="B17" s="66"/>
      <c r="C17" s="57"/>
      <c r="D17" s="57"/>
      <c r="E17" s="97"/>
      <c r="F17" s="97"/>
      <c r="G17" s="21"/>
      <c r="H17" s="21"/>
      <c r="I17" s="21"/>
      <c r="J17" s="107"/>
      <c r="K17" s="107"/>
      <c r="L17" s="107"/>
    </row>
    <row r="18" spans="1:12" s="5" customFormat="1" x14ac:dyDescent="0.25">
      <c r="A18" s="58"/>
      <c r="B18" s="66"/>
      <c r="C18" s="57"/>
      <c r="D18" s="57"/>
      <c r="E18" s="97"/>
      <c r="F18" s="97"/>
      <c r="G18" s="21"/>
      <c r="H18" s="21"/>
      <c r="I18" s="21"/>
      <c r="J18" s="107"/>
      <c r="K18" s="107"/>
      <c r="L18" s="107"/>
    </row>
    <row r="19" spans="1:12" s="5" customFormat="1" x14ac:dyDescent="0.25">
      <c r="A19" s="58"/>
      <c r="B19" s="66"/>
      <c r="C19" s="57"/>
      <c r="D19" s="57"/>
      <c r="E19" s="97"/>
      <c r="F19" s="97"/>
      <c r="G19" s="21"/>
      <c r="H19" s="21"/>
      <c r="I19" s="21"/>
      <c r="J19" s="107"/>
      <c r="K19" s="107"/>
      <c r="L19" s="107"/>
    </row>
    <row r="20" spans="1:12" s="5" customFormat="1" x14ac:dyDescent="0.25">
      <c r="A20" s="58"/>
      <c r="B20" s="66"/>
      <c r="C20" s="57"/>
      <c r="D20" s="57"/>
      <c r="E20" s="97"/>
      <c r="F20" s="97"/>
      <c r="G20" s="21"/>
      <c r="H20" s="21"/>
      <c r="I20" s="21"/>
      <c r="J20" s="107"/>
      <c r="K20" s="107"/>
      <c r="L20" s="107"/>
    </row>
    <row r="21" spans="1:12" s="5" customFormat="1" x14ac:dyDescent="0.25">
      <c r="A21" s="58"/>
      <c r="B21" s="125" t="s">
        <v>232</v>
      </c>
      <c r="C21" s="241">
        <f>SUM(C22:C28)</f>
        <v>0</v>
      </c>
      <c r="D21" s="241">
        <f>SUM(D22:D28)</f>
        <v>0</v>
      </c>
      <c r="E21" s="226"/>
      <c r="F21" s="127"/>
      <c r="G21" s="241">
        <f t="shared" ref="G21:L21" si="3">SUM(G22:G28)</f>
        <v>0</v>
      </c>
      <c r="H21" s="241">
        <f t="shared" si="3"/>
        <v>0</v>
      </c>
      <c r="I21" s="241">
        <f t="shared" si="3"/>
        <v>0</v>
      </c>
      <c r="J21" s="243">
        <f t="shared" si="3"/>
        <v>0</v>
      </c>
      <c r="K21" s="243">
        <f t="shared" si="3"/>
        <v>0</v>
      </c>
      <c r="L21" s="244">
        <f t="shared" si="3"/>
        <v>0</v>
      </c>
    </row>
    <row r="22" spans="1:12" s="5" customFormat="1" x14ac:dyDescent="0.25">
      <c r="A22" s="58"/>
      <c r="B22" s="129"/>
      <c r="C22" s="130"/>
      <c r="D22" s="130"/>
      <c r="E22" s="227"/>
      <c r="F22" s="131"/>
      <c r="G22" s="130"/>
      <c r="H22" s="130"/>
      <c r="I22" s="130"/>
      <c r="J22" s="131"/>
      <c r="K22" s="131"/>
      <c r="L22" s="228"/>
    </row>
    <row r="23" spans="1:12" s="5" customFormat="1" x14ac:dyDescent="0.25">
      <c r="A23" s="58"/>
      <c r="B23" s="129"/>
      <c r="C23" s="130"/>
      <c r="D23" s="130"/>
      <c r="E23" s="227"/>
      <c r="F23" s="131"/>
      <c r="G23" s="130"/>
      <c r="H23" s="130"/>
      <c r="I23" s="130"/>
      <c r="J23" s="131"/>
      <c r="K23" s="131"/>
      <c r="L23" s="228"/>
    </row>
    <row r="24" spans="1:12" s="5" customFormat="1" x14ac:dyDescent="0.25">
      <c r="A24" s="58"/>
      <c r="B24" s="129"/>
      <c r="C24" s="130"/>
      <c r="D24" s="130"/>
      <c r="E24" s="227"/>
      <c r="F24" s="131"/>
      <c r="G24" s="130"/>
      <c r="H24" s="130"/>
      <c r="I24" s="130"/>
      <c r="J24" s="131"/>
      <c r="K24" s="131"/>
      <c r="L24" s="228"/>
    </row>
    <row r="25" spans="1:12" s="5" customFormat="1" x14ac:dyDescent="0.25">
      <c r="A25" s="58"/>
      <c r="B25" s="129"/>
      <c r="C25" s="130"/>
      <c r="D25" s="130"/>
      <c r="E25" s="227"/>
      <c r="F25" s="131"/>
      <c r="G25" s="130"/>
      <c r="H25" s="130"/>
      <c r="I25" s="130"/>
      <c r="J25" s="131"/>
      <c r="K25" s="131"/>
      <c r="L25" s="228"/>
    </row>
    <row r="26" spans="1:12" s="5" customFormat="1" x14ac:dyDescent="0.25">
      <c r="A26" s="58"/>
      <c r="B26" s="66"/>
      <c r="C26" s="57"/>
      <c r="D26" s="57"/>
      <c r="E26" s="97"/>
      <c r="F26" s="97"/>
      <c r="G26" s="21"/>
      <c r="H26" s="21"/>
      <c r="I26" s="21"/>
      <c r="J26" s="107"/>
      <c r="K26" s="107"/>
      <c r="L26" s="107"/>
    </row>
    <row r="27" spans="1:12" s="5" customFormat="1" x14ac:dyDescent="0.25">
      <c r="A27" s="58"/>
      <c r="B27" s="66"/>
      <c r="C27" s="57"/>
      <c r="D27" s="57"/>
      <c r="E27" s="97"/>
      <c r="F27" s="97"/>
      <c r="G27" s="21"/>
      <c r="H27" s="21"/>
      <c r="I27" s="21"/>
      <c r="J27" s="107"/>
      <c r="K27" s="107"/>
      <c r="L27" s="107"/>
    </row>
    <row r="28" spans="1:12" x14ac:dyDescent="0.25">
      <c r="A28" s="58"/>
      <c r="B28" s="66"/>
      <c r="C28" s="57"/>
      <c r="D28" s="57"/>
      <c r="E28" s="97"/>
      <c r="F28" s="97"/>
      <c r="G28" s="21"/>
      <c r="H28" s="21"/>
      <c r="I28" s="21"/>
      <c r="J28" s="107"/>
      <c r="K28" s="107"/>
      <c r="L28" s="107"/>
    </row>
    <row r="29" spans="1:12" s="5" customFormat="1" ht="75" customHeight="1" x14ac:dyDescent="0.25">
      <c r="A29" s="59" t="s">
        <v>68</v>
      </c>
      <c r="B29" s="98" t="s">
        <v>61</v>
      </c>
      <c r="C29" s="98">
        <f>SUM(C30,C35,C41)</f>
        <v>4</v>
      </c>
      <c r="D29" s="98">
        <f>SUM(D30,D35,D41)</f>
        <v>4</v>
      </c>
      <c r="E29" s="98"/>
      <c r="F29" s="98"/>
      <c r="G29" s="98">
        <f>SUM(G30,G35,G41)</f>
        <v>50</v>
      </c>
      <c r="H29" s="98">
        <f>SUM(H30,H35,H41)</f>
        <v>0</v>
      </c>
      <c r="I29" s="98">
        <f>SUM(I30,I35,I41)</f>
        <v>1000</v>
      </c>
      <c r="J29" s="98">
        <f>SUM(J30,J35,J41)</f>
        <v>0</v>
      </c>
      <c r="K29" s="98">
        <f>SUM(K30,K35,K41)</f>
        <v>0</v>
      </c>
      <c r="L29" s="98">
        <f>SUM(K30,K35,K41)</f>
        <v>0</v>
      </c>
    </row>
    <row r="30" spans="1:12" s="5" customFormat="1" x14ac:dyDescent="0.25">
      <c r="A30" s="58"/>
      <c r="B30" s="125" t="s">
        <v>230</v>
      </c>
      <c r="C30" s="241">
        <f>SUM(C31:C34)</f>
        <v>4</v>
      </c>
      <c r="D30" s="241">
        <f>SUM(D31:D34)</f>
        <v>4</v>
      </c>
      <c r="E30" s="226"/>
      <c r="F30" s="127"/>
      <c r="G30" s="241">
        <f t="shared" ref="G30:L30" si="4">SUM(G31:G34)</f>
        <v>50</v>
      </c>
      <c r="H30" s="241">
        <f t="shared" si="4"/>
        <v>0</v>
      </c>
      <c r="I30" s="241">
        <f t="shared" si="4"/>
        <v>1000</v>
      </c>
      <c r="J30" s="243">
        <f t="shared" si="4"/>
        <v>0</v>
      </c>
      <c r="K30" s="243">
        <f t="shared" si="4"/>
        <v>0</v>
      </c>
      <c r="L30" s="244">
        <f t="shared" si="4"/>
        <v>0</v>
      </c>
    </row>
    <row r="31" spans="1:12" s="5" customFormat="1" ht="37.5" x14ac:dyDescent="0.25">
      <c r="A31" s="58"/>
      <c r="B31" s="282" t="s">
        <v>339</v>
      </c>
      <c r="C31" s="283">
        <v>1</v>
      </c>
      <c r="D31" s="283">
        <v>1</v>
      </c>
      <c r="E31" s="284" t="s">
        <v>340</v>
      </c>
      <c r="F31" s="285" t="s">
        <v>341</v>
      </c>
      <c r="G31" s="286">
        <v>5</v>
      </c>
      <c r="H31" s="286"/>
      <c r="I31" s="286">
        <v>250</v>
      </c>
      <c r="J31" s="97">
        <v>0</v>
      </c>
      <c r="K31" s="97">
        <v>0</v>
      </c>
      <c r="L31" s="97"/>
    </row>
    <row r="32" spans="1:12" s="5" customFormat="1" ht="37.5" x14ac:dyDescent="0.25">
      <c r="A32" s="58"/>
      <c r="B32" s="282" t="s">
        <v>342</v>
      </c>
      <c r="C32" s="283">
        <v>1</v>
      </c>
      <c r="D32" s="283">
        <v>1</v>
      </c>
      <c r="E32" s="284" t="s">
        <v>340</v>
      </c>
      <c r="F32" s="285" t="s">
        <v>341</v>
      </c>
      <c r="G32" s="286">
        <v>20</v>
      </c>
      <c r="H32" s="286"/>
      <c r="I32" s="286">
        <v>200</v>
      </c>
      <c r="J32" s="97"/>
      <c r="K32" s="97"/>
      <c r="L32" s="97"/>
    </row>
    <row r="33" spans="1:12" s="5" customFormat="1" ht="37.5" x14ac:dyDescent="0.25">
      <c r="A33" s="58"/>
      <c r="B33" s="282" t="s">
        <v>343</v>
      </c>
      <c r="C33" s="283">
        <v>1</v>
      </c>
      <c r="D33" s="283">
        <v>1</v>
      </c>
      <c r="E33" s="284" t="s">
        <v>344</v>
      </c>
      <c r="F33" s="285" t="s">
        <v>341</v>
      </c>
      <c r="G33" s="286">
        <v>20</v>
      </c>
      <c r="H33" s="286"/>
      <c r="I33" s="286">
        <v>500</v>
      </c>
      <c r="J33" s="97"/>
      <c r="K33" s="97"/>
      <c r="L33" s="97"/>
    </row>
    <row r="34" spans="1:12" s="5" customFormat="1" ht="37.5" x14ac:dyDescent="0.25">
      <c r="A34" s="58"/>
      <c r="B34" s="282" t="s">
        <v>345</v>
      </c>
      <c r="C34" s="283">
        <v>1</v>
      </c>
      <c r="D34" s="283">
        <v>1</v>
      </c>
      <c r="E34" s="284" t="s">
        <v>344</v>
      </c>
      <c r="F34" s="285" t="s">
        <v>341</v>
      </c>
      <c r="G34" s="286">
        <v>5</v>
      </c>
      <c r="H34" s="286"/>
      <c r="I34" s="286">
        <v>50</v>
      </c>
      <c r="J34" s="97"/>
      <c r="K34" s="97"/>
      <c r="L34" s="97"/>
    </row>
    <row r="35" spans="1:12" s="5" customFormat="1" x14ac:dyDescent="0.25">
      <c r="A35" s="58"/>
      <c r="B35" s="125" t="s">
        <v>231</v>
      </c>
      <c r="C35" s="241">
        <f>SUM(C36:C40)</f>
        <v>0</v>
      </c>
      <c r="D35" s="241">
        <f>SUM(D36:D40)</f>
        <v>0</v>
      </c>
      <c r="E35" s="226"/>
      <c r="F35" s="127"/>
      <c r="G35" s="241">
        <f t="shared" ref="G35:L35" si="5">SUM(G36:G40)</f>
        <v>0</v>
      </c>
      <c r="H35" s="241">
        <f t="shared" si="5"/>
        <v>0</v>
      </c>
      <c r="I35" s="241">
        <f t="shared" si="5"/>
        <v>0</v>
      </c>
      <c r="J35" s="243">
        <f t="shared" si="5"/>
        <v>0</v>
      </c>
      <c r="K35" s="243">
        <f t="shared" si="5"/>
        <v>0</v>
      </c>
      <c r="L35" s="244">
        <f t="shared" si="5"/>
        <v>0</v>
      </c>
    </row>
    <row r="36" spans="1:12" s="5" customFormat="1" x14ac:dyDescent="0.25">
      <c r="A36" s="58"/>
      <c r="B36" s="66"/>
      <c r="C36" s="57"/>
      <c r="D36" s="57"/>
      <c r="E36" s="97"/>
      <c r="F36" s="97"/>
      <c r="G36" s="21"/>
      <c r="H36" s="21"/>
      <c r="I36" s="21"/>
      <c r="J36" s="97"/>
      <c r="K36" s="97"/>
      <c r="L36" s="97"/>
    </row>
    <row r="37" spans="1:12" s="5" customFormat="1" x14ac:dyDescent="0.25">
      <c r="A37" s="58"/>
      <c r="B37" s="66"/>
      <c r="C37" s="57"/>
      <c r="D37" s="57"/>
      <c r="E37" s="97"/>
      <c r="F37" s="97"/>
      <c r="G37" s="21"/>
      <c r="H37" s="21"/>
      <c r="I37" s="21"/>
      <c r="J37" s="97"/>
      <c r="K37" s="97"/>
      <c r="L37" s="97"/>
    </row>
    <row r="38" spans="1:12" s="5" customFormat="1" x14ac:dyDescent="0.25">
      <c r="A38" s="58"/>
      <c r="B38" s="66"/>
      <c r="C38" s="57"/>
      <c r="D38" s="57"/>
      <c r="E38" s="97"/>
      <c r="F38" s="97"/>
      <c r="G38" s="21"/>
      <c r="H38" s="21"/>
      <c r="I38" s="21"/>
      <c r="J38" s="97"/>
      <c r="K38" s="97"/>
      <c r="L38" s="97"/>
    </row>
    <row r="39" spans="1:12" s="5" customFormat="1" x14ac:dyDescent="0.25">
      <c r="A39" s="58"/>
      <c r="B39" s="66"/>
      <c r="C39" s="57"/>
      <c r="D39" s="57"/>
      <c r="E39" s="97"/>
      <c r="F39" s="97"/>
      <c r="G39" s="21"/>
      <c r="H39" s="21"/>
      <c r="I39" s="21"/>
      <c r="J39" s="97"/>
      <c r="K39" s="97"/>
      <c r="L39" s="97"/>
    </row>
    <row r="40" spans="1:12" s="5" customFormat="1" x14ac:dyDescent="0.25">
      <c r="A40" s="58"/>
      <c r="B40" s="66"/>
      <c r="C40" s="57"/>
      <c r="D40" s="57"/>
      <c r="E40" s="97"/>
      <c r="F40" s="97"/>
      <c r="G40" s="21"/>
      <c r="H40" s="21"/>
      <c r="I40" s="21"/>
      <c r="J40" s="97"/>
      <c r="K40" s="97"/>
      <c r="L40" s="97"/>
    </row>
    <row r="41" spans="1:12" s="5" customFormat="1" x14ac:dyDescent="0.25">
      <c r="A41" s="58"/>
      <c r="B41" s="125" t="s">
        <v>232</v>
      </c>
      <c r="C41" s="241">
        <f>SUM(C42:C46)</f>
        <v>0</v>
      </c>
      <c r="D41" s="241">
        <f>SUM(D42:D46)</f>
        <v>0</v>
      </c>
      <c r="E41" s="226"/>
      <c r="F41" s="127"/>
      <c r="G41" s="241">
        <f t="shared" ref="G41:L41" si="6">SUM(G42:G46)</f>
        <v>0</v>
      </c>
      <c r="H41" s="241">
        <f t="shared" si="6"/>
        <v>0</v>
      </c>
      <c r="I41" s="241">
        <f t="shared" si="6"/>
        <v>0</v>
      </c>
      <c r="J41" s="243">
        <f t="shared" si="6"/>
        <v>0</v>
      </c>
      <c r="K41" s="243">
        <f t="shared" si="6"/>
        <v>0</v>
      </c>
      <c r="L41" s="244">
        <f t="shared" si="6"/>
        <v>0</v>
      </c>
    </row>
    <row r="42" spans="1:12" s="5" customFormat="1" x14ac:dyDescent="0.25">
      <c r="A42" s="58"/>
      <c r="B42" s="66"/>
      <c r="C42" s="57"/>
      <c r="D42" s="57"/>
      <c r="E42" s="97"/>
      <c r="F42" s="97"/>
      <c r="G42" s="21"/>
      <c r="H42" s="21"/>
      <c r="I42" s="21"/>
      <c r="J42" s="97"/>
      <c r="K42" s="97"/>
      <c r="L42" s="97"/>
    </row>
    <row r="43" spans="1:12" s="5" customFormat="1" x14ac:dyDescent="0.25">
      <c r="A43" s="58"/>
      <c r="B43" s="66"/>
      <c r="C43" s="57"/>
      <c r="D43" s="57"/>
      <c r="E43" s="97"/>
      <c r="F43" s="97"/>
      <c r="G43" s="21"/>
      <c r="H43" s="21"/>
      <c r="I43" s="21"/>
      <c r="J43" s="97"/>
      <c r="K43" s="97"/>
      <c r="L43" s="97"/>
    </row>
    <row r="44" spans="1:12" s="5" customFormat="1" x14ac:dyDescent="0.25">
      <c r="A44" s="58"/>
      <c r="B44" s="66"/>
      <c r="C44" s="57"/>
      <c r="D44" s="57"/>
      <c r="E44" s="97"/>
      <c r="F44" s="97"/>
      <c r="G44" s="21"/>
      <c r="H44" s="21"/>
      <c r="I44" s="21"/>
      <c r="J44" s="97"/>
      <c r="K44" s="97"/>
      <c r="L44" s="97"/>
    </row>
    <row r="45" spans="1:12" s="5" customFormat="1" x14ac:dyDescent="0.25">
      <c r="A45" s="58"/>
      <c r="B45" s="66"/>
      <c r="C45" s="57"/>
      <c r="D45" s="57"/>
      <c r="E45" s="97"/>
      <c r="F45" s="97"/>
      <c r="G45" s="21"/>
      <c r="H45" s="21"/>
      <c r="I45" s="21"/>
      <c r="J45" s="97"/>
      <c r="K45" s="97"/>
      <c r="L45" s="97"/>
    </row>
    <row r="46" spans="1:12" x14ac:dyDescent="0.25">
      <c r="A46" s="58"/>
      <c r="B46" s="66"/>
      <c r="C46" s="57"/>
      <c r="D46" s="57"/>
      <c r="E46" s="97"/>
      <c r="F46" s="97"/>
      <c r="G46" s="21"/>
      <c r="H46" s="21"/>
      <c r="I46" s="21"/>
      <c r="J46" s="97"/>
      <c r="K46" s="97"/>
      <c r="L46" s="97"/>
    </row>
    <row r="47" spans="1:12" s="5" customFormat="1" ht="37.5" customHeight="1" x14ac:dyDescent="0.25">
      <c r="A47" s="59" t="s">
        <v>97</v>
      </c>
      <c r="B47" s="98" t="s">
        <v>69</v>
      </c>
      <c r="C47" s="98">
        <f>SUM(C48,C52,C57)</f>
        <v>0</v>
      </c>
      <c r="D47" s="98">
        <f>SUM(D48,D52,D57)</f>
        <v>0</v>
      </c>
      <c r="E47" s="98"/>
      <c r="F47" s="59"/>
      <c r="G47" s="98">
        <f t="shared" ref="G47:L47" si="7">SUM(G48,G52,G57)</f>
        <v>0</v>
      </c>
      <c r="H47" s="98">
        <f t="shared" si="7"/>
        <v>0</v>
      </c>
      <c r="I47" s="98">
        <f t="shared" si="7"/>
        <v>0</v>
      </c>
      <c r="J47" s="98">
        <f t="shared" si="7"/>
        <v>0</v>
      </c>
      <c r="K47" s="98">
        <f t="shared" si="7"/>
        <v>0</v>
      </c>
      <c r="L47" s="98">
        <f t="shared" si="7"/>
        <v>0</v>
      </c>
    </row>
    <row r="48" spans="1:12" s="5" customFormat="1" x14ac:dyDescent="0.25">
      <c r="A48" s="58"/>
      <c r="B48" s="125" t="s">
        <v>230</v>
      </c>
      <c r="C48" s="126">
        <f>SUM(C49:C51)</f>
        <v>0</v>
      </c>
      <c r="D48" s="126">
        <f>SUM(D49:D51)</f>
        <v>0</v>
      </c>
      <c r="E48" s="226"/>
      <c r="F48" s="127"/>
      <c r="G48" s="126">
        <f t="shared" ref="G48:L48" si="8">SUM(G49:G51)</f>
        <v>0</v>
      </c>
      <c r="H48" s="126">
        <f t="shared" si="8"/>
        <v>0</v>
      </c>
      <c r="I48" s="126">
        <f t="shared" si="8"/>
        <v>0</v>
      </c>
      <c r="J48" s="127">
        <f t="shared" si="8"/>
        <v>0</v>
      </c>
      <c r="K48" s="127">
        <f t="shared" si="8"/>
        <v>0</v>
      </c>
      <c r="L48" s="128">
        <f t="shared" si="8"/>
        <v>0</v>
      </c>
    </row>
    <row r="49" spans="1:12" s="5" customFormat="1" x14ac:dyDescent="0.25">
      <c r="A49" s="58"/>
      <c r="B49" s="66"/>
      <c r="C49" s="57"/>
      <c r="D49" s="57"/>
      <c r="E49" s="97"/>
      <c r="F49" s="97"/>
      <c r="G49" s="21"/>
      <c r="H49" s="21"/>
      <c r="I49" s="21"/>
      <c r="J49" s="97"/>
      <c r="K49" s="97"/>
      <c r="L49" s="97"/>
    </row>
    <row r="50" spans="1:12" s="5" customFormat="1" x14ac:dyDescent="0.25">
      <c r="A50" s="58"/>
      <c r="B50" s="66"/>
      <c r="C50" s="57"/>
      <c r="D50" s="57"/>
      <c r="E50" s="97"/>
      <c r="F50" s="97"/>
      <c r="G50" s="21"/>
      <c r="H50" s="21"/>
      <c r="I50" s="21"/>
      <c r="J50" s="97"/>
      <c r="K50" s="97"/>
      <c r="L50" s="97"/>
    </row>
    <row r="51" spans="1:12" s="5" customFormat="1" x14ac:dyDescent="0.25">
      <c r="A51" s="58"/>
      <c r="B51" s="66"/>
      <c r="C51" s="57"/>
      <c r="D51" s="57"/>
      <c r="E51" s="97"/>
      <c r="F51" s="97"/>
      <c r="G51" s="21"/>
      <c r="H51" s="21"/>
      <c r="I51" s="21"/>
      <c r="J51" s="97"/>
      <c r="K51" s="97"/>
      <c r="L51" s="97"/>
    </row>
    <row r="52" spans="1:12" s="5" customFormat="1" x14ac:dyDescent="0.25">
      <c r="A52" s="58"/>
      <c r="B52" s="125" t="s">
        <v>231</v>
      </c>
      <c r="C52" s="126">
        <f>SUM(C53:C56)</f>
        <v>0</v>
      </c>
      <c r="D52" s="126">
        <f>SUM(D53:D56)</f>
        <v>0</v>
      </c>
      <c r="E52" s="226"/>
      <c r="F52" s="127"/>
      <c r="G52" s="126">
        <f t="shared" ref="G52:L52" si="9">SUM(G53:G56)</f>
        <v>0</v>
      </c>
      <c r="H52" s="126">
        <f t="shared" si="9"/>
        <v>0</v>
      </c>
      <c r="I52" s="126">
        <f t="shared" si="9"/>
        <v>0</v>
      </c>
      <c r="J52" s="127">
        <f t="shared" si="9"/>
        <v>0</v>
      </c>
      <c r="K52" s="127">
        <f t="shared" si="9"/>
        <v>0</v>
      </c>
      <c r="L52" s="128">
        <f t="shared" si="9"/>
        <v>0</v>
      </c>
    </row>
    <row r="53" spans="1:12" s="5" customFormat="1" x14ac:dyDescent="0.25">
      <c r="A53" s="58"/>
      <c r="B53" s="66"/>
      <c r="C53" s="57"/>
      <c r="D53" s="57"/>
      <c r="E53" s="97"/>
      <c r="F53" s="97"/>
      <c r="G53" s="21"/>
      <c r="H53" s="21"/>
      <c r="I53" s="21"/>
      <c r="J53" s="97"/>
      <c r="K53" s="97"/>
      <c r="L53" s="97"/>
    </row>
    <row r="54" spans="1:12" s="5" customFormat="1" x14ac:dyDescent="0.25">
      <c r="A54" s="58"/>
      <c r="B54" s="66"/>
      <c r="C54" s="57"/>
      <c r="D54" s="57"/>
      <c r="E54" s="97"/>
      <c r="F54" s="97"/>
      <c r="G54" s="21"/>
      <c r="H54" s="21"/>
      <c r="I54" s="21"/>
      <c r="J54" s="97"/>
      <c r="K54" s="97"/>
      <c r="L54" s="97"/>
    </row>
    <row r="55" spans="1:12" s="5" customFormat="1" x14ac:dyDescent="0.25">
      <c r="A55" s="58"/>
      <c r="B55" s="66"/>
      <c r="C55" s="57"/>
      <c r="D55" s="57"/>
      <c r="E55" s="97"/>
      <c r="F55" s="97"/>
      <c r="G55" s="21"/>
      <c r="H55" s="21"/>
      <c r="I55" s="21"/>
      <c r="J55" s="97"/>
      <c r="K55" s="97"/>
      <c r="L55" s="97"/>
    </row>
    <row r="56" spans="1:12" s="5" customFormat="1" x14ac:dyDescent="0.25">
      <c r="A56" s="58"/>
      <c r="B56" s="66"/>
      <c r="C56" s="57"/>
      <c r="D56" s="57"/>
      <c r="E56" s="97"/>
      <c r="F56" s="97"/>
      <c r="G56" s="21"/>
      <c r="H56" s="21"/>
      <c r="I56" s="21"/>
      <c r="J56" s="97"/>
      <c r="K56" s="97"/>
      <c r="L56" s="97"/>
    </row>
    <row r="57" spans="1:12" s="5" customFormat="1" x14ac:dyDescent="0.25">
      <c r="A57" s="58"/>
      <c r="B57" s="125" t="s">
        <v>232</v>
      </c>
      <c r="C57" s="126">
        <f>SUM(C58:C60)</f>
        <v>0</v>
      </c>
      <c r="D57" s="126">
        <f>SUM(D58:D60)</f>
        <v>0</v>
      </c>
      <c r="E57" s="226"/>
      <c r="F57" s="127"/>
      <c r="G57" s="126">
        <f t="shared" ref="G57:L57" si="10">SUM(G58:G60)</f>
        <v>0</v>
      </c>
      <c r="H57" s="126">
        <f t="shared" si="10"/>
        <v>0</v>
      </c>
      <c r="I57" s="126">
        <f t="shared" si="10"/>
        <v>0</v>
      </c>
      <c r="J57" s="127">
        <f t="shared" si="10"/>
        <v>0</v>
      </c>
      <c r="K57" s="127">
        <f t="shared" si="10"/>
        <v>0</v>
      </c>
      <c r="L57" s="128">
        <f t="shared" si="10"/>
        <v>0</v>
      </c>
    </row>
    <row r="58" spans="1:12" s="5" customFormat="1" x14ac:dyDescent="0.25">
      <c r="A58" s="58"/>
      <c r="B58" s="66"/>
      <c r="C58" s="57"/>
      <c r="D58" s="57"/>
      <c r="E58" s="97"/>
      <c r="F58" s="97"/>
      <c r="G58" s="21"/>
      <c r="H58" s="21"/>
      <c r="I58" s="21"/>
      <c r="J58" s="97"/>
      <c r="K58" s="97"/>
      <c r="L58" s="97"/>
    </row>
    <row r="59" spans="1:12" s="5" customFormat="1" x14ac:dyDescent="0.25">
      <c r="A59" s="58"/>
      <c r="B59" s="66"/>
      <c r="C59" s="57"/>
      <c r="D59" s="57"/>
      <c r="E59" s="97"/>
      <c r="F59" s="97"/>
      <c r="G59" s="21"/>
      <c r="H59" s="21"/>
      <c r="I59" s="21"/>
      <c r="J59" s="97"/>
      <c r="K59" s="97"/>
      <c r="L59" s="97"/>
    </row>
    <row r="60" spans="1:12" x14ac:dyDescent="0.25">
      <c r="A60" s="58"/>
      <c r="B60" s="66"/>
      <c r="C60" s="57"/>
      <c r="D60" s="57"/>
      <c r="E60" s="97"/>
      <c r="F60" s="97"/>
      <c r="G60" s="21"/>
      <c r="H60" s="21"/>
      <c r="I60" s="21"/>
      <c r="J60" s="97"/>
      <c r="K60" s="97"/>
      <c r="L60" s="97"/>
    </row>
    <row r="61" spans="1:12" s="5" customFormat="1" ht="75" customHeight="1" x14ac:dyDescent="0.25">
      <c r="A61" s="98" t="s">
        <v>98</v>
      </c>
      <c r="B61" s="98" t="s">
        <v>70</v>
      </c>
      <c r="C61" s="98">
        <f>SUM(C62,C66,C70)</f>
        <v>1</v>
      </c>
      <c r="D61" s="98">
        <f>SUM(D62,D66,D70)</f>
        <v>1</v>
      </c>
      <c r="E61" s="98"/>
      <c r="F61" s="98"/>
      <c r="G61" s="98">
        <f t="shared" ref="G61:L61" si="11">SUM(G62,G66,G70)</f>
        <v>3</v>
      </c>
      <c r="H61" s="98">
        <f t="shared" si="11"/>
        <v>0</v>
      </c>
      <c r="I61" s="98">
        <f t="shared" si="11"/>
        <v>200</v>
      </c>
      <c r="J61" s="98">
        <f t="shared" si="11"/>
        <v>0</v>
      </c>
      <c r="K61" s="98">
        <f t="shared" si="11"/>
        <v>0</v>
      </c>
      <c r="L61" s="98">
        <f t="shared" si="11"/>
        <v>0</v>
      </c>
    </row>
    <row r="62" spans="1:12" s="5" customFormat="1" x14ac:dyDescent="0.25">
      <c r="A62" s="58"/>
      <c r="B62" s="125" t="s">
        <v>230</v>
      </c>
      <c r="C62" s="126">
        <f>SUM(C63:C65)</f>
        <v>1</v>
      </c>
      <c r="D62" s="126">
        <f>SUM(D63:D65)</f>
        <v>1</v>
      </c>
      <c r="E62" s="226"/>
      <c r="F62" s="127"/>
      <c r="G62" s="126">
        <f t="shared" ref="G62:L62" si="12">SUM(G63:G65)</f>
        <v>3</v>
      </c>
      <c r="H62" s="126">
        <f t="shared" si="12"/>
        <v>0</v>
      </c>
      <c r="I62" s="126">
        <f t="shared" si="12"/>
        <v>200</v>
      </c>
      <c r="J62" s="127">
        <f t="shared" si="12"/>
        <v>0</v>
      </c>
      <c r="K62" s="127">
        <f t="shared" si="12"/>
        <v>0</v>
      </c>
      <c r="L62" s="128">
        <f t="shared" si="12"/>
        <v>0</v>
      </c>
    </row>
    <row r="63" spans="1:12" s="5" customFormat="1" ht="37.5" x14ac:dyDescent="0.25">
      <c r="A63" s="58"/>
      <c r="B63" s="66" t="s">
        <v>346</v>
      </c>
      <c r="C63" s="57">
        <v>1</v>
      </c>
      <c r="D63" s="57">
        <v>1</v>
      </c>
      <c r="E63" s="96" t="s">
        <v>347</v>
      </c>
      <c r="F63" s="97" t="s">
        <v>348</v>
      </c>
      <c r="G63" s="21">
        <v>3</v>
      </c>
      <c r="H63" s="21">
        <v>0</v>
      </c>
      <c r="I63" s="21">
        <v>200</v>
      </c>
      <c r="J63" s="97"/>
      <c r="K63" s="97"/>
      <c r="L63" s="97"/>
    </row>
    <row r="64" spans="1:12" s="5" customFormat="1" x14ac:dyDescent="0.25">
      <c r="A64" s="58"/>
      <c r="B64" s="66"/>
      <c r="C64" s="57"/>
      <c r="D64" s="57"/>
      <c r="E64" s="97"/>
      <c r="F64" s="97"/>
      <c r="G64" s="21"/>
      <c r="H64" s="21"/>
      <c r="I64" s="21"/>
      <c r="J64" s="97"/>
      <c r="K64" s="97"/>
      <c r="L64" s="97"/>
    </row>
    <row r="65" spans="1:12" s="5" customFormat="1" x14ac:dyDescent="0.25">
      <c r="A65" s="58"/>
      <c r="B65" s="66"/>
      <c r="C65" s="57"/>
      <c r="D65" s="57"/>
      <c r="E65" s="97"/>
      <c r="F65" s="97"/>
      <c r="G65" s="21"/>
      <c r="H65" s="21"/>
      <c r="I65" s="21"/>
      <c r="J65" s="97"/>
      <c r="K65" s="97"/>
      <c r="L65" s="97"/>
    </row>
    <row r="66" spans="1:12" s="5" customFormat="1" x14ac:dyDescent="0.25">
      <c r="A66" s="58"/>
      <c r="B66" s="125" t="s">
        <v>231</v>
      </c>
      <c r="C66" s="126">
        <f>SUM(C67:C69)</f>
        <v>0</v>
      </c>
      <c r="D66" s="126">
        <f>SUM(D67:D69)</f>
        <v>0</v>
      </c>
      <c r="E66" s="226"/>
      <c r="F66" s="127"/>
      <c r="G66" s="126">
        <f t="shared" ref="G66:L66" si="13">SUM(G67:G69)</f>
        <v>0</v>
      </c>
      <c r="H66" s="126">
        <f t="shared" si="13"/>
        <v>0</v>
      </c>
      <c r="I66" s="126">
        <f t="shared" si="13"/>
        <v>0</v>
      </c>
      <c r="J66" s="127">
        <f t="shared" si="13"/>
        <v>0</v>
      </c>
      <c r="K66" s="127">
        <f t="shared" si="13"/>
        <v>0</v>
      </c>
      <c r="L66" s="128">
        <f t="shared" si="13"/>
        <v>0</v>
      </c>
    </row>
    <row r="67" spans="1:12" s="5" customFormat="1" x14ac:dyDescent="0.25">
      <c r="A67" s="58"/>
      <c r="B67" s="66"/>
      <c r="C67" s="57"/>
      <c r="D67" s="57"/>
      <c r="E67" s="97"/>
      <c r="F67" s="97"/>
      <c r="G67" s="21"/>
      <c r="H67" s="21"/>
      <c r="I67" s="21"/>
      <c r="J67" s="97"/>
      <c r="K67" s="97"/>
      <c r="L67" s="97"/>
    </row>
    <row r="68" spans="1:12" s="5" customFormat="1" x14ac:dyDescent="0.25">
      <c r="A68" s="58"/>
      <c r="B68" s="66"/>
      <c r="C68" s="57"/>
      <c r="D68" s="57"/>
      <c r="E68" s="97"/>
      <c r="F68" s="97"/>
      <c r="G68" s="21"/>
      <c r="H68" s="21"/>
      <c r="I68" s="21"/>
      <c r="J68" s="97"/>
      <c r="K68" s="97"/>
      <c r="L68" s="97"/>
    </row>
    <row r="69" spans="1:12" s="5" customFormat="1" x14ac:dyDescent="0.25">
      <c r="A69" s="58"/>
      <c r="B69" s="66"/>
      <c r="C69" s="57"/>
      <c r="D69" s="57"/>
      <c r="E69" s="97"/>
      <c r="F69" s="97"/>
      <c r="G69" s="21"/>
      <c r="H69" s="21"/>
      <c r="I69" s="21"/>
      <c r="J69" s="97"/>
      <c r="K69" s="97"/>
      <c r="L69" s="97"/>
    </row>
    <row r="70" spans="1:12" s="5" customFormat="1" x14ac:dyDescent="0.25">
      <c r="A70" s="58"/>
      <c r="B70" s="125" t="s">
        <v>232</v>
      </c>
      <c r="C70" s="126">
        <f>SUM(C71:C74)</f>
        <v>0</v>
      </c>
      <c r="D70" s="126">
        <f>SUM(D71:D74)</f>
        <v>0</v>
      </c>
      <c r="E70" s="226"/>
      <c r="F70" s="127"/>
      <c r="G70" s="126">
        <f t="shared" ref="G70:L70" si="14">SUM(G71:G74)</f>
        <v>0</v>
      </c>
      <c r="H70" s="126">
        <f t="shared" si="14"/>
        <v>0</v>
      </c>
      <c r="I70" s="126">
        <f t="shared" si="14"/>
        <v>0</v>
      </c>
      <c r="J70" s="127">
        <f t="shared" si="14"/>
        <v>0</v>
      </c>
      <c r="K70" s="127">
        <f t="shared" si="14"/>
        <v>0</v>
      </c>
      <c r="L70" s="128">
        <f t="shared" si="14"/>
        <v>0</v>
      </c>
    </row>
    <row r="71" spans="1:12" s="5" customFormat="1" x14ac:dyDescent="0.25">
      <c r="A71" s="58"/>
      <c r="B71" s="66"/>
      <c r="C71" s="57"/>
      <c r="D71" s="57"/>
      <c r="E71" s="97"/>
      <c r="F71" s="97"/>
      <c r="G71" s="21"/>
      <c r="H71" s="21"/>
      <c r="I71" s="21"/>
      <c r="J71" s="97"/>
      <c r="K71" s="97"/>
      <c r="L71" s="97"/>
    </row>
    <row r="72" spans="1:12" s="5" customFormat="1" x14ac:dyDescent="0.25">
      <c r="A72" s="58"/>
      <c r="B72" s="66"/>
      <c r="C72" s="57"/>
      <c r="D72" s="57"/>
      <c r="E72" s="97"/>
      <c r="F72" s="97"/>
      <c r="G72" s="21"/>
      <c r="H72" s="21"/>
      <c r="I72" s="21"/>
      <c r="J72" s="97"/>
      <c r="K72" s="97"/>
      <c r="L72" s="97"/>
    </row>
    <row r="73" spans="1:12" s="5" customFormat="1" x14ac:dyDescent="0.25">
      <c r="A73" s="58"/>
      <c r="B73" s="66"/>
      <c r="C73" s="57"/>
      <c r="D73" s="57"/>
      <c r="E73" s="97"/>
      <c r="F73" s="97"/>
      <c r="G73" s="21"/>
      <c r="H73" s="21"/>
      <c r="I73" s="21"/>
      <c r="J73" s="97"/>
      <c r="K73" s="97"/>
      <c r="L73" s="97"/>
    </row>
    <row r="74" spans="1:12" x14ac:dyDescent="0.25">
      <c r="A74" s="58"/>
      <c r="B74" s="66"/>
      <c r="C74" s="57"/>
      <c r="D74" s="57"/>
      <c r="E74" s="97"/>
      <c r="F74" s="97"/>
      <c r="G74" s="21"/>
      <c r="H74" s="21"/>
      <c r="I74" s="21"/>
      <c r="J74" s="97"/>
      <c r="K74" s="97"/>
      <c r="L74" s="97"/>
    </row>
    <row r="75" spans="1:12" s="5" customFormat="1" ht="93.75" customHeight="1" x14ac:dyDescent="0.25">
      <c r="A75" s="98" t="s">
        <v>99</v>
      </c>
      <c r="B75" s="98" t="s">
        <v>71</v>
      </c>
      <c r="C75" s="98">
        <f>SUM(C76,C80,C86)</f>
        <v>1</v>
      </c>
      <c r="D75" s="98">
        <f>SUM(D76,D80,D86)</f>
        <v>1</v>
      </c>
      <c r="E75" s="98"/>
      <c r="F75" s="98"/>
      <c r="G75" s="98">
        <f t="shared" ref="G75:L75" si="15">SUM(G76,G80,G86)</f>
        <v>10</v>
      </c>
      <c r="H75" s="98">
        <f t="shared" si="15"/>
        <v>0</v>
      </c>
      <c r="I75" s="98">
        <f t="shared" si="15"/>
        <v>250</v>
      </c>
      <c r="J75" s="98">
        <f t="shared" si="15"/>
        <v>0</v>
      </c>
      <c r="K75" s="98">
        <f t="shared" si="15"/>
        <v>0</v>
      </c>
      <c r="L75" s="98">
        <f t="shared" si="15"/>
        <v>0</v>
      </c>
    </row>
    <row r="76" spans="1:12" s="5" customFormat="1" x14ac:dyDescent="0.25">
      <c r="A76" s="58"/>
      <c r="B76" s="125" t="s">
        <v>230</v>
      </c>
      <c r="C76" s="126">
        <f>SUM(C77:C79)</f>
        <v>1</v>
      </c>
      <c r="D76" s="126">
        <f>SUM(D77:D79)</f>
        <v>1</v>
      </c>
      <c r="E76" s="226"/>
      <c r="F76" s="127"/>
      <c r="G76" s="126">
        <f t="shared" ref="G76:L76" si="16">SUM(G77:G79)</f>
        <v>10</v>
      </c>
      <c r="H76" s="126">
        <f t="shared" si="16"/>
        <v>0</v>
      </c>
      <c r="I76" s="126">
        <f t="shared" si="16"/>
        <v>250</v>
      </c>
      <c r="J76" s="127">
        <f t="shared" si="16"/>
        <v>0</v>
      </c>
      <c r="K76" s="127">
        <f t="shared" si="16"/>
        <v>0</v>
      </c>
      <c r="L76" s="128">
        <f t="shared" si="16"/>
        <v>0</v>
      </c>
    </row>
    <row r="77" spans="1:12" s="5" customFormat="1" ht="56.25" x14ac:dyDescent="0.25">
      <c r="A77" s="58"/>
      <c r="B77" s="66" t="s">
        <v>349</v>
      </c>
      <c r="C77" s="57">
        <v>1</v>
      </c>
      <c r="D77" s="57">
        <v>1</v>
      </c>
      <c r="E77" s="96" t="s">
        <v>350</v>
      </c>
      <c r="F77" s="97" t="s">
        <v>351</v>
      </c>
      <c r="G77" s="21">
        <v>10</v>
      </c>
      <c r="H77" s="21"/>
      <c r="I77" s="21">
        <v>250</v>
      </c>
      <c r="J77" s="97"/>
      <c r="K77" s="97"/>
      <c r="L77" s="97"/>
    </row>
    <row r="78" spans="1:12" s="5" customFormat="1" x14ac:dyDescent="0.25">
      <c r="A78" s="58"/>
      <c r="B78" s="66"/>
      <c r="C78" s="57"/>
      <c r="D78" s="57"/>
      <c r="E78" s="97"/>
      <c r="F78" s="97"/>
      <c r="G78" s="21"/>
      <c r="H78" s="21"/>
      <c r="I78" s="21"/>
      <c r="J78" s="97"/>
      <c r="K78" s="97"/>
      <c r="L78" s="97"/>
    </row>
    <row r="79" spans="1:12" s="5" customFormat="1" x14ac:dyDescent="0.25">
      <c r="A79" s="58"/>
      <c r="B79" s="66"/>
      <c r="C79" s="57"/>
      <c r="D79" s="57"/>
      <c r="E79" s="97"/>
      <c r="F79" s="97"/>
      <c r="G79" s="21"/>
      <c r="H79" s="21"/>
      <c r="I79" s="21"/>
      <c r="J79" s="97"/>
      <c r="K79" s="97"/>
      <c r="L79" s="97"/>
    </row>
    <row r="80" spans="1:12" s="5" customFormat="1" x14ac:dyDescent="0.25">
      <c r="A80" s="58"/>
      <c r="B80" s="125" t="s">
        <v>231</v>
      </c>
      <c r="C80" s="126">
        <f>SUM(C81:C85)</f>
        <v>0</v>
      </c>
      <c r="D80" s="126">
        <f>SUM(D81:D85)</f>
        <v>0</v>
      </c>
      <c r="E80" s="226"/>
      <c r="F80" s="127"/>
      <c r="G80" s="126">
        <f t="shared" ref="G80:L80" si="17">SUM(G81:G85)</f>
        <v>0</v>
      </c>
      <c r="H80" s="126">
        <f t="shared" si="17"/>
        <v>0</v>
      </c>
      <c r="I80" s="126">
        <f t="shared" si="17"/>
        <v>0</v>
      </c>
      <c r="J80" s="127">
        <f t="shared" si="17"/>
        <v>0</v>
      </c>
      <c r="K80" s="127">
        <f t="shared" si="17"/>
        <v>0</v>
      </c>
      <c r="L80" s="128">
        <f t="shared" si="17"/>
        <v>0</v>
      </c>
    </row>
    <row r="81" spans="1:12" s="5" customFormat="1" x14ac:dyDescent="0.25">
      <c r="A81" s="58"/>
      <c r="B81" s="66"/>
      <c r="C81" s="57"/>
      <c r="D81" s="57"/>
      <c r="E81" s="97"/>
      <c r="F81" s="97"/>
      <c r="G81" s="21"/>
      <c r="H81" s="21"/>
      <c r="I81" s="21"/>
      <c r="J81" s="97"/>
      <c r="K81" s="97"/>
      <c r="L81" s="97"/>
    </row>
    <row r="82" spans="1:12" s="5" customFormat="1" x14ac:dyDescent="0.25">
      <c r="A82" s="58"/>
      <c r="B82" s="66"/>
      <c r="C82" s="57"/>
      <c r="D82" s="57"/>
      <c r="E82" s="97"/>
      <c r="F82" s="97"/>
      <c r="G82" s="21"/>
      <c r="H82" s="21"/>
      <c r="I82" s="21"/>
      <c r="J82" s="97"/>
      <c r="K82" s="97"/>
      <c r="L82" s="97"/>
    </row>
    <row r="83" spans="1:12" s="5" customFormat="1" x14ac:dyDescent="0.25">
      <c r="A83" s="58"/>
      <c r="B83" s="66"/>
      <c r="C83" s="57"/>
      <c r="D83" s="57"/>
      <c r="E83" s="97"/>
      <c r="F83" s="97"/>
      <c r="G83" s="21"/>
      <c r="H83" s="21"/>
      <c r="I83" s="21"/>
      <c r="J83" s="97"/>
      <c r="K83" s="97"/>
      <c r="L83" s="97"/>
    </row>
    <row r="84" spans="1:12" s="5" customFormat="1" x14ac:dyDescent="0.25">
      <c r="A84" s="58"/>
      <c r="B84" s="66"/>
      <c r="C84" s="57"/>
      <c r="D84" s="57"/>
      <c r="E84" s="97"/>
      <c r="F84" s="97"/>
      <c r="G84" s="21"/>
      <c r="H84" s="21"/>
      <c r="I84" s="21"/>
      <c r="J84" s="97"/>
      <c r="K84" s="97"/>
      <c r="L84" s="97"/>
    </row>
    <row r="85" spans="1:12" s="5" customFormat="1" x14ac:dyDescent="0.25">
      <c r="A85" s="58"/>
      <c r="B85" s="66"/>
      <c r="C85" s="57"/>
      <c r="D85" s="57"/>
      <c r="E85" s="97"/>
      <c r="F85" s="97"/>
      <c r="G85" s="21"/>
      <c r="H85" s="21"/>
      <c r="I85" s="21"/>
      <c r="J85" s="97"/>
      <c r="K85" s="97"/>
      <c r="L85" s="97"/>
    </row>
    <row r="86" spans="1:12" s="5" customFormat="1" x14ac:dyDescent="0.25">
      <c r="A86" s="58"/>
      <c r="B86" s="125" t="s">
        <v>232</v>
      </c>
      <c r="C86" s="126">
        <f>SUM(C87:C90)</f>
        <v>0</v>
      </c>
      <c r="D86" s="126">
        <f>SUM(D87:D90)</f>
        <v>0</v>
      </c>
      <c r="E86" s="226"/>
      <c r="F86" s="127"/>
      <c r="G86" s="126">
        <f t="shared" ref="G86:L86" si="18">SUM(G87:G90)</f>
        <v>0</v>
      </c>
      <c r="H86" s="126">
        <f t="shared" si="18"/>
        <v>0</v>
      </c>
      <c r="I86" s="126">
        <f t="shared" si="18"/>
        <v>0</v>
      </c>
      <c r="J86" s="127">
        <f t="shared" si="18"/>
        <v>0</v>
      </c>
      <c r="K86" s="127">
        <f t="shared" si="18"/>
        <v>0</v>
      </c>
      <c r="L86" s="128">
        <f t="shared" si="18"/>
        <v>0</v>
      </c>
    </row>
    <row r="87" spans="1:12" s="5" customFormat="1" x14ac:dyDescent="0.25">
      <c r="A87" s="58"/>
      <c r="B87" s="66"/>
      <c r="C87" s="57"/>
      <c r="D87" s="57"/>
      <c r="E87" s="97"/>
      <c r="F87" s="97"/>
      <c r="G87" s="21"/>
      <c r="H87" s="21"/>
      <c r="I87" s="21"/>
      <c r="J87" s="97"/>
      <c r="K87" s="97"/>
      <c r="L87" s="97"/>
    </row>
    <row r="88" spans="1:12" s="5" customFormat="1" x14ac:dyDescent="0.25">
      <c r="A88" s="58"/>
      <c r="B88" s="66"/>
      <c r="C88" s="57"/>
      <c r="D88" s="57"/>
      <c r="E88" s="97"/>
      <c r="F88" s="97"/>
      <c r="G88" s="21"/>
      <c r="H88" s="21"/>
      <c r="I88" s="21"/>
      <c r="J88" s="97"/>
      <c r="K88" s="97"/>
      <c r="L88" s="97"/>
    </row>
    <row r="89" spans="1:12" s="5" customFormat="1" x14ac:dyDescent="0.25">
      <c r="A89" s="58"/>
      <c r="B89" s="66"/>
      <c r="C89" s="57"/>
      <c r="D89" s="57"/>
      <c r="E89" s="97"/>
      <c r="F89" s="97"/>
      <c r="G89" s="21"/>
      <c r="H89" s="21"/>
      <c r="I89" s="21"/>
      <c r="J89" s="97"/>
      <c r="K89" s="97"/>
      <c r="L89" s="97"/>
    </row>
    <row r="90" spans="1:12" x14ac:dyDescent="0.25">
      <c r="A90" s="58"/>
      <c r="B90" s="66"/>
      <c r="C90" s="57"/>
      <c r="D90" s="57"/>
      <c r="E90" s="97"/>
      <c r="F90" s="97"/>
      <c r="G90" s="21"/>
      <c r="H90" s="21"/>
      <c r="I90" s="21"/>
      <c r="J90" s="97"/>
      <c r="K90" s="97"/>
      <c r="L90" s="97"/>
    </row>
    <row r="91" spans="1:12" s="5" customFormat="1" ht="75" customHeight="1" x14ac:dyDescent="0.25">
      <c r="A91" s="98" t="s">
        <v>100</v>
      </c>
      <c r="B91" s="98" t="s">
        <v>72</v>
      </c>
      <c r="C91" s="98">
        <f>SUM(C92,C96,C102)</f>
        <v>0</v>
      </c>
      <c r="D91" s="98">
        <f>SUM(D92,D96,D102)</f>
        <v>0</v>
      </c>
      <c r="E91" s="98"/>
      <c r="F91" s="98"/>
      <c r="G91" s="98">
        <f>SUM(G92,G96,G102)</f>
        <v>0</v>
      </c>
      <c r="H91" s="98">
        <f>SUM(H92,H96,H102)</f>
        <v>0</v>
      </c>
      <c r="I91" s="98">
        <f>SUM(CI92,I96,I102)</f>
        <v>0</v>
      </c>
      <c r="J91" s="98">
        <f>SUM(J92,J96,J102)</f>
        <v>0</v>
      </c>
      <c r="K91" s="98">
        <f>SUM(K92,K96,K102)</f>
        <v>0</v>
      </c>
      <c r="L91" s="98">
        <f>SUM(L92,L96,L102)</f>
        <v>0</v>
      </c>
    </row>
    <row r="92" spans="1:12" s="5" customFormat="1" x14ac:dyDescent="0.25">
      <c r="A92" s="58"/>
      <c r="B92" s="125" t="s">
        <v>230</v>
      </c>
      <c r="C92" s="126">
        <f>SUM(C93:C95)</f>
        <v>0</v>
      </c>
      <c r="D92" s="126">
        <f>SUM(D93:D95)</f>
        <v>0</v>
      </c>
      <c r="E92" s="226"/>
      <c r="F92" s="127"/>
      <c r="G92" s="126">
        <f t="shared" ref="G92:L92" si="19">SUM(G93:G95)</f>
        <v>0</v>
      </c>
      <c r="H92" s="126">
        <f t="shared" si="19"/>
        <v>0</v>
      </c>
      <c r="I92" s="126">
        <f t="shared" si="19"/>
        <v>0</v>
      </c>
      <c r="J92" s="127">
        <f t="shared" si="19"/>
        <v>0</v>
      </c>
      <c r="K92" s="127">
        <f t="shared" si="19"/>
        <v>0</v>
      </c>
      <c r="L92" s="128">
        <f t="shared" si="19"/>
        <v>0</v>
      </c>
    </row>
    <row r="93" spans="1:12" s="5" customFormat="1" x14ac:dyDescent="0.25">
      <c r="A93" s="58"/>
      <c r="B93" s="66"/>
      <c r="C93" s="57"/>
      <c r="D93" s="57"/>
      <c r="E93" s="97"/>
      <c r="F93" s="97"/>
      <c r="G93" s="21"/>
      <c r="H93" s="21"/>
      <c r="I93" s="21"/>
      <c r="J93" s="97"/>
      <c r="K93" s="97"/>
      <c r="L93" s="97"/>
    </row>
    <row r="94" spans="1:12" s="5" customFormat="1" x14ac:dyDescent="0.25">
      <c r="A94" s="58"/>
      <c r="B94" s="66"/>
      <c r="C94" s="57"/>
      <c r="D94" s="57"/>
      <c r="E94" s="97"/>
      <c r="F94" s="97"/>
      <c r="G94" s="21"/>
      <c r="H94" s="21"/>
      <c r="I94" s="21"/>
      <c r="J94" s="97"/>
      <c r="K94" s="97"/>
      <c r="L94" s="97"/>
    </row>
    <row r="95" spans="1:12" s="5" customFormat="1" x14ac:dyDescent="0.25">
      <c r="A95" s="58"/>
      <c r="B95" s="66"/>
      <c r="C95" s="57"/>
      <c r="D95" s="57"/>
      <c r="E95" s="97"/>
      <c r="F95" s="97"/>
      <c r="G95" s="21"/>
      <c r="H95" s="21"/>
      <c r="I95" s="21"/>
      <c r="J95" s="97"/>
      <c r="K95" s="97"/>
      <c r="L95" s="97"/>
    </row>
    <row r="96" spans="1:12" s="5" customFormat="1" x14ac:dyDescent="0.25">
      <c r="A96" s="58"/>
      <c r="B96" s="125" t="s">
        <v>231</v>
      </c>
      <c r="C96" s="126">
        <v>0</v>
      </c>
      <c r="D96" s="126">
        <v>0</v>
      </c>
      <c r="E96" s="226"/>
      <c r="F96" s="127"/>
      <c r="G96" s="126">
        <f t="shared" ref="G96:L96" si="20">SUM(G97:G101)</f>
        <v>0</v>
      </c>
      <c r="H96" s="126">
        <f t="shared" si="20"/>
        <v>0</v>
      </c>
      <c r="I96" s="126">
        <f t="shared" si="20"/>
        <v>0</v>
      </c>
      <c r="J96" s="127">
        <f t="shared" si="20"/>
        <v>0</v>
      </c>
      <c r="K96" s="127">
        <f t="shared" si="20"/>
        <v>0</v>
      </c>
      <c r="L96" s="128">
        <f t="shared" si="20"/>
        <v>0</v>
      </c>
    </row>
    <row r="97" spans="1:12" s="5" customFormat="1" x14ac:dyDescent="0.25">
      <c r="A97" s="58"/>
      <c r="B97" s="66"/>
      <c r="C97" s="57"/>
      <c r="D97" s="57"/>
      <c r="E97" s="97"/>
      <c r="F97" s="97"/>
      <c r="G97" s="21"/>
      <c r="H97" s="21"/>
      <c r="I97" s="21"/>
      <c r="J97" s="97"/>
      <c r="K97" s="97"/>
      <c r="L97" s="97"/>
    </row>
    <row r="98" spans="1:12" s="5" customFormat="1" x14ac:dyDescent="0.25">
      <c r="A98" s="58"/>
      <c r="B98" s="66"/>
      <c r="C98" s="57"/>
      <c r="D98" s="57"/>
      <c r="E98" s="97"/>
      <c r="F98" s="97"/>
      <c r="G98" s="21"/>
      <c r="H98" s="21"/>
      <c r="I98" s="21"/>
      <c r="J98" s="97"/>
      <c r="K98" s="97"/>
      <c r="L98" s="97"/>
    </row>
    <row r="99" spans="1:12" s="5" customFormat="1" x14ac:dyDescent="0.25">
      <c r="A99" s="58"/>
      <c r="B99" s="66"/>
      <c r="C99" s="57"/>
      <c r="D99" s="57"/>
      <c r="E99" s="97"/>
      <c r="F99" s="97"/>
      <c r="G99" s="21"/>
      <c r="H99" s="21"/>
      <c r="I99" s="21"/>
      <c r="J99" s="97"/>
      <c r="K99" s="97"/>
      <c r="L99" s="97"/>
    </row>
    <row r="100" spans="1:12" s="5" customFormat="1" x14ac:dyDescent="0.25">
      <c r="A100" s="58"/>
      <c r="B100" s="66"/>
      <c r="C100" s="57"/>
      <c r="D100" s="57"/>
      <c r="E100" s="97"/>
      <c r="F100" s="97"/>
      <c r="G100" s="21"/>
      <c r="H100" s="21"/>
      <c r="I100" s="21"/>
      <c r="J100" s="97"/>
      <c r="K100" s="97"/>
      <c r="L100" s="97"/>
    </row>
    <row r="101" spans="1:12" s="5" customFormat="1" x14ac:dyDescent="0.25">
      <c r="A101" s="58"/>
      <c r="B101" s="66"/>
      <c r="C101" s="57"/>
      <c r="D101" s="57"/>
      <c r="E101" s="97"/>
      <c r="F101" s="97"/>
      <c r="G101" s="21"/>
      <c r="H101" s="21"/>
      <c r="I101" s="21"/>
      <c r="J101" s="97"/>
      <c r="K101" s="97"/>
      <c r="L101" s="97"/>
    </row>
    <row r="102" spans="1:12" s="5" customFormat="1" x14ac:dyDescent="0.25">
      <c r="A102" s="58"/>
      <c r="B102" s="125" t="s">
        <v>232</v>
      </c>
      <c r="C102" s="126">
        <f>SUM(C103:C106)</f>
        <v>0</v>
      </c>
      <c r="D102" s="126">
        <f>SUM(D103:D106)</f>
        <v>0</v>
      </c>
      <c r="E102" s="226"/>
      <c r="F102" s="127"/>
      <c r="G102" s="126">
        <f t="shared" ref="G102:L102" si="21">SUM(G103:G106)</f>
        <v>0</v>
      </c>
      <c r="H102" s="126">
        <f t="shared" si="21"/>
        <v>0</v>
      </c>
      <c r="I102" s="126">
        <f t="shared" si="21"/>
        <v>0</v>
      </c>
      <c r="J102" s="127">
        <f t="shared" si="21"/>
        <v>0</v>
      </c>
      <c r="K102" s="127">
        <f t="shared" si="21"/>
        <v>0</v>
      </c>
      <c r="L102" s="128">
        <f t="shared" si="21"/>
        <v>0</v>
      </c>
    </row>
    <row r="103" spans="1:12" s="5" customFormat="1" x14ac:dyDescent="0.25">
      <c r="A103" s="58"/>
      <c r="B103" s="66"/>
      <c r="C103" s="57"/>
      <c r="D103" s="57"/>
      <c r="E103" s="97"/>
      <c r="F103" s="97"/>
      <c r="G103" s="21"/>
      <c r="H103" s="21"/>
      <c r="I103" s="21"/>
      <c r="J103" s="97"/>
      <c r="K103" s="97"/>
      <c r="L103" s="97"/>
    </row>
    <row r="104" spans="1:12" s="5" customFormat="1" x14ac:dyDescent="0.25">
      <c r="A104" s="58"/>
      <c r="B104" s="66"/>
      <c r="C104" s="57"/>
      <c r="D104" s="57"/>
      <c r="E104" s="97"/>
      <c r="F104" s="97"/>
      <c r="G104" s="21"/>
      <c r="H104" s="21"/>
      <c r="I104" s="21"/>
      <c r="J104" s="97"/>
      <c r="K104" s="97"/>
      <c r="L104" s="97"/>
    </row>
    <row r="105" spans="1:12" s="5" customFormat="1" x14ac:dyDescent="0.25">
      <c r="A105" s="58"/>
      <c r="B105" s="66"/>
      <c r="C105" s="57"/>
      <c r="D105" s="57"/>
      <c r="E105" s="97"/>
      <c r="F105" s="97"/>
      <c r="G105" s="21"/>
      <c r="H105" s="21"/>
      <c r="I105" s="21"/>
      <c r="J105" s="97"/>
      <c r="K105" s="97"/>
      <c r="L105" s="97"/>
    </row>
    <row r="106" spans="1:12" x14ac:dyDescent="0.25">
      <c r="A106" s="58"/>
      <c r="B106" s="66"/>
      <c r="C106" s="57"/>
      <c r="D106" s="57"/>
      <c r="E106" s="97"/>
      <c r="F106" s="97"/>
      <c r="G106" s="21"/>
      <c r="H106" s="21"/>
      <c r="I106" s="21"/>
      <c r="J106" s="97"/>
      <c r="K106" s="97"/>
      <c r="L106" s="97"/>
    </row>
    <row r="107" spans="1:12" ht="187.5" customHeight="1" x14ac:dyDescent="0.25">
      <c r="A107" s="98" t="s">
        <v>195</v>
      </c>
      <c r="B107" s="98" t="s">
        <v>196</v>
      </c>
      <c r="C107" s="98">
        <f>SUM(C108,C112,C115)</f>
        <v>0</v>
      </c>
      <c r="D107" s="98">
        <f>SUM(D108,D112,D115)</f>
        <v>0</v>
      </c>
      <c r="E107" s="98"/>
      <c r="F107" s="98"/>
      <c r="G107" s="98">
        <f t="shared" ref="G107:L107" si="22">SUM(G108,G112,G115)</f>
        <v>0</v>
      </c>
      <c r="H107" s="98">
        <f t="shared" si="22"/>
        <v>0</v>
      </c>
      <c r="I107" s="98">
        <f t="shared" si="22"/>
        <v>0</v>
      </c>
      <c r="J107" s="98">
        <f t="shared" si="22"/>
        <v>0</v>
      </c>
      <c r="K107" s="98">
        <f t="shared" si="22"/>
        <v>0</v>
      </c>
      <c r="L107" s="98">
        <f t="shared" si="22"/>
        <v>0</v>
      </c>
    </row>
    <row r="108" spans="1:12" x14ac:dyDescent="0.25">
      <c r="A108" s="58"/>
      <c r="B108" s="125" t="s">
        <v>230</v>
      </c>
      <c r="C108" s="126">
        <f>SUM(C109:C111)</f>
        <v>0</v>
      </c>
      <c r="D108" s="126">
        <f>SUM(D109:D111)</f>
        <v>0</v>
      </c>
      <c r="E108" s="226"/>
      <c r="F108" s="127"/>
      <c r="G108" s="126">
        <f t="shared" ref="G108:L108" si="23">SUM(G109:G111)</f>
        <v>0</v>
      </c>
      <c r="H108" s="126">
        <f t="shared" si="23"/>
        <v>0</v>
      </c>
      <c r="I108" s="126">
        <f t="shared" si="23"/>
        <v>0</v>
      </c>
      <c r="J108" s="127">
        <f t="shared" si="23"/>
        <v>0</v>
      </c>
      <c r="K108" s="127">
        <f t="shared" si="23"/>
        <v>0</v>
      </c>
      <c r="L108" s="128">
        <f t="shared" si="23"/>
        <v>0</v>
      </c>
    </row>
    <row r="109" spans="1:12" x14ac:dyDescent="0.25">
      <c r="A109" s="58"/>
      <c r="B109" s="66"/>
      <c r="C109" s="57"/>
      <c r="D109" s="57"/>
      <c r="E109" s="97"/>
      <c r="F109" s="97"/>
      <c r="G109" s="21"/>
      <c r="H109" s="21"/>
      <c r="I109" s="21"/>
      <c r="J109" s="97"/>
      <c r="K109" s="97"/>
      <c r="L109" s="97"/>
    </row>
    <row r="110" spans="1:12" x14ac:dyDescent="0.25">
      <c r="A110" s="58"/>
      <c r="B110" s="66"/>
      <c r="C110" s="57"/>
      <c r="D110" s="57"/>
      <c r="E110" s="97"/>
      <c r="F110" s="97"/>
      <c r="G110" s="21"/>
      <c r="H110" s="21"/>
      <c r="I110" s="21"/>
      <c r="J110" s="97"/>
      <c r="K110" s="97"/>
      <c r="L110" s="97"/>
    </row>
    <row r="111" spans="1:12" x14ac:dyDescent="0.25">
      <c r="A111" s="58"/>
      <c r="B111" s="66"/>
      <c r="C111" s="57"/>
      <c r="D111" s="57"/>
      <c r="E111" s="97"/>
      <c r="F111" s="97"/>
      <c r="G111" s="21"/>
      <c r="H111" s="21"/>
      <c r="I111" s="21"/>
      <c r="J111" s="97"/>
      <c r="K111" s="97"/>
      <c r="L111" s="97"/>
    </row>
    <row r="112" spans="1:12" x14ac:dyDescent="0.25">
      <c r="A112" s="58"/>
      <c r="B112" s="125" t="s">
        <v>231</v>
      </c>
      <c r="C112" s="126">
        <f>SUM(C113:C114)</f>
        <v>0</v>
      </c>
      <c r="D112" s="126">
        <f>SUM(D113:D114)</f>
        <v>0</v>
      </c>
      <c r="E112" s="226"/>
      <c r="F112" s="127"/>
      <c r="G112" s="126">
        <f t="shared" ref="G112:L112" si="24">SUM(G113:G114)</f>
        <v>0</v>
      </c>
      <c r="H112" s="126">
        <f t="shared" si="24"/>
        <v>0</v>
      </c>
      <c r="I112" s="126">
        <f t="shared" si="24"/>
        <v>0</v>
      </c>
      <c r="J112" s="127">
        <f t="shared" si="24"/>
        <v>0</v>
      </c>
      <c r="K112" s="127">
        <f t="shared" si="24"/>
        <v>0</v>
      </c>
      <c r="L112" s="128">
        <f t="shared" si="24"/>
        <v>0</v>
      </c>
    </row>
    <row r="113" spans="1:14" x14ac:dyDescent="0.25">
      <c r="A113" s="58"/>
      <c r="B113" s="66"/>
      <c r="C113" s="57"/>
      <c r="D113" s="57"/>
      <c r="E113" s="97"/>
      <c r="F113" s="97"/>
      <c r="G113" s="21"/>
      <c r="H113" s="21"/>
      <c r="I113" s="21"/>
      <c r="J113" s="97"/>
      <c r="K113" s="97"/>
      <c r="L113" s="97"/>
    </row>
    <row r="114" spans="1:14" x14ac:dyDescent="0.25">
      <c r="A114" s="58"/>
      <c r="B114" s="66"/>
      <c r="C114" s="57"/>
      <c r="D114" s="57"/>
      <c r="E114" s="97"/>
      <c r="F114" s="97"/>
      <c r="G114" s="21"/>
      <c r="H114" s="21"/>
      <c r="I114" s="21"/>
      <c r="J114" s="97"/>
      <c r="K114" s="97"/>
      <c r="L114" s="97"/>
    </row>
    <row r="115" spans="1:14" x14ac:dyDescent="0.25">
      <c r="A115" s="58"/>
      <c r="B115" s="125" t="s">
        <v>232</v>
      </c>
      <c r="C115" s="126">
        <f>SUM(C116:C118)</f>
        <v>0</v>
      </c>
      <c r="D115" s="126">
        <f>SUM(D116:D118)</f>
        <v>0</v>
      </c>
      <c r="E115" s="226"/>
      <c r="F115" s="127"/>
      <c r="G115" s="126">
        <f t="shared" ref="G115:L115" si="25">SUM(G116:G118)</f>
        <v>0</v>
      </c>
      <c r="H115" s="126">
        <f t="shared" si="25"/>
        <v>0</v>
      </c>
      <c r="I115" s="126">
        <f t="shared" si="25"/>
        <v>0</v>
      </c>
      <c r="J115" s="127">
        <f t="shared" si="25"/>
        <v>0</v>
      </c>
      <c r="K115" s="127">
        <f t="shared" si="25"/>
        <v>0</v>
      </c>
      <c r="L115" s="128">
        <f t="shared" si="25"/>
        <v>0</v>
      </c>
    </row>
    <row r="116" spans="1:14" x14ac:dyDescent="0.25">
      <c r="A116" s="58"/>
      <c r="B116" s="66"/>
      <c r="C116" s="57"/>
      <c r="D116" s="57"/>
      <c r="E116" s="97"/>
      <c r="F116" s="97"/>
      <c r="G116" s="21"/>
      <c r="H116" s="21"/>
      <c r="I116" s="21"/>
      <c r="J116" s="97"/>
      <c r="K116" s="97"/>
      <c r="L116" s="97"/>
    </row>
    <row r="117" spans="1:14" x14ac:dyDescent="0.25">
      <c r="A117" s="58"/>
      <c r="B117" s="66"/>
      <c r="C117" s="57"/>
      <c r="D117" s="57"/>
      <c r="E117" s="97"/>
      <c r="F117" s="97"/>
      <c r="G117" s="21"/>
      <c r="H117" s="21"/>
      <c r="I117" s="21"/>
      <c r="J117" s="97"/>
      <c r="K117" s="97"/>
      <c r="L117" s="97"/>
    </row>
    <row r="118" spans="1:14" x14ac:dyDescent="0.25">
      <c r="A118" s="58"/>
      <c r="B118" s="66"/>
      <c r="C118" s="57"/>
      <c r="D118" s="57"/>
      <c r="E118" s="97"/>
      <c r="F118" s="97"/>
      <c r="G118" s="21"/>
      <c r="H118" s="21"/>
      <c r="I118" s="21"/>
      <c r="J118" s="97"/>
      <c r="K118" s="97"/>
      <c r="L118" s="97"/>
    </row>
    <row r="119" spans="1:14" ht="19.5" x14ac:dyDescent="0.35">
      <c r="A119" s="409" t="s">
        <v>194</v>
      </c>
      <c r="B119" s="409"/>
      <c r="C119" s="409"/>
      <c r="D119" s="409"/>
      <c r="E119" s="409"/>
      <c r="F119" s="409"/>
      <c r="G119" s="409"/>
      <c r="H119" s="409"/>
      <c r="I119" s="409"/>
      <c r="J119" s="409"/>
      <c r="K119" s="98"/>
      <c r="L119" s="98"/>
    </row>
    <row r="120" spans="1:14" x14ac:dyDescent="0.3">
      <c r="K120" s="229"/>
      <c r="L120" s="121"/>
    </row>
    <row r="121" spans="1:14" x14ac:dyDescent="0.3">
      <c r="I121" s="10"/>
      <c r="J121" s="10"/>
      <c r="K121" s="121"/>
      <c r="L121" s="121"/>
      <c r="M121" s="3"/>
      <c r="N121" s="3"/>
    </row>
    <row r="122" spans="1:14" x14ac:dyDescent="0.3">
      <c r="I122" s="10"/>
      <c r="J122" s="10"/>
      <c r="K122" s="121"/>
      <c r="L122" s="121"/>
      <c r="M122" s="3"/>
      <c r="N122" s="3"/>
    </row>
    <row r="123" spans="1:14" x14ac:dyDescent="0.3">
      <c r="I123" s="10"/>
      <c r="J123" s="10"/>
      <c r="K123" s="121"/>
      <c r="L123" s="121"/>
      <c r="M123" s="3"/>
      <c r="N123" s="3"/>
    </row>
    <row r="124" spans="1:14" x14ac:dyDescent="0.3">
      <c r="I124" s="10"/>
      <c r="J124" s="10"/>
      <c r="K124" s="121"/>
      <c r="L124" s="121"/>
      <c r="M124" s="3"/>
      <c r="N124" s="3"/>
    </row>
    <row r="125" spans="1:14" x14ac:dyDescent="0.3">
      <c r="I125" s="10"/>
      <c r="J125" s="10"/>
      <c r="K125" s="121"/>
      <c r="L125" s="121"/>
      <c r="M125" s="3"/>
      <c r="N125" s="3"/>
    </row>
    <row r="126" spans="1:14" x14ac:dyDescent="0.3">
      <c r="I126" s="10"/>
      <c r="J126" s="10"/>
      <c r="K126" s="121"/>
      <c r="L126" s="121"/>
      <c r="M126" s="3"/>
      <c r="N126" s="3"/>
    </row>
    <row r="127" spans="1:14" x14ac:dyDescent="0.3">
      <c r="I127" s="10"/>
      <c r="J127" s="230"/>
      <c r="K127" s="231"/>
      <c r="L127" s="231"/>
      <c r="M127" s="232"/>
      <c r="N127" s="3"/>
    </row>
    <row r="128" spans="1:14" x14ac:dyDescent="0.3">
      <c r="I128" s="10"/>
      <c r="J128" s="230"/>
      <c r="K128" s="231"/>
      <c r="L128" s="231"/>
      <c r="M128" s="232"/>
      <c r="N128" s="3"/>
    </row>
    <row r="129" spans="9:14" customFormat="1" x14ac:dyDescent="0.25">
      <c r="I129" s="3"/>
      <c r="J129" s="232"/>
      <c r="K129" s="231"/>
      <c r="L129" s="231"/>
      <c r="M129" s="232"/>
      <c r="N129" s="3"/>
    </row>
    <row r="130" spans="9:14" customFormat="1" x14ac:dyDescent="0.25">
      <c r="I130" s="3"/>
      <c r="J130" s="232"/>
      <c r="K130" s="233"/>
      <c r="L130" s="233"/>
      <c r="M130" s="232"/>
      <c r="N130" s="3"/>
    </row>
    <row r="131" spans="9:14" customFormat="1" x14ac:dyDescent="0.25">
      <c r="I131" s="3"/>
      <c r="J131" s="232"/>
      <c r="K131" s="234"/>
      <c r="L131" s="234"/>
      <c r="M131" s="232"/>
      <c r="N131" s="3"/>
    </row>
    <row r="132" spans="9:14" customFormat="1" x14ac:dyDescent="0.25">
      <c r="I132" s="3"/>
      <c r="J132" s="232"/>
      <c r="K132" s="234"/>
      <c r="L132" s="234"/>
      <c r="M132" s="232"/>
      <c r="N132" s="3"/>
    </row>
    <row r="133" spans="9:14" customFormat="1" x14ac:dyDescent="0.25">
      <c r="I133" s="3"/>
      <c r="J133" s="232"/>
      <c r="K133" s="234"/>
      <c r="L133" s="234"/>
      <c r="M133" s="232"/>
      <c r="N133" s="3"/>
    </row>
    <row r="134" spans="9:14" customFormat="1" x14ac:dyDescent="0.25">
      <c r="I134" s="3"/>
      <c r="J134" s="3"/>
      <c r="K134" s="122"/>
      <c r="L134" s="122"/>
      <c r="M134" s="3"/>
      <c r="N134" s="3"/>
    </row>
    <row r="135" spans="9:14" customFormat="1" x14ac:dyDescent="0.25">
      <c r="I135" s="3"/>
      <c r="J135" s="3"/>
      <c r="K135" s="122"/>
      <c r="L135" s="122"/>
      <c r="M135" s="3"/>
      <c r="N135" s="3"/>
    </row>
    <row r="136" spans="9:14" customFormat="1" x14ac:dyDescent="0.25">
      <c r="I136" s="3"/>
      <c r="J136" s="3"/>
      <c r="K136" s="122"/>
      <c r="L136" s="122"/>
      <c r="M136" s="3"/>
      <c r="N136" s="3"/>
    </row>
    <row r="137" spans="9:14" customFormat="1" x14ac:dyDescent="0.25">
      <c r="I137" s="3"/>
      <c r="J137" s="232"/>
      <c r="K137" s="234"/>
      <c r="L137" s="234"/>
      <c r="M137" s="232"/>
      <c r="N137" s="232"/>
    </row>
    <row r="138" spans="9:14" customFormat="1" x14ac:dyDescent="0.25">
      <c r="I138" s="3"/>
      <c r="J138" s="232"/>
      <c r="K138" s="234"/>
      <c r="L138" s="234"/>
      <c r="M138" s="232"/>
      <c r="N138" s="232"/>
    </row>
    <row r="139" spans="9:14" customFormat="1" x14ac:dyDescent="0.25">
      <c r="I139" s="3"/>
      <c r="J139" s="232"/>
      <c r="K139" s="234"/>
      <c r="L139" s="234"/>
      <c r="M139" s="232"/>
      <c r="N139" s="232"/>
    </row>
    <row r="140" spans="9:14" customFormat="1" x14ac:dyDescent="0.25">
      <c r="I140" s="3"/>
      <c r="J140" s="232"/>
      <c r="K140" s="234"/>
      <c r="L140" s="234"/>
      <c r="M140" s="232"/>
      <c r="N140" s="232"/>
    </row>
    <row r="141" spans="9:14" customFormat="1" x14ac:dyDescent="0.25">
      <c r="I141" s="3"/>
      <c r="J141" s="232"/>
      <c r="K141" s="233"/>
      <c r="L141" s="233"/>
      <c r="M141" s="232"/>
      <c r="N141" s="232"/>
    </row>
    <row r="142" spans="9:14" customFormat="1" x14ac:dyDescent="0.25">
      <c r="I142" s="3"/>
      <c r="J142" s="232"/>
      <c r="K142" s="234"/>
      <c r="L142" s="234"/>
      <c r="M142" s="232"/>
      <c r="N142" s="232"/>
    </row>
    <row r="143" spans="9:14" customFormat="1" x14ac:dyDescent="0.25">
      <c r="I143" s="3"/>
      <c r="J143" s="232"/>
      <c r="K143" s="234"/>
      <c r="L143" s="234"/>
      <c r="M143" s="232"/>
      <c r="N143" s="232"/>
    </row>
    <row r="144" spans="9:14" customFormat="1" x14ac:dyDescent="0.25">
      <c r="I144" s="3"/>
      <c r="J144" s="232"/>
      <c r="K144" s="234"/>
      <c r="L144" s="234"/>
      <c r="M144" s="232"/>
      <c r="N144" s="232"/>
    </row>
    <row r="145" spans="9:14" customFormat="1" x14ac:dyDescent="0.25">
      <c r="I145" s="3"/>
      <c r="J145" s="232"/>
      <c r="K145" s="234"/>
      <c r="L145" s="234"/>
      <c r="M145" s="232"/>
      <c r="N145" s="232"/>
    </row>
    <row r="146" spans="9:14" customFormat="1" x14ac:dyDescent="0.25">
      <c r="I146" s="3"/>
      <c r="J146" s="232"/>
      <c r="K146" s="234"/>
      <c r="L146" s="234"/>
      <c r="M146" s="232"/>
      <c r="N146" s="232"/>
    </row>
    <row r="147" spans="9:14" customFormat="1" x14ac:dyDescent="0.25">
      <c r="I147" s="3"/>
      <c r="J147" s="3"/>
      <c r="K147" s="122"/>
      <c r="L147" s="122"/>
      <c r="M147" s="3"/>
      <c r="N147" s="3"/>
    </row>
    <row r="148" spans="9:14" customFormat="1" x14ac:dyDescent="0.25">
      <c r="I148" s="3"/>
      <c r="J148" s="3"/>
      <c r="K148" s="122"/>
      <c r="L148" s="122"/>
      <c r="M148" s="3"/>
      <c r="N148" s="3"/>
    </row>
    <row r="149" spans="9:14" customFormat="1" x14ac:dyDescent="0.25">
      <c r="I149" s="3"/>
      <c r="J149" s="232"/>
      <c r="K149" s="234"/>
      <c r="L149" s="234"/>
      <c r="M149" s="232"/>
      <c r="N149" s="232"/>
    </row>
    <row r="150" spans="9:14" customFormat="1" x14ac:dyDescent="0.25">
      <c r="I150" s="3"/>
      <c r="J150" s="232"/>
      <c r="K150" s="234"/>
      <c r="L150" s="234"/>
      <c r="M150" s="232"/>
      <c r="N150" s="232"/>
    </row>
    <row r="151" spans="9:14" customFormat="1" x14ac:dyDescent="0.25">
      <c r="I151" s="3"/>
      <c r="J151" s="232"/>
      <c r="K151" s="234"/>
      <c r="L151" s="234"/>
      <c r="M151" s="232"/>
      <c r="N151" s="232"/>
    </row>
    <row r="152" spans="9:14" customFormat="1" x14ac:dyDescent="0.25">
      <c r="I152" s="3"/>
      <c r="J152" s="232"/>
      <c r="K152" s="233"/>
      <c r="L152" s="233"/>
      <c r="M152" s="232"/>
      <c r="N152" s="232"/>
    </row>
    <row r="153" spans="9:14" customFormat="1" x14ac:dyDescent="0.25">
      <c r="I153" s="3"/>
      <c r="J153" s="232"/>
      <c r="K153" s="234"/>
      <c r="L153" s="234"/>
      <c r="M153" s="232"/>
      <c r="N153" s="232"/>
    </row>
    <row r="154" spans="9:14" customFormat="1" x14ac:dyDescent="0.25">
      <c r="I154" s="3"/>
      <c r="J154" s="232"/>
      <c r="K154" s="234"/>
      <c r="L154" s="234"/>
      <c r="M154" s="232"/>
      <c r="N154" s="232"/>
    </row>
    <row r="155" spans="9:14" customFormat="1" x14ac:dyDescent="0.25">
      <c r="I155" s="3"/>
      <c r="J155" s="232"/>
      <c r="K155" s="234"/>
      <c r="L155" s="234"/>
      <c r="M155" s="232"/>
      <c r="N155" s="232"/>
    </row>
    <row r="156" spans="9:14" customFormat="1" x14ac:dyDescent="0.25">
      <c r="I156" s="3"/>
      <c r="J156" s="232"/>
      <c r="K156" s="234"/>
      <c r="L156" s="234"/>
      <c r="M156" s="232"/>
      <c r="N156" s="232"/>
    </row>
    <row r="157" spans="9:14" customFormat="1" x14ac:dyDescent="0.25">
      <c r="I157" s="3"/>
      <c r="J157" s="232"/>
      <c r="K157" s="234"/>
      <c r="L157" s="234"/>
      <c r="M157" s="232"/>
      <c r="N157" s="232"/>
    </row>
    <row r="158" spans="9:14" customFormat="1" x14ac:dyDescent="0.25">
      <c r="I158" s="3"/>
      <c r="J158" s="232"/>
      <c r="K158" s="234"/>
      <c r="L158" s="234"/>
      <c r="M158" s="232"/>
      <c r="N158" s="232"/>
    </row>
    <row r="159" spans="9:14" customFormat="1" x14ac:dyDescent="0.25">
      <c r="I159" s="3"/>
      <c r="J159" s="232"/>
      <c r="K159" s="234"/>
      <c r="L159" s="234"/>
      <c r="M159" s="232"/>
      <c r="N159" s="232"/>
    </row>
    <row r="160" spans="9:14" customFormat="1" x14ac:dyDescent="0.25">
      <c r="I160" s="3"/>
      <c r="J160" s="232"/>
      <c r="K160" s="234"/>
      <c r="L160" s="234"/>
      <c r="M160" s="232"/>
      <c r="N160" s="232"/>
    </row>
    <row r="161" spans="7:17" customFormat="1" x14ac:dyDescent="0.25">
      <c r="I161" s="3"/>
      <c r="J161" s="232"/>
      <c r="K161" s="234"/>
      <c r="L161" s="234"/>
      <c r="M161" s="232"/>
      <c r="N161" s="232"/>
    </row>
    <row r="162" spans="7:17" customFormat="1" x14ac:dyDescent="0.25">
      <c r="I162" s="3"/>
      <c r="J162" s="232"/>
      <c r="K162" s="234"/>
      <c r="L162" s="234"/>
      <c r="M162" s="232"/>
      <c r="N162" s="232"/>
    </row>
    <row r="163" spans="7:17" customFormat="1" x14ac:dyDescent="0.25">
      <c r="I163" s="3"/>
      <c r="J163" s="232"/>
      <c r="K163" s="233"/>
      <c r="L163" s="233"/>
      <c r="M163" s="232"/>
      <c r="N163" s="232"/>
    </row>
    <row r="164" spans="7:17" customFormat="1" x14ac:dyDescent="0.25">
      <c r="I164" s="3"/>
      <c r="J164" s="232"/>
      <c r="K164" s="234"/>
      <c r="L164" s="234"/>
      <c r="M164" s="232"/>
      <c r="N164" s="232"/>
    </row>
    <row r="165" spans="7:17" customFormat="1" x14ac:dyDescent="0.25">
      <c r="G165" s="235"/>
      <c r="H165" s="235"/>
      <c r="I165" s="232"/>
      <c r="J165" s="232"/>
      <c r="K165" s="234"/>
      <c r="L165" s="234"/>
      <c r="M165" s="232"/>
      <c r="N165" s="232"/>
      <c r="O165" s="235"/>
      <c r="P165" s="235"/>
      <c r="Q165" s="235"/>
    </row>
    <row r="166" spans="7:17" customFormat="1" x14ac:dyDescent="0.25">
      <c r="G166" s="235"/>
      <c r="H166" s="235"/>
      <c r="I166" s="232"/>
      <c r="J166" s="232"/>
      <c r="K166" s="234"/>
      <c r="L166" s="234"/>
      <c r="M166" s="232"/>
      <c r="N166" s="232"/>
      <c r="O166" s="235"/>
      <c r="P166" s="235"/>
      <c r="Q166" s="235"/>
    </row>
    <row r="167" spans="7:17" customFormat="1" x14ac:dyDescent="0.25">
      <c r="G167" s="235"/>
      <c r="H167" s="235"/>
      <c r="I167" s="232"/>
      <c r="J167" s="232"/>
      <c r="K167" s="234"/>
      <c r="L167" s="234"/>
      <c r="M167" s="232"/>
      <c r="N167" s="232"/>
      <c r="O167" s="235"/>
      <c r="P167" s="235"/>
      <c r="Q167" s="235"/>
    </row>
    <row r="168" spans="7:17" customFormat="1" x14ac:dyDescent="0.25">
      <c r="G168" s="235"/>
      <c r="H168" s="235"/>
      <c r="I168" s="232"/>
      <c r="J168" s="232"/>
      <c r="K168" s="234"/>
      <c r="L168" s="234"/>
      <c r="M168" s="232"/>
      <c r="N168" s="232"/>
      <c r="O168" s="235"/>
      <c r="P168" s="235"/>
      <c r="Q168" s="235"/>
    </row>
    <row r="169" spans="7:17" customFormat="1" x14ac:dyDescent="0.25">
      <c r="G169" s="235"/>
      <c r="H169" s="235"/>
      <c r="I169" s="232"/>
      <c r="J169" s="232"/>
      <c r="K169" s="234"/>
      <c r="L169" s="234"/>
      <c r="M169" s="232"/>
      <c r="N169" s="232"/>
      <c r="O169" s="235"/>
      <c r="P169" s="235"/>
      <c r="Q169" s="235"/>
    </row>
    <row r="170" spans="7:17" customFormat="1" x14ac:dyDescent="0.25">
      <c r="G170" s="235"/>
      <c r="H170" s="235"/>
      <c r="I170" s="232"/>
      <c r="J170" s="232"/>
      <c r="K170" s="234"/>
      <c r="L170" s="234"/>
      <c r="M170" s="232"/>
      <c r="N170" s="232"/>
      <c r="O170" s="235"/>
      <c r="P170" s="235"/>
      <c r="Q170" s="235"/>
    </row>
    <row r="171" spans="7:17" customFormat="1" x14ac:dyDescent="0.25">
      <c r="G171" s="235"/>
      <c r="H171" s="235"/>
      <c r="I171" s="232"/>
      <c r="J171" s="232"/>
      <c r="K171" s="234"/>
      <c r="L171" s="234"/>
      <c r="M171" s="232"/>
      <c r="N171" s="232"/>
      <c r="O171" s="235"/>
      <c r="P171" s="235"/>
      <c r="Q171" s="235"/>
    </row>
    <row r="172" spans="7:17" customFormat="1" x14ac:dyDescent="0.25">
      <c r="G172" s="235"/>
      <c r="H172" s="235"/>
      <c r="I172" s="232"/>
      <c r="J172" s="232"/>
      <c r="K172" s="234"/>
      <c r="L172" s="234"/>
      <c r="M172" s="232"/>
      <c r="N172" s="232"/>
      <c r="O172" s="235"/>
      <c r="P172" s="235"/>
      <c r="Q172" s="235"/>
    </row>
    <row r="173" spans="7:17" customFormat="1" x14ac:dyDescent="0.25">
      <c r="G173" s="235"/>
      <c r="H173" s="235"/>
      <c r="I173" s="232"/>
      <c r="J173" s="232"/>
      <c r="K173" s="234"/>
      <c r="L173" s="234"/>
      <c r="M173" s="232"/>
      <c r="N173" s="232"/>
      <c r="O173" s="235"/>
      <c r="P173" s="235"/>
      <c r="Q173" s="235"/>
    </row>
    <row r="174" spans="7:17" customFormat="1" x14ac:dyDescent="0.25">
      <c r="G174" s="235"/>
      <c r="H174" s="235"/>
      <c r="I174" s="232"/>
      <c r="J174" s="232"/>
      <c r="K174" s="233"/>
      <c r="L174" s="233"/>
      <c r="M174" s="232"/>
      <c r="N174" s="232"/>
      <c r="O174" s="235"/>
      <c r="P174" s="235"/>
      <c r="Q174" s="235"/>
    </row>
    <row r="175" spans="7:17" customFormat="1" x14ac:dyDescent="0.25">
      <c r="G175" s="235"/>
      <c r="H175" s="235"/>
      <c r="I175" s="232"/>
      <c r="J175" s="232"/>
      <c r="K175" s="234"/>
      <c r="L175" s="234"/>
      <c r="M175" s="232"/>
      <c r="N175" s="232"/>
      <c r="O175" s="235"/>
      <c r="P175" s="235"/>
      <c r="Q175" s="235"/>
    </row>
    <row r="176" spans="7:17" customFormat="1" x14ac:dyDescent="0.25">
      <c r="G176" s="235"/>
      <c r="H176" s="235"/>
      <c r="I176" s="232"/>
      <c r="J176" s="232"/>
      <c r="K176" s="234"/>
      <c r="L176" s="234"/>
      <c r="M176" s="232"/>
      <c r="N176" s="232"/>
      <c r="O176" s="235"/>
      <c r="P176" s="235"/>
      <c r="Q176" s="235"/>
    </row>
    <row r="177" spans="7:17" x14ac:dyDescent="0.3">
      <c r="G177" s="236"/>
      <c r="H177" s="236"/>
      <c r="I177" s="230"/>
      <c r="J177" s="230"/>
      <c r="K177" s="230"/>
      <c r="L177" s="230"/>
      <c r="M177" s="232"/>
      <c r="N177" s="232"/>
      <c r="O177" s="235"/>
      <c r="P177" s="235"/>
      <c r="Q177" s="235"/>
    </row>
    <row r="178" spans="7:17" x14ac:dyDescent="0.3">
      <c r="G178" s="236"/>
      <c r="H178" s="236"/>
      <c r="I178" s="230"/>
      <c r="J178" s="230"/>
      <c r="K178" s="230"/>
      <c r="L178" s="230"/>
      <c r="M178" s="232"/>
      <c r="N178" s="232"/>
      <c r="O178" s="235"/>
      <c r="P178" s="235"/>
      <c r="Q178" s="235"/>
    </row>
    <row r="179" spans="7:17" x14ac:dyDescent="0.3">
      <c r="G179" s="236"/>
      <c r="H179" s="236"/>
      <c r="I179" s="237"/>
      <c r="J179" s="237"/>
      <c r="K179" s="237"/>
      <c r="L179" s="237"/>
      <c r="M179" s="235"/>
      <c r="N179" s="235"/>
      <c r="O179" s="235"/>
      <c r="P179" s="235"/>
      <c r="Q179" s="235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411" t="s">
        <v>106</v>
      </c>
      <c r="B1" s="411"/>
      <c r="C1" s="411"/>
      <c r="D1" s="411"/>
      <c r="E1" s="411"/>
      <c r="F1" s="411"/>
      <c r="G1" s="411"/>
    </row>
    <row r="2" spans="1:7" ht="54.75" customHeight="1" x14ac:dyDescent="0.25">
      <c r="A2" s="403" t="s">
        <v>107</v>
      </c>
      <c r="B2" s="412" t="s">
        <v>108</v>
      </c>
      <c r="C2" s="413"/>
      <c r="D2" s="403" t="s">
        <v>111</v>
      </c>
      <c r="E2" s="403" t="s">
        <v>112</v>
      </c>
      <c r="F2" s="403" t="s">
        <v>113</v>
      </c>
      <c r="G2" s="407" t="s">
        <v>114</v>
      </c>
    </row>
    <row r="3" spans="1:7" ht="21" customHeight="1" x14ac:dyDescent="0.25">
      <c r="A3" s="405"/>
      <c r="B3" s="202" t="s">
        <v>59</v>
      </c>
      <c r="C3" s="202" t="s">
        <v>90</v>
      </c>
      <c r="D3" s="405"/>
      <c r="E3" s="405"/>
      <c r="F3" s="405"/>
      <c r="G3" s="407"/>
    </row>
    <row r="4" spans="1:7" ht="129" customHeight="1" x14ac:dyDescent="0.25">
      <c r="A4" s="50" t="s">
        <v>109</v>
      </c>
      <c r="B4" s="53"/>
      <c r="C4" s="53"/>
      <c r="D4" s="73"/>
      <c r="E4" s="73"/>
      <c r="F4" s="96"/>
      <c r="G4" s="66"/>
    </row>
    <row r="5" spans="1:7" ht="143.25" customHeight="1" x14ac:dyDescent="0.25">
      <c r="A5" s="52" t="s">
        <v>110</v>
      </c>
      <c r="B5" s="53"/>
      <c r="C5" s="53"/>
      <c r="D5" s="73"/>
      <c r="E5" s="96"/>
      <c r="F5" s="96"/>
      <c r="G5" s="66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7" zoomScaleNormal="100" zoomScaleSheetLayoutView="100" workbookViewId="0">
      <selection activeCell="B4" sqref="B4:I2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418" t="s">
        <v>115</v>
      </c>
      <c r="B1" s="418"/>
      <c r="C1" s="418"/>
      <c r="D1" s="418"/>
      <c r="E1" s="418"/>
      <c r="F1" s="418"/>
      <c r="G1" s="418"/>
      <c r="H1" s="418"/>
      <c r="I1" s="418"/>
    </row>
    <row r="2" spans="1:9" s="5" customFormat="1" ht="38.25" customHeight="1" x14ac:dyDescent="0.25">
      <c r="A2" s="416" t="s">
        <v>62</v>
      </c>
      <c r="B2" s="416" t="s">
        <v>116</v>
      </c>
      <c r="C2" s="417" t="s">
        <v>117</v>
      </c>
      <c r="D2" s="417"/>
      <c r="E2" s="416" t="s">
        <v>118</v>
      </c>
      <c r="F2" s="416" t="s">
        <v>95</v>
      </c>
      <c r="G2" s="416" t="s">
        <v>120</v>
      </c>
      <c r="H2" s="416"/>
      <c r="I2" s="416" t="s">
        <v>122</v>
      </c>
    </row>
    <row r="3" spans="1:9" s="5" customFormat="1" ht="55.5" customHeight="1" x14ac:dyDescent="0.25">
      <c r="A3" s="416"/>
      <c r="B3" s="416"/>
      <c r="C3" s="19" t="s">
        <v>59</v>
      </c>
      <c r="D3" s="19" t="s">
        <v>90</v>
      </c>
      <c r="E3" s="416"/>
      <c r="F3" s="416"/>
      <c r="G3" s="7" t="s">
        <v>119</v>
      </c>
      <c r="H3" s="7" t="s">
        <v>121</v>
      </c>
      <c r="I3" s="416"/>
    </row>
    <row r="4" spans="1:9" ht="63" x14ac:dyDescent="0.25">
      <c r="A4" s="54">
        <v>1</v>
      </c>
      <c r="B4" s="287" t="s">
        <v>352</v>
      </c>
      <c r="C4" s="288">
        <v>1</v>
      </c>
      <c r="D4" s="288">
        <v>1</v>
      </c>
      <c r="E4" s="287" t="s">
        <v>388</v>
      </c>
      <c r="F4" s="287" t="s">
        <v>353</v>
      </c>
      <c r="G4" s="287">
        <v>10</v>
      </c>
      <c r="H4" s="287">
        <v>2</v>
      </c>
      <c r="I4" s="287" t="s">
        <v>351</v>
      </c>
    </row>
    <row r="5" spans="1:9" ht="47.25" x14ac:dyDescent="0.25">
      <c r="A5" s="54">
        <v>2</v>
      </c>
      <c r="B5" s="287" t="s">
        <v>354</v>
      </c>
      <c r="C5" s="288">
        <v>1</v>
      </c>
      <c r="D5" s="288">
        <v>1</v>
      </c>
      <c r="E5" s="293">
        <v>43842</v>
      </c>
      <c r="F5" s="287" t="s">
        <v>355</v>
      </c>
      <c r="G5" s="287">
        <v>11</v>
      </c>
      <c r="H5" s="287">
        <v>3</v>
      </c>
      <c r="I5" s="287" t="s">
        <v>351</v>
      </c>
    </row>
    <row r="6" spans="1:9" ht="63" x14ac:dyDescent="0.25">
      <c r="A6" s="54">
        <v>3</v>
      </c>
      <c r="B6" s="287" t="s">
        <v>356</v>
      </c>
      <c r="C6" s="288">
        <v>1</v>
      </c>
      <c r="D6" s="288">
        <v>1</v>
      </c>
      <c r="E6" s="287" t="s">
        <v>389</v>
      </c>
      <c r="F6" s="287" t="s">
        <v>357</v>
      </c>
      <c r="G6" s="287">
        <v>10</v>
      </c>
      <c r="H6" s="287">
        <v>0</v>
      </c>
      <c r="I6" s="287" t="s">
        <v>351</v>
      </c>
    </row>
    <row r="7" spans="1:9" ht="47.25" x14ac:dyDescent="0.25">
      <c r="A7" s="54">
        <v>4</v>
      </c>
      <c r="B7" s="287" t="s">
        <v>358</v>
      </c>
      <c r="C7" s="288">
        <v>1</v>
      </c>
      <c r="D7" s="288">
        <v>1</v>
      </c>
      <c r="E7" s="287" t="s">
        <v>390</v>
      </c>
      <c r="F7" s="289" t="s">
        <v>355</v>
      </c>
      <c r="G7" s="287">
        <v>8</v>
      </c>
      <c r="H7" s="287">
        <v>0</v>
      </c>
      <c r="I7" s="287" t="s">
        <v>359</v>
      </c>
    </row>
    <row r="8" spans="1:9" ht="63" x14ac:dyDescent="0.25">
      <c r="A8" s="54">
        <v>5</v>
      </c>
      <c r="B8" s="287" t="s">
        <v>360</v>
      </c>
      <c r="C8" s="288">
        <v>1</v>
      </c>
      <c r="D8" s="288">
        <v>1</v>
      </c>
      <c r="E8" s="287" t="s">
        <v>361</v>
      </c>
      <c r="F8" s="289" t="s">
        <v>355</v>
      </c>
      <c r="G8" s="287">
        <v>9</v>
      </c>
      <c r="H8" s="287">
        <v>1</v>
      </c>
      <c r="I8" s="287" t="s">
        <v>359</v>
      </c>
    </row>
    <row r="9" spans="1:9" ht="63" x14ac:dyDescent="0.25">
      <c r="A9" s="54">
        <v>6</v>
      </c>
      <c r="B9" s="287" t="s">
        <v>362</v>
      </c>
      <c r="C9" s="288">
        <v>1</v>
      </c>
      <c r="D9" s="288">
        <v>1</v>
      </c>
      <c r="E9" s="287" t="s">
        <v>363</v>
      </c>
      <c r="F9" s="287" t="s">
        <v>357</v>
      </c>
      <c r="G9" s="287">
        <v>11</v>
      </c>
      <c r="H9" s="287">
        <v>3</v>
      </c>
      <c r="I9" s="287" t="s">
        <v>359</v>
      </c>
    </row>
    <row r="10" spans="1:9" ht="63" x14ac:dyDescent="0.25">
      <c r="A10" s="54">
        <v>7</v>
      </c>
      <c r="B10" s="287" t="s">
        <v>356</v>
      </c>
      <c r="C10" s="288">
        <v>1</v>
      </c>
      <c r="D10" s="288">
        <v>1</v>
      </c>
      <c r="E10" s="287" t="s">
        <v>372</v>
      </c>
      <c r="F10" s="287" t="s">
        <v>364</v>
      </c>
      <c r="G10" s="287">
        <v>10</v>
      </c>
      <c r="H10" s="287">
        <v>2</v>
      </c>
      <c r="I10" s="287" t="s">
        <v>351</v>
      </c>
    </row>
    <row r="11" spans="1:9" ht="63.75" thickBot="1" x14ac:dyDescent="0.3">
      <c r="A11" s="97">
        <v>8</v>
      </c>
      <c r="B11" s="287" t="s">
        <v>352</v>
      </c>
      <c r="C11" s="288">
        <v>1</v>
      </c>
      <c r="D11" s="288">
        <v>1</v>
      </c>
      <c r="E11" s="287" t="s">
        <v>371</v>
      </c>
      <c r="F11" s="287" t="s">
        <v>365</v>
      </c>
      <c r="G11" s="287">
        <v>10</v>
      </c>
      <c r="H11" s="287">
        <v>2</v>
      </c>
      <c r="I11" s="290" t="s">
        <v>359</v>
      </c>
    </row>
    <row r="12" spans="1:9" ht="63.75" thickBot="1" x14ac:dyDescent="0.3">
      <c r="A12" s="97">
        <v>9</v>
      </c>
      <c r="B12" s="291" t="s">
        <v>736</v>
      </c>
      <c r="C12" s="288">
        <v>1</v>
      </c>
      <c r="D12" s="288">
        <v>1</v>
      </c>
      <c r="E12" s="292" t="s">
        <v>373</v>
      </c>
      <c r="F12" s="292" t="s">
        <v>355</v>
      </c>
      <c r="G12" s="287">
        <v>8</v>
      </c>
      <c r="H12" s="287">
        <v>2</v>
      </c>
      <c r="I12" s="281" t="s">
        <v>359</v>
      </c>
    </row>
    <row r="13" spans="1:9" ht="48" thickBot="1" x14ac:dyDescent="0.3">
      <c r="A13" s="97">
        <v>10</v>
      </c>
      <c r="B13" s="291" t="s">
        <v>379</v>
      </c>
      <c r="C13" s="288">
        <v>1</v>
      </c>
      <c r="D13" s="288">
        <v>1</v>
      </c>
      <c r="E13" s="292" t="s">
        <v>368</v>
      </c>
      <c r="F13" s="291" t="s">
        <v>355</v>
      </c>
      <c r="G13" s="287">
        <v>8</v>
      </c>
      <c r="H13" s="287">
        <v>0</v>
      </c>
      <c r="I13" s="281" t="s">
        <v>367</v>
      </c>
    </row>
    <row r="14" spans="1:9" ht="63.75" thickBot="1" x14ac:dyDescent="0.3">
      <c r="A14" s="97">
        <v>11</v>
      </c>
      <c r="B14" s="291" t="s">
        <v>366</v>
      </c>
      <c r="C14" s="288">
        <v>1</v>
      </c>
      <c r="D14" s="288">
        <v>1</v>
      </c>
      <c r="E14" s="292" t="s">
        <v>368</v>
      </c>
      <c r="F14" s="291" t="s">
        <v>355</v>
      </c>
      <c r="G14" s="287">
        <v>8</v>
      </c>
      <c r="H14" s="287">
        <v>2</v>
      </c>
      <c r="I14" s="281" t="s">
        <v>359</v>
      </c>
    </row>
    <row r="15" spans="1:9" ht="63.75" thickBot="1" x14ac:dyDescent="0.3">
      <c r="A15" s="97">
        <v>12</v>
      </c>
      <c r="B15" s="291" t="s">
        <v>737</v>
      </c>
      <c r="C15" s="288">
        <v>1</v>
      </c>
      <c r="D15" s="288">
        <v>1</v>
      </c>
      <c r="E15" s="292" t="s">
        <v>373</v>
      </c>
      <c r="F15" s="291" t="s">
        <v>355</v>
      </c>
      <c r="G15" s="287">
        <v>6</v>
      </c>
      <c r="H15" s="287">
        <v>0</v>
      </c>
      <c r="I15" s="281" t="s">
        <v>367</v>
      </c>
    </row>
    <row r="16" spans="1:9" ht="63.75" thickBot="1" x14ac:dyDescent="0.3">
      <c r="A16" s="97">
        <v>13</v>
      </c>
      <c r="B16" s="291" t="s">
        <v>366</v>
      </c>
      <c r="C16" s="288">
        <v>1</v>
      </c>
      <c r="D16" s="288">
        <v>1</v>
      </c>
      <c r="E16" s="292" t="s">
        <v>368</v>
      </c>
      <c r="F16" s="291" t="s">
        <v>355</v>
      </c>
      <c r="G16" s="287">
        <v>8</v>
      </c>
      <c r="H16" s="287">
        <v>0</v>
      </c>
      <c r="I16" s="281" t="s">
        <v>359</v>
      </c>
    </row>
    <row r="17" spans="1:9" ht="63.75" thickBot="1" x14ac:dyDescent="0.3">
      <c r="A17" s="97">
        <v>14</v>
      </c>
      <c r="B17" s="291" t="s">
        <v>356</v>
      </c>
      <c r="C17" s="288">
        <v>1</v>
      </c>
      <c r="D17" s="288">
        <v>1</v>
      </c>
      <c r="E17" s="287" t="s">
        <v>370</v>
      </c>
      <c r="F17" s="289" t="s">
        <v>355</v>
      </c>
      <c r="G17" s="287">
        <v>6</v>
      </c>
      <c r="H17" s="287">
        <v>0</v>
      </c>
      <c r="I17" s="281" t="s">
        <v>351</v>
      </c>
    </row>
    <row r="18" spans="1:9" ht="63.75" thickBot="1" x14ac:dyDescent="0.3">
      <c r="A18" s="97">
        <v>15</v>
      </c>
      <c r="B18" s="291" t="s">
        <v>366</v>
      </c>
      <c r="C18" s="288">
        <v>1</v>
      </c>
      <c r="D18" s="288">
        <v>1</v>
      </c>
      <c r="E18" s="287" t="s">
        <v>370</v>
      </c>
      <c r="F18" s="291" t="s">
        <v>355</v>
      </c>
      <c r="G18" s="287">
        <v>6</v>
      </c>
      <c r="H18" s="287">
        <v>0</v>
      </c>
      <c r="I18" s="281" t="s">
        <v>382</v>
      </c>
    </row>
    <row r="19" spans="1:9" ht="63.75" thickBot="1" x14ac:dyDescent="0.3">
      <c r="A19" s="97">
        <v>16</v>
      </c>
      <c r="B19" s="291" t="s">
        <v>366</v>
      </c>
      <c r="C19" s="288">
        <v>1</v>
      </c>
      <c r="D19" s="288">
        <v>1</v>
      </c>
      <c r="E19" s="287" t="s">
        <v>370</v>
      </c>
      <c r="F19" s="292" t="s">
        <v>355</v>
      </c>
      <c r="G19" s="287">
        <v>6</v>
      </c>
      <c r="H19" s="287">
        <v>2</v>
      </c>
      <c r="I19" s="281" t="s">
        <v>382</v>
      </c>
    </row>
    <row r="20" spans="1:9" ht="63.75" thickBot="1" x14ac:dyDescent="0.3">
      <c r="A20" s="97">
        <v>17</v>
      </c>
      <c r="B20" s="291" t="s">
        <v>366</v>
      </c>
      <c r="C20" s="288">
        <v>1</v>
      </c>
      <c r="D20" s="288">
        <v>1</v>
      </c>
      <c r="E20" s="287" t="s">
        <v>370</v>
      </c>
      <c r="F20" s="291" t="s">
        <v>355</v>
      </c>
      <c r="G20" s="287">
        <v>6</v>
      </c>
      <c r="H20" s="287">
        <v>0</v>
      </c>
      <c r="I20" s="281" t="s">
        <v>359</v>
      </c>
    </row>
    <row r="21" spans="1:9" ht="48" thickBot="1" x14ac:dyDescent="0.3">
      <c r="A21" s="97">
        <v>18</v>
      </c>
      <c r="B21" s="291" t="s">
        <v>383</v>
      </c>
      <c r="C21" s="288">
        <v>1</v>
      </c>
      <c r="D21" s="288">
        <v>1</v>
      </c>
      <c r="E21" s="287" t="s">
        <v>370</v>
      </c>
      <c r="F21" s="289" t="s">
        <v>355</v>
      </c>
      <c r="G21" s="287">
        <v>8</v>
      </c>
      <c r="H21" s="287">
        <v>0</v>
      </c>
      <c r="I21" s="281" t="s">
        <v>359</v>
      </c>
    </row>
    <row r="22" spans="1:9" ht="48" thickBot="1" x14ac:dyDescent="0.3">
      <c r="A22" s="97">
        <v>19</v>
      </c>
      <c r="B22" s="291" t="s">
        <v>369</v>
      </c>
      <c r="C22" s="288">
        <v>1</v>
      </c>
      <c r="D22" s="288">
        <v>1</v>
      </c>
      <c r="E22" s="287" t="s">
        <v>385</v>
      </c>
      <c r="F22" s="289" t="s">
        <v>355</v>
      </c>
      <c r="G22" s="287">
        <v>8</v>
      </c>
      <c r="H22" s="287">
        <v>2</v>
      </c>
      <c r="I22" s="281" t="s">
        <v>391</v>
      </c>
    </row>
    <row r="23" spans="1:9" ht="63.75" thickBot="1" x14ac:dyDescent="0.3">
      <c r="A23" s="97">
        <v>20</v>
      </c>
      <c r="B23" s="291" t="s">
        <v>366</v>
      </c>
      <c r="C23" s="288">
        <v>1</v>
      </c>
      <c r="D23" s="288">
        <v>1</v>
      </c>
      <c r="E23" s="97" t="s">
        <v>386</v>
      </c>
      <c r="F23" s="289" t="s">
        <v>355</v>
      </c>
      <c r="G23" s="287">
        <v>10</v>
      </c>
      <c r="H23" s="287">
        <v>2</v>
      </c>
      <c r="I23" s="97" t="s">
        <v>359</v>
      </c>
    </row>
    <row r="24" spans="1:9" ht="63.75" thickBot="1" x14ac:dyDescent="0.3">
      <c r="A24" s="97">
        <v>21</v>
      </c>
      <c r="B24" s="291" t="s">
        <v>375</v>
      </c>
      <c r="C24" s="288">
        <v>1</v>
      </c>
      <c r="D24" s="288">
        <v>1</v>
      </c>
      <c r="E24" s="97" t="s">
        <v>376</v>
      </c>
      <c r="F24" s="287" t="s">
        <v>384</v>
      </c>
      <c r="G24" s="287">
        <v>11</v>
      </c>
      <c r="H24" s="287">
        <v>2</v>
      </c>
      <c r="I24" s="281" t="s">
        <v>391</v>
      </c>
    </row>
    <row r="25" spans="1:9" ht="63.75" thickBot="1" x14ac:dyDescent="0.3">
      <c r="A25" s="97">
        <v>22</v>
      </c>
      <c r="B25" s="291" t="s">
        <v>366</v>
      </c>
      <c r="C25" s="288">
        <v>1</v>
      </c>
      <c r="D25" s="288">
        <v>1</v>
      </c>
      <c r="E25" s="97" t="s">
        <v>377</v>
      </c>
      <c r="F25" s="289" t="s">
        <v>355</v>
      </c>
      <c r="G25" s="287">
        <v>12</v>
      </c>
      <c r="H25" s="287">
        <v>3</v>
      </c>
      <c r="I25" s="97" t="s">
        <v>374</v>
      </c>
    </row>
    <row r="26" spans="1:9" ht="48" thickBot="1" x14ac:dyDescent="0.3">
      <c r="A26" s="97">
        <v>23</v>
      </c>
      <c r="B26" s="291" t="s">
        <v>379</v>
      </c>
      <c r="C26" s="288">
        <v>1</v>
      </c>
      <c r="D26" s="288">
        <v>1</v>
      </c>
      <c r="E26" s="97" t="s">
        <v>380</v>
      </c>
      <c r="F26" s="289" t="s">
        <v>355</v>
      </c>
      <c r="G26" s="287">
        <v>16</v>
      </c>
      <c r="H26" s="287">
        <v>4</v>
      </c>
      <c r="I26" s="281" t="s">
        <v>367</v>
      </c>
    </row>
    <row r="27" spans="1:9" ht="63.75" thickBot="1" x14ac:dyDescent="0.3">
      <c r="A27" s="97">
        <v>24</v>
      </c>
      <c r="B27" s="291" t="s">
        <v>360</v>
      </c>
      <c r="C27" s="288">
        <v>1</v>
      </c>
      <c r="D27" s="288">
        <v>1</v>
      </c>
      <c r="E27" s="97" t="s">
        <v>381</v>
      </c>
      <c r="F27" s="289" t="s">
        <v>355</v>
      </c>
      <c r="G27" s="287">
        <v>8</v>
      </c>
      <c r="H27" s="287">
        <v>0</v>
      </c>
      <c r="I27" s="97" t="s">
        <v>359</v>
      </c>
    </row>
    <row r="28" spans="1:9" ht="63.75" thickBot="1" x14ac:dyDescent="0.3">
      <c r="A28" s="97">
        <v>25</v>
      </c>
      <c r="B28" s="291" t="s">
        <v>352</v>
      </c>
      <c r="C28" s="288">
        <v>1</v>
      </c>
      <c r="D28" s="288">
        <v>1</v>
      </c>
      <c r="E28" s="97" t="s">
        <v>378</v>
      </c>
      <c r="F28" s="287" t="s">
        <v>357</v>
      </c>
      <c r="G28" s="287">
        <v>10</v>
      </c>
      <c r="H28" s="287">
        <v>2</v>
      </c>
      <c r="I28" s="97" t="s">
        <v>359</v>
      </c>
    </row>
    <row r="29" spans="1:9" x14ac:dyDescent="0.25">
      <c r="A29" s="294"/>
      <c r="B29" s="294"/>
      <c r="C29" s="294"/>
      <c r="D29" s="294"/>
      <c r="E29" s="294"/>
      <c r="F29" s="294"/>
      <c r="G29" s="294"/>
      <c r="H29" s="294"/>
      <c r="I29" s="294"/>
    </row>
    <row r="30" spans="1:9" ht="18.75" x14ac:dyDescent="0.25">
      <c r="A30" s="97" t="s">
        <v>387</v>
      </c>
      <c r="B30" s="294"/>
      <c r="C30" s="294"/>
      <c r="D30" s="294"/>
      <c r="E30" s="294"/>
      <c r="F30" s="294"/>
      <c r="G30" s="294"/>
      <c r="H30" s="294"/>
      <c r="I30" s="294"/>
    </row>
    <row r="31" spans="1:9" ht="18.75" x14ac:dyDescent="0.25">
      <c r="A31" s="97"/>
      <c r="B31" s="294"/>
      <c r="C31" s="294"/>
      <c r="D31" s="294"/>
      <c r="E31" s="294"/>
      <c r="F31" s="294"/>
      <c r="G31" s="294"/>
      <c r="H31" s="294"/>
      <c r="I31" s="294"/>
    </row>
    <row r="32" spans="1:9" ht="18.75" x14ac:dyDescent="0.25">
      <c r="A32" s="97"/>
      <c r="B32" s="294"/>
      <c r="C32" s="294"/>
      <c r="D32" s="294"/>
      <c r="E32" s="294"/>
      <c r="F32" s="294"/>
      <c r="G32" s="294"/>
      <c r="H32" s="294"/>
      <c r="I32" s="294"/>
    </row>
    <row r="33" spans="1:9" ht="18.75" x14ac:dyDescent="0.25">
      <c r="A33" s="97"/>
      <c r="B33" s="294"/>
      <c r="C33" s="294"/>
      <c r="D33" s="294"/>
      <c r="E33" s="294"/>
      <c r="F33" s="294"/>
      <c r="G33" s="294"/>
      <c r="H33" s="294"/>
      <c r="I33" s="294"/>
    </row>
    <row r="34" spans="1:9" ht="18.75" x14ac:dyDescent="0.25">
      <c r="A34" s="97"/>
      <c r="B34" s="287"/>
      <c r="C34" s="288"/>
      <c r="D34" s="288"/>
      <c r="E34" s="287"/>
      <c r="F34" s="289"/>
      <c r="G34" s="21"/>
      <c r="H34" s="21"/>
      <c r="I34" s="281"/>
    </row>
    <row r="35" spans="1:9" ht="18.75" x14ac:dyDescent="0.25">
      <c r="A35" s="97"/>
      <c r="B35" s="83"/>
      <c r="C35" s="100"/>
      <c r="D35" s="100"/>
      <c r="E35" s="48"/>
      <c r="F35" s="83"/>
      <c r="G35" s="100"/>
      <c r="H35" s="100"/>
      <c r="I35" s="48"/>
    </row>
    <row r="36" spans="1:9" ht="18.75" x14ac:dyDescent="0.25">
      <c r="A36" s="97"/>
      <c r="B36" s="83"/>
      <c r="C36" s="100"/>
      <c r="D36" s="100"/>
      <c r="E36" s="48"/>
      <c r="F36" s="83"/>
      <c r="G36" s="100"/>
      <c r="H36" s="100"/>
      <c r="I36" s="48"/>
    </row>
    <row r="37" spans="1:9" ht="18.75" x14ac:dyDescent="0.25">
      <c r="A37" s="97"/>
      <c r="B37" s="83"/>
      <c r="C37" s="100"/>
      <c r="D37" s="100"/>
      <c r="E37" s="48"/>
      <c r="F37" s="83"/>
      <c r="G37" s="100"/>
      <c r="H37" s="100"/>
      <c r="I37" s="48"/>
    </row>
    <row r="38" spans="1:9" ht="18.75" x14ac:dyDescent="0.25">
      <c r="A38" s="97"/>
      <c r="B38" s="83"/>
      <c r="C38" s="100"/>
      <c r="D38" s="100"/>
      <c r="E38" s="48"/>
      <c r="F38" s="83"/>
      <c r="G38" s="100"/>
      <c r="H38" s="100"/>
      <c r="I38" s="48"/>
    </row>
    <row r="39" spans="1:9" ht="18.75" x14ac:dyDescent="0.25">
      <c r="A39" s="97"/>
      <c r="B39" s="83"/>
      <c r="C39" s="100"/>
      <c r="D39" s="100"/>
      <c r="E39" s="48"/>
      <c r="F39" s="83"/>
      <c r="G39" s="100"/>
      <c r="H39" s="100"/>
      <c r="I39" s="48"/>
    </row>
    <row r="40" spans="1:9" ht="18.75" x14ac:dyDescent="0.25">
      <c r="A40" s="97"/>
      <c r="B40" s="83"/>
      <c r="C40" s="100"/>
      <c r="D40" s="100"/>
      <c r="E40" s="48"/>
      <c r="F40" s="83"/>
      <c r="G40" s="100"/>
      <c r="H40" s="100"/>
      <c r="I40" s="48"/>
    </row>
    <row r="41" spans="1:9" ht="18.75" x14ac:dyDescent="0.25">
      <c r="A41" s="97"/>
      <c r="B41" s="83"/>
      <c r="C41" s="100"/>
      <c r="D41" s="100"/>
      <c r="E41" s="48"/>
      <c r="F41" s="83"/>
      <c r="G41" s="100"/>
      <c r="H41" s="100"/>
      <c r="I41" s="48"/>
    </row>
    <row r="42" spans="1:9" ht="18.75" x14ac:dyDescent="0.25">
      <c r="A42" s="97"/>
      <c r="B42" s="83"/>
      <c r="C42" s="100"/>
      <c r="D42" s="100"/>
      <c r="E42" s="48"/>
      <c r="F42" s="83"/>
      <c r="G42" s="100"/>
      <c r="H42" s="100"/>
      <c r="I42" s="48"/>
    </row>
    <row r="43" spans="1:9" ht="18.75" x14ac:dyDescent="0.25">
      <c r="A43" s="97"/>
      <c r="B43" s="83"/>
      <c r="C43" s="100"/>
      <c r="D43" s="100"/>
      <c r="E43" s="48"/>
      <c r="F43" s="83"/>
      <c r="G43" s="100"/>
      <c r="H43" s="100"/>
      <c r="I43" s="48"/>
    </row>
    <row r="44" spans="1:9" ht="18.75" x14ac:dyDescent="0.25">
      <c r="A44" s="97"/>
      <c r="B44" s="83"/>
      <c r="C44" s="100"/>
      <c r="D44" s="100"/>
      <c r="E44" s="48"/>
      <c r="F44" s="83"/>
      <c r="G44" s="100"/>
      <c r="H44" s="100"/>
      <c r="I44" s="48"/>
    </row>
    <row r="45" spans="1:9" ht="18.75" x14ac:dyDescent="0.25">
      <c r="A45" s="97"/>
      <c r="B45" s="83"/>
      <c r="C45" s="100"/>
      <c r="D45" s="100"/>
      <c r="E45" s="48"/>
      <c r="F45" s="83"/>
      <c r="G45" s="100"/>
      <c r="H45" s="100"/>
      <c r="I45" s="48"/>
    </row>
    <row r="46" spans="1:9" ht="18.75" x14ac:dyDescent="0.25">
      <c r="A46" s="97"/>
      <c r="B46" s="83"/>
      <c r="C46" s="100"/>
      <c r="D46" s="100"/>
      <c r="E46" s="48"/>
      <c r="F46" s="83"/>
      <c r="G46" s="100"/>
      <c r="H46" s="100"/>
      <c r="I46" s="48"/>
    </row>
    <row r="47" spans="1:9" ht="18.75" x14ac:dyDescent="0.25">
      <c r="A47" s="97"/>
      <c r="B47" s="83"/>
      <c r="C47" s="100"/>
      <c r="D47" s="100"/>
      <c r="E47" s="48"/>
      <c r="F47" s="83"/>
      <c r="G47" s="100"/>
      <c r="H47" s="100"/>
      <c r="I47" s="48"/>
    </row>
    <row r="48" spans="1:9" ht="18.75" x14ac:dyDescent="0.25">
      <c r="A48" s="97"/>
      <c r="B48" s="83"/>
      <c r="C48" s="100"/>
      <c r="D48" s="100"/>
      <c r="E48" s="48"/>
      <c r="F48" s="83"/>
      <c r="G48" s="100"/>
      <c r="H48" s="100"/>
      <c r="I48" s="48"/>
    </row>
    <row r="49" spans="1:9" ht="18.75" x14ac:dyDescent="0.25">
      <c r="A49" s="97"/>
      <c r="B49" s="83"/>
      <c r="C49" s="100"/>
      <c r="D49" s="100"/>
      <c r="E49" s="48"/>
      <c r="F49" s="83"/>
      <c r="G49" s="100"/>
      <c r="H49" s="100"/>
      <c r="I49" s="48"/>
    </row>
    <row r="50" spans="1:9" ht="18.75" x14ac:dyDescent="0.25">
      <c r="A50" s="97"/>
      <c r="B50" s="83"/>
      <c r="C50" s="100"/>
      <c r="D50" s="100"/>
      <c r="E50" s="48"/>
      <c r="F50" s="83"/>
      <c r="G50" s="100"/>
      <c r="H50" s="100"/>
      <c r="I50" s="48"/>
    </row>
    <row r="51" spans="1:9" ht="18.75" x14ac:dyDescent="0.25">
      <c r="A51" s="97"/>
      <c r="B51" s="83"/>
      <c r="C51" s="100"/>
      <c r="D51" s="100"/>
      <c r="E51" s="48"/>
      <c r="F51" s="83"/>
      <c r="G51" s="100"/>
      <c r="H51" s="100"/>
      <c r="I51" s="48"/>
    </row>
    <row r="52" spans="1:9" ht="18.75" x14ac:dyDescent="0.25">
      <c r="A52" s="97"/>
      <c r="B52" s="83"/>
      <c r="C52" s="100"/>
      <c r="D52" s="100"/>
      <c r="E52" s="48"/>
      <c r="F52" s="83"/>
      <c r="G52" s="100"/>
      <c r="H52" s="100"/>
      <c r="I52" s="48"/>
    </row>
    <row r="53" spans="1:9" ht="18.75" x14ac:dyDescent="0.25">
      <c r="A53" s="97"/>
      <c r="B53" s="83"/>
      <c r="C53" s="100"/>
      <c r="D53" s="100"/>
      <c r="E53" s="48"/>
      <c r="F53" s="83"/>
      <c r="G53" s="100"/>
      <c r="H53" s="100"/>
      <c r="I53" s="48"/>
    </row>
    <row r="54" spans="1:9" ht="18.75" x14ac:dyDescent="0.25">
      <c r="A54" s="97"/>
      <c r="B54" s="83"/>
      <c r="C54" s="100"/>
      <c r="D54" s="100"/>
      <c r="E54" s="48"/>
      <c r="F54" s="83"/>
      <c r="G54" s="100"/>
      <c r="H54" s="100"/>
      <c r="I54" s="48"/>
    </row>
    <row r="55" spans="1:9" ht="18.75" x14ac:dyDescent="0.25">
      <c r="A55" s="97"/>
      <c r="B55" s="83"/>
      <c r="C55" s="100"/>
      <c r="D55" s="100"/>
      <c r="E55" s="48"/>
      <c r="F55" s="83"/>
      <c r="G55" s="100"/>
      <c r="H55" s="100"/>
      <c r="I55" s="48"/>
    </row>
    <row r="56" spans="1:9" ht="18.75" x14ac:dyDescent="0.25">
      <c r="A56" s="97"/>
      <c r="B56" s="83"/>
      <c r="C56" s="100"/>
      <c r="D56" s="100"/>
      <c r="E56" s="48"/>
      <c r="F56" s="83"/>
      <c r="G56" s="100"/>
      <c r="H56" s="100"/>
      <c r="I56" s="48"/>
    </row>
    <row r="57" spans="1:9" ht="18.75" x14ac:dyDescent="0.25">
      <c r="A57" s="97"/>
      <c r="B57" s="83"/>
      <c r="C57" s="100"/>
      <c r="D57" s="100"/>
      <c r="E57" s="48"/>
      <c r="F57" s="83"/>
      <c r="G57" s="100"/>
      <c r="H57" s="100"/>
      <c r="I57" s="48"/>
    </row>
    <row r="58" spans="1:9" ht="18.75" x14ac:dyDescent="0.25">
      <c r="A58" s="97"/>
      <c r="B58" s="83"/>
      <c r="C58" s="23"/>
      <c r="D58" s="23"/>
      <c r="E58" s="48"/>
      <c r="F58" s="83"/>
      <c r="G58" s="100"/>
      <c r="H58" s="100"/>
      <c r="I58" s="48"/>
    </row>
    <row r="59" spans="1:9" ht="18.75" x14ac:dyDescent="0.25">
      <c r="A59" s="414" t="s">
        <v>91</v>
      </c>
      <c r="B59" s="415"/>
      <c r="C59" s="35">
        <f>SUM(C4:C58)</f>
        <v>25</v>
      </c>
      <c r="D59" s="35">
        <f>SUM(D4:D58)</f>
        <v>25</v>
      </c>
      <c r="E59" s="51"/>
      <c r="F59" s="51"/>
      <c r="G59" s="35">
        <f>SUM(G4:G58)</f>
        <v>224</v>
      </c>
      <c r="H59" s="35">
        <f>SUM(H4:H58)</f>
        <v>34</v>
      </c>
      <c r="I59" s="51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8"/>
  <sheetViews>
    <sheetView view="pageBreakPreview" topLeftCell="A13" zoomScale="70" zoomScaleNormal="100" zoomScaleSheetLayoutView="70" workbookViewId="0">
      <selection activeCell="I16" sqref="I16:N18"/>
    </sheetView>
  </sheetViews>
  <sheetFormatPr defaultRowHeight="15" x14ac:dyDescent="0.25"/>
  <cols>
    <col min="1" max="1" width="14.85546875" customWidth="1"/>
    <col min="2" max="2" width="14.85546875" style="5" customWidth="1"/>
    <col min="3" max="3" width="7.7109375" style="5" customWidth="1"/>
    <col min="4" max="4" width="19.42578125" customWidth="1"/>
    <col min="5" max="5" width="21.42578125" customWidth="1"/>
    <col min="6" max="6" width="14.140625" customWidth="1"/>
    <col min="7" max="7" width="13.28515625" customWidth="1"/>
    <col min="8" max="8" width="11.28515625" customWidth="1"/>
    <col min="9" max="10" width="6.28515625" style="5" customWidth="1"/>
    <col min="11" max="11" width="18.42578125" customWidth="1"/>
    <col min="12" max="12" width="24" customWidth="1"/>
    <col min="13" max="13" width="16.28515625" customWidth="1"/>
    <col min="14" max="14" width="17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420" t="s">
        <v>265</v>
      </c>
      <c r="B2" s="420"/>
      <c r="C2" s="420"/>
      <c r="D2" s="420"/>
      <c r="E2" s="420"/>
      <c r="F2" s="420"/>
      <c r="G2" s="420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419" t="s">
        <v>123</v>
      </c>
      <c r="B3" s="421" t="s">
        <v>117</v>
      </c>
      <c r="C3" s="421"/>
      <c r="D3" s="419" t="s">
        <v>270</v>
      </c>
      <c r="E3" s="419" t="s">
        <v>735</v>
      </c>
      <c r="F3" s="419" t="s">
        <v>125</v>
      </c>
      <c r="G3" s="419" t="s">
        <v>126</v>
      </c>
      <c r="H3" s="419" t="s">
        <v>123</v>
      </c>
      <c r="I3" s="421" t="s">
        <v>117</v>
      </c>
      <c r="J3" s="421"/>
      <c r="K3" s="419" t="s">
        <v>269</v>
      </c>
      <c r="L3" s="419" t="s">
        <v>735</v>
      </c>
      <c r="M3" s="419" t="s">
        <v>125</v>
      </c>
      <c r="N3" s="419" t="s">
        <v>126</v>
      </c>
    </row>
    <row r="4" spans="1:14" s="5" customFormat="1" ht="62.25" customHeight="1" x14ac:dyDescent="0.25">
      <c r="A4" s="419"/>
      <c r="B4" s="347" t="s">
        <v>59</v>
      </c>
      <c r="C4" s="347" t="s">
        <v>90</v>
      </c>
      <c r="D4" s="419"/>
      <c r="E4" s="419"/>
      <c r="F4" s="419"/>
      <c r="G4" s="419"/>
      <c r="H4" s="419"/>
      <c r="I4" s="347" t="s">
        <v>59</v>
      </c>
      <c r="J4" s="347" t="s">
        <v>90</v>
      </c>
      <c r="K4" s="419"/>
      <c r="L4" s="419"/>
      <c r="M4" s="419"/>
      <c r="N4" s="419"/>
    </row>
    <row r="5" spans="1:14" x14ac:dyDescent="0.25">
      <c r="A5" s="344" t="s">
        <v>237</v>
      </c>
      <c r="B5" s="345">
        <v>4</v>
      </c>
      <c r="C5" s="345">
        <f>SUM(C6:C128)</f>
        <v>4</v>
      </c>
      <c r="D5" s="346"/>
      <c r="E5" s="346"/>
      <c r="F5" s="345">
        <f>SUM(F6:F128)</f>
        <v>1386</v>
      </c>
      <c r="G5" s="346"/>
      <c r="H5" s="344" t="s">
        <v>124</v>
      </c>
      <c r="I5" s="345">
        <f>SUM(I6:I128)</f>
        <v>13</v>
      </c>
      <c r="J5" s="345">
        <f>SUM(J6:J128)</f>
        <v>13</v>
      </c>
      <c r="K5" s="346"/>
      <c r="L5" s="346"/>
      <c r="M5" s="345">
        <f>SUM(M6:M128)</f>
        <v>1845</v>
      </c>
      <c r="N5" s="346"/>
    </row>
    <row r="6" spans="1:14" ht="62.25" customHeight="1" x14ac:dyDescent="0.25">
      <c r="A6" s="184"/>
      <c r="B6" s="57">
        <v>1</v>
      </c>
      <c r="C6" s="57">
        <v>1</v>
      </c>
      <c r="D6" s="295" t="s">
        <v>393</v>
      </c>
      <c r="E6" s="297" t="s">
        <v>396</v>
      </c>
      <c r="F6" s="57">
        <v>553</v>
      </c>
      <c r="G6" s="296" t="s">
        <v>394</v>
      </c>
      <c r="H6" s="184"/>
      <c r="I6" s="21">
        <v>1</v>
      </c>
      <c r="J6" s="21">
        <v>1</v>
      </c>
      <c r="K6" s="348" t="s">
        <v>421</v>
      </c>
      <c r="L6" s="309" t="s">
        <v>71</v>
      </c>
      <c r="M6" s="97">
        <v>30</v>
      </c>
      <c r="N6" s="310" t="s">
        <v>422</v>
      </c>
    </row>
    <row r="7" spans="1:14" ht="262.5" x14ac:dyDescent="0.25">
      <c r="A7" s="62"/>
      <c r="B7" s="57">
        <v>1</v>
      </c>
      <c r="C7" s="57">
        <v>1</v>
      </c>
      <c r="D7" s="295" t="s">
        <v>395</v>
      </c>
      <c r="E7" s="297" t="s">
        <v>396</v>
      </c>
      <c r="F7" s="57">
        <v>523</v>
      </c>
      <c r="G7" s="296" t="s">
        <v>415</v>
      </c>
      <c r="H7" s="62"/>
      <c r="I7" s="57">
        <v>1</v>
      </c>
      <c r="J7" s="57">
        <v>1</v>
      </c>
      <c r="K7" s="295" t="s">
        <v>398</v>
      </c>
      <c r="L7" s="299" t="s">
        <v>71</v>
      </c>
      <c r="M7" s="57">
        <v>231</v>
      </c>
      <c r="N7" s="300" t="s">
        <v>374</v>
      </c>
    </row>
    <row r="8" spans="1:14" ht="138" customHeight="1" x14ac:dyDescent="0.25">
      <c r="A8" s="62"/>
      <c r="B8" s="298">
        <v>1</v>
      </c>
      <c r="C8" s="57">
        <v>1</v>
      </c>
      <c r="D8" s="295" t="s">
        <v>397</v>
      </c>
      <c r="E8" s="297" t="s">
        <v>396</v>
      </c>
      <c r="F8" s="57">
        <v>150</v>
      </c>
      <c r="G8" s="297" t="s">
        <v>414</v>
      </c>
      <c r="H8" s="62"/>
      <c r="I8" s="21">
        <v>1</v>
      </c>
      <c r="J8" s="21">
        <v>1</v>
      </c>
      <c r="K8" s="295" t="s">
        <v>734</v>
      </c>
      <c r="L8" s="297" t="s">
        <v>396</v>
      </c>
      <c r="M8" s="57">
        <v>73</v>
      </c>
      <c r="N8" s="97" t="s">
        <v>399</v>
      </c>
    </row>
    <row r="9" spans="1:14" ht="146.25" customHeight="1" x14ac:dyDescent="0.25">
      <c r="A9" s="62"/>
      <c r="B9" s="21">
        <v>1</v>
      </c>
      <c r="C9" s="21">
        <v>1</v>
      </c>
      <c r="D9" s="295" t="s">
        <v>406</v>
      </c>
      <c r="E9" s="94" t="s">
        <v>411</v>
      </c>
      <c r="F9" s="57">
        <v>160</v>
      </c>
      <c r="G9" s="300" t="s">
        <v>341</v>
      </c>
      <c r="H9" s="62"/>
      <c r="I9" s="21">
        <v>1</v>
      </c>
      <c r="J9" s="21">
        <v>1</v>
      </c>
      <c r="K9" s="66" t="s">
        <v>400</v>
      </c>
      <c r="L9" s="299" t="s">
        <v>71</v>
      </c>
      <c r="M9" s="21">
        <v>80</v>
      </c>
      <c r="N9" s="97" t="s">
        <v>374</v>
      </c>
    </row>
    <row r="10" spans="1:14" ht="75" x14ac:dyDescent="0.25">
      <c r="A10" s="62"/>
      <c r="B10" s="21">
        <v>0</v>
      </c>
      <c r="C10" s="21">
        <v>0</v>
      </c>
      <c r="D10" s="66"/>
      <c r="E10" s="54"/>
      <c r="F10" s="21">
        <v>0</v>
      </c>
      <c r="G10" s="54"/>
      <c r="H10" s="62"/>
      <c r="I10" s="57">
        <v>1</v>
      </c>
      <c r="J10" s="57">
        <v>1</v>
      </c>
      <c r="K10" s="295" t="s">
        <v>401</v>
      </c>
      <c r="L10" s="296" t="s">
        <v>402</v>
      </c>
      <c r="M10" s="57">
        <v>154</v>
      </c>
      <c r="N10" s="297" t="s">
        <v>403</v>
      </c>
    </row>
    <row r="11" spans="1:14" ht="75" x14ac:dyDescent="0.25">
      <c r="A11" s="62"/>
      <c r="B11" s="21">
        <v>0</v>
      </c>
      <c r="C11" s="21">
        <v>0</v>
      </c>
      <c r="D11" s="66"/>
      <c r="E11" s="54"/>
      <c r="F11" s="21">
        <v>0</v>
      </c>
      <c r="G11" s="54"/>
      <c r="H11" s="62"/>
      <c r="I11" s="57">
        <v>1</v>
      </c>
      <c r="J11" s="57">
        <v>1</v>
      </c>
      <c r="K11" s="295" t="s">
        <v>404</v>
      </c>
      <c r="L11" s="296" t="s">
        <v>410</v>
      </c>
      <c r="M11" s="57">
        <v>325</v>
      </c>
      <c r="N11" s="297" t="s">
        <v>405</v>
      </c>
    </row>
    <row r="12" spans="1:14" ht="112.5" x14ac:dyDescent="0.25">
      <c r="A12" s="62"/>
      <c r="B12" s="21">
        <v>0</v>
      </c>
      <c r="C12" s="21">
        <v>0</v>
      </c>
      <c r="D12" s="66"/>
      <c r="E12" s="54"/>
      <c r="F12" s="21">
        <v>0</v>
      </c>
      <c r="G12" s="54"/>
      <c r="H12" s="62"/>
      <c r="I12" s="57">
        <v>1</v>
      </c>
      <c r="J12" s="57">
        <v>1</v>
      </c>
      <c r="K12" s="301" t="s">
        <v>407</v>
      </c>
      <c r="L12" s="94" t="s">
        <v>409</v>
      </c>
      <c r="M12" s="57">
        <v>128</v>
      </c>
      <c r="N12" s="300" t="s">
        <v>341</v>
      </c>
    </row>
    <row r="13" spans="1:14" ht="75" x14ac:dyDescent="0.25">
      <c r="A13" s="62"/>
      <c r="B13" s="21">
        <v>0</v>
      </c>
      <c r="C13" s="21">
        <v>0</v>
      </c>
      <c r="D13" s="66" t="s">
        <v>392</v>
      </c>
      <c r="E13" s="54"/>
      <c r="F13" s="21">
        <v>0</v>
      </c>
      <c r="G13" s="54"/>
      <c r="H13" s="62"/>
      <c r="I13" s="57">
        <v>1</v>
      </c>
      <c r="J13" s="57">
        <v>1</v>
      </c>
      <c r="K13" s="302" t="s">
        <v>408</v>
      </c>
      <c r="L13" s="94" t="s">
        <v>409</v>
      </c>
      <c r="M13" s="57">
        <v>205</v>
      </c>
      <c r="N13" s="300" t="s">
        <v>341</v>
      </c>
    </row>
    <row r="14" spans="1:14" ht="112.5" x14ac:dyDescent="0.25">
      <c r="A14" s="62"/>
      <c r="B14" s="21">
        <v>0</v>
      </c>
      <c r="C14" s="21">
        <v>0</v>
      </c>
      <c r="D14" s="66"/>
      <c r="E14" s="54"/>
      <c r="F14" s="21">
        <v>0</v>
      </c>
      <c r="G14" s="54"/>
      <c r="H14" s="62"/>
      <c r="I14" s="21">
        <v>1</v>
      </c>
      <c r="J14" s="21">
        <v>1</v>
      </c>
      <c r="K14" s="301" t="s">
        <v>412</v>
      </c>
      <c r="L14" s="94" t="s">
        <v>411</v>
      </c>
      <c r="M14" s="21">
        <v>70</v>
      </c>
      <c r="N14" s="107" t="s">
        <v>341</v>
      </c>
    </row>
    <row r="15" spans="1:14" ht="75" x14ac:dyDescent="0.25">
      <c r="A15" s="62"/>
      <c r="B15" s="21">
        <v>0</v>
      </c>
      <c r="C15" s="21">
        <v>0</v>
      </c>
      <c r="D15" s="66"/>
      <c r="E15" s="54"/>
      <c r="F15" s="21">
        <v>0</v>
      </c>
      <c r="G15" s="54"/>
      <c r="H15" s="62"/>
      <c r="I15" s="21">
        <v>1</v>
      </c>
      <c r="J15" s="21">
        <v>1</v>
      </c>
      <c r="K15" s="301" t="s">
        <v>413</v>
      </c>
      <c r="L15" s="94" t="s">
        <v>416</v>
      </c>
      <c r="M15" s="21">
        <v>90</v>
      </c>
      <c r="N15" s="107" t="s">
        <v>341</v>
      </c>
    </row>
    <row r="16" spans="1:14" ht="47.25" x14ac:dyDescent="0.25">
      <c r="A16" s="62"/>
      <c r="B16" s="21">
        <v>0</v>
      </c>
      <c r="C16" s="21">
        <v>0</v>
      </c>
      <c r="D16" s="66"/>
      <c r="E16" s="54"/>
      <c r="F16" s="21">
        <v>0</v>
      </c>
      <c r="G16" s="54"/>
      <c r="H16" s="62"/>
      <c r="I16" s="57">
        <v>1</v>
      </c>
      <c r="J16" s="57">
        <v>1</v>
      </c>
      <c r="K16" s="161" t="s">
        <v>417</v>
      </c>
      <c r="L16" s="303" t="s">
        <v>72</v>
      </c>
      <c r="M16" s="304">
        <v>304</v>
      </c>
      <c r="N16" s="305" t="s">
        <v>418</v>
      </c>
    </row>
    <row r="17" spans="1:14" ht="47.25" x14ac:dyDescent="0.25">
      <c r="A17" s="62"/>
      <c r="B17" s="21">
        <v>0</v>
      </c>
      <c r="C17" s="21">
        <v>0</v>
      </c>
      <c r="D17" s="66"/>
      <c r="E17" s="54"/>
      <c r="F17" s="21">
        <v>0</v>
      </c>
      <c r="G17" s="54"/>
      <c r="H17" s="62"/>
      <c r="I17" s="57">
        <v>1</v>
      </c>
      <c r="J17" s="57">
        <v>1</v>
      </c>
      <c r="K17" s="306" t="s">
        <v>419</v>
      </c>
      <c r="L17" s="167" t="s">
        <v>72</v>
      </c>
      <c r="M17" s="304">
        <v>70</v>
      </c>
      <c r="N17" s="305" t="s">
        <v>418</v>
      </c>
    </row>
    <row r="18" spans="1:14" ht="94.5" x14ac:dyDescent="0.25">
      <c r="A18" s="62"/>
      <c r="B18" s="21">
        <v>0</v>
      </c>
      <c r="C18" s="21">
        <v>0</v>
      </c>
      <c r="D18" s="66"/>
      <c r="E18" s="54"/>
      <c r="F18" s="21">
        <v>0</v>
      </c>
      <c r="G18" s="54"/>
      <c r="H18" s="62"/>
      <c r="I18" s="57">
        <v>1</v>
      </c>
      <c r="J18" s="57">
        <v>1</v>
      </c>
      <c r="K18" s="307" t="s">
        <v>420</v>
      </c>
      <c r="L18" s="308" t="s">
        <v>60</v>
      </c>
      <c r="M18" s="297">
        <v>85</v>
      </c>
      <c r="N18" s="305" t="s">
        <v>418</v>
      </c>
    </row>
    <row r="19" spans="1:14" ht="18.75" x14ac:dyDescent="0.25">
      <c r="A19" s="62"/>
      <c r="B19" s="21">
        <v>0</v>
      </c>
      <c r="C19" s="21">
        <v>0</v>
      </c>
      <c r="D19" s="66"/>
      <c r="E19" s="54"/>
      <c r="F19" s="21">
        <v>0</v>
      </c>
      <c r="G19" s="54"/>
      <c r="H19" s="62"/>
      <c r="I19" s="21">
        <v>0</v>
      </c>
      <c r="J19" s="21">
        <v>0</v>
      </c>
      <c r="M19" s="21">
        <v>0</v>
      </c>
    </row>
    <row r="20" spans="1:14" ht="18.75" x14ac:dyDescent="0.25">
      <c r="A20" s="62"/>
      <c r="B20" s="21">
        <v>0</v>
      </c>
      <c r="C20" s="21">
        <v>0</v>
      </c>
      <c r="D20" s="66"/>
      <c r="E20" s="54"/>
      <c r="F20" s="21">
        <v>0</v>
      </c>
      <c r="G20" s="54"/>
      <c r="H20" s="62"/>
      <c r="I20" s="21">
        <v>0</v>
      </c>
      <c r="J20" s="21">
        <v>0</v>
      </c>
      <c r="K20" s="66"/>
      <c r="L20" s="54"/>
      <c r="M20" s="21">
        <v>0</v>
      </c>
      <c r="N20" s="54"/>
    </row>
    <row r="21" spans="1:14" ht="18.75" x14ac:dyDescent="0.25">
      <c r="A21" s="62"/>
      <c r="B21" s="21">
        <v>0</v>
      </c>
      <c r="C21" s="21">
        <v>0</v>
      </c>
      <c r="D21" s="66"/>
      <c r="E21" s="54"/>
      <c r="F21" s="21">
        <v>0</v>
      </c>
      <c r="G21" s="54"/>
      <c r="H21" s="62"/>
      <c r="I21" s="21">
        <v>0</v>
      </c>
      <c r="J21" s="21">
        <v>0</v>
      </c>
      <c r="K21" s="66"/>
      <c r="L21" s="54"/>
      <c r="M21" s="21">
        <v>0</v>
      </c>
      <c r="N21" s="54"/>
    </row>
    <row r="22" spans="1:14" ht="18.75" x14ac:dyDescent="0.25">
      <c r="A22" s="62"/>
      <c r="B22" s="21">
        <v>0</v>
      </c>
      <c r="C22" s="21">
        <v>0</v>
      </c>
      <c r="D22" s="66"/>
      <c r="E22" s="54"/>
      <c r="F22" s="21">
        <v>0</v>
      </c>
      <c r="G22" s="54"/>
      <c r="H22" s="62"/>
      <c r="I22" s="21">
        <v>0</v>
      </c>
      <c r="J22" s="21">
        <v>0</v>
      </c>
      <c r="K22" s="66"/>
      <c r="L22" s="54"/>
      <c r="M22" s="21">
        <v>0</v>
      </c>
      <c r="N22" s="54"/>
    </row>
    <row r="23" spans="1:14" ht="18.75" x14ac:dyDescent="0.25">
      <c r="A23" s="62"/>
      <c r="B23" s="21">
        <v>0</v>
      </c>
      <c r="C23" s="21">
        <v>0</v>
      </c>
      <c r="D23" s="66"/>
      <c r="E23" s="54"/>
      <c r="F23" s="21">
        <v>0</v>
      </c>
      <c r="G23" s="54"/>
      <c r="H23" s="62"/>
      <c r="I23" s="21">
        <v>0</v>
      </c>
      <c r="J23" s="21">
        <v>0</v>
      </c>
      <c r="K23" s="66"/>
      <c r="L23" s="54"/>
      <c r="M23" s="21">
        <v>0</v>
      </c>
      <c r="N23" s="54"/>
    </row>
    <row r="24" spans="1:14" ht="18.75" x14ac:dyDescent="0.25">
      <c r="A24" s="62"/>
      <c r="B24" s="21">
        <v>0</v>
      </c>
      <c r="C24" s="21">
        <v>0</v>
      </c>
      <c r="D24" s="66"/>
      <c r="E24" s="54"/>
      <c r="F24" s="21">
        <v>0</v>
      </c>
      <c r="G24" s="54"/>
      <c r="H24" s="62"/>
      <c r="I24" s="21">
        <v>0</v>
      </c>
      <c r="J24" s="21">
        <v>0</v>
      </c>
      <c r="K24" s="66"/>
      <c r="L24" s="54"/>
      <c r="M24" s="21">
        <v>0</v>
      </c>
      <c r="N24" s="54"/>
    </row>
    <row r="25" spans="1:14" ht="18.75" x14ac:dyDescent="0.25">
      <c r="A25" s="62"/>
      <c r="B25" s="21">
        <v>0</v>
      </c>
      <c r="C25" s="21">
        <v>0</v>
      </c>
      <c r="D25" s="66"/>
      <c r="E25" s="54"/>
      <c r="F25" s="21">
        <v>0</v>
      </c>
      <c r="G25" s="54"/>
      <c r="H25" s="62"/>
      <c r="I25" s="21">
        <v>0</v>
      </c>
      <c r="J25" s="21">
        <v>0</v>
      </c>
      <c r="K25" s="66"/>
      <c r="L25" s="54"/>
      <c r="M25" s="21">
        <v>0</v>
      </c>
      <c r="N25" s="54"/>
    </row>
    <row r="26" spans="1:14" ht="18.75" x14ac:dyDescent="0.25">
      <c r="A26" s="62"/>
      <c r="B26" s="21">
        <v>0</v>
      </c>
      <c r="C26" s="21">
        <v>0</v>
      </c>
      <c r="D26" s="66"/>
      <c r="E26" s="54"/>
      <c r="F26" s="21">
        <v>0</v>
      </c>
      <c r="G26" s="54"/>
      <c r="H26" s="62"/>
      <c r="I26" s="21">
        <v>0</v>
      </c>
      <c r="J26" s="21">
        <v>0</v>
      </c>
      <c r="K26" s="66"/>
      <c r="L26" s="54"/>
      <c r="M26" s="21">
        <v>0</v>
      </c>
      <c r="N26" s="54"/>
    </row>
    <row r="27" spans="1:14" ht="18.75" x14ac:dyDescent="0.25">
      <c r="A27" s="62"/>
      <c r="B27" s="21">
        <v>0</v>
      </c>
      <c r="C27" s="21">
        <v>0</v>
      </c>
      <c r="D27" s="66"/>
      <c r="E27" s="54"/>
      <c r="F27" s="21">
        <v>0</v>
      </c>
      <c r="G27" s="54"/>
      <c r="H27" s="62"/>
      <c r="I27" s="21">
        <v>0</v>
      </c>
      <c r="J27" s="21">
        <v>0</v>
      </c>
      <c r="K27" s="66"/>
      <c r="L27" s="54"/>
      <c r="M27" s="21">
        <v>0</v>
      </c>
      <c r="N27" s="54"/>
    </row>
    <row r="28" spans="1:14" ht="18.75" x14ac:dyDescent="0.25">
      <c r="A28" s="62"/>
      <c r="B28" s="21">
        <v>0</v>
      </c>
      <c r="C28" s="21">
        <v>0</v>
      </c>
      <c r="D28" s="66"/>
      <c r="E28" s="54"/>
      <c r="F28" s="21">
        <v>0</v>
      </c>
      <c r="G28" s="54"/>
      <c r="H28" s="62"/>
      <c r="I28" s="21">
        <v>0</v>
      </c>
      <c r="J28" s="21">
        <v>0</v>
      </c>
      <c r="K28" s="66"/>
      <c r="L28" s="54"/>
      <c r="M28" s="21">
        <v>0</v>
      </c>
      <c r="N28" s="54"/>
    </row>
    <row r="29" spans="1:14" ht="18.75" x14ac:dyDescent="0.25">
      <c r="A29" s="62"/>
      <c r="B29" s="21">
        <v>0</v>
      </c>
      <c r="C29" s="21">
        <v>0</v>
      </c>
      <c r="D29" s="66"/>
      <c r="E29" s="54"/>
      <c r="F29" s="21">
        <v>0</v>
      </c>
      <c r="G29" s="54"/>
      <c r="H29" s="62"/>
      <c r="I29" s="21">
        <v>0</v>
      </c>
      <c r="J29" s="21">
        <v>0</v>
      </c>
      <c r="K29" s="66"/>
      <c r="L29" s="54"/>
      <c r="M29" s="21">
        <v>0</v>
      </c>
      <c r="N29" s="54"/>
    </row>
    <row r="30" spans="1:14" ht="18.75" x14ac:dyDescent="0.25">
      <c r="A30" s="62"/>
      <c r="B30" s="21">
        <v>0</v>
      </c>
      <c r="C30" s="21">
        <v>0</v>
      </c>
      <c r="D30" s="66"/>
      <c r="E30" s="54"/>
      <c r="F30" s="21">
        <v>0</v>
      </c>
      <c r="G30" s="54"/>
      <c r="H30" s="62"/>
      <c r="I30" s="21">
        <v>0</v>
      </c>
      <c r="J30" s="21">
        <v>0</v>
      </c>
      <c r="K30" s="66"/>
      <c r="L30" s="54"/>
      <c r="M30" s="21">
        <v>0</v>
      </c>
      <c r="N30" s="54"/>
    </row>
    <row r="31" spans="1:14" ht="18.75" x14ac:dyDescent="0.25">
      <c r="A31" s="62"/>
      <c r="B31" s="21">
        <v>0</v>
      </c>
      <c r="C31" s="21">
        <v>0</v>
      </c>
      <c r="D31" s="66"/>
      <c r="E31" s="54"/>
      <c r="F31" s="21">
        <v>0</v>
      </c>
      <c r="G31" s="54"/>
      <c r="H31" s="62"/>
      <c r="I31" s="21">
        <v>0</v>
      </c>
      <c r="J31" s="21">
        <v>0</v>
      </c>
      <c r="K31" s="66"/>
      <c r="L31" s="54"/>
      <c r="M31" s="21">
        <v>0</v>
      </c>
      <c r="N31" s="54"/>
    </row>
    <row r="32" spans="1:14" ht="18.75" x14ac:dyDescent="0.25">
      <c r="A32" s="62"/>
      <c r="B32" s="21">
        <v>0</v>
      </c>
      <c r="C32" s="21">
        <v>0</v>
      </c>
      <c r="D32" s="66"/>
      <c r="E32" s="54"/>
      <c r="F32" s="21">
        <v>0</v>
      </c>
      <c r="G32" s="54"/>
      <c r="H32" s="62"/>
      <c r="I32" s="21">
        <v>0</v>
      </c>
      <c r="J32" s="21">
        <v>0</v>
      </c>
      <c r="K32" s="66"/>
      <c r="L32" s="54"/>
      <c r="M32" s="21">
        <v>0</v>
      </c>
      <c r="N32" s="54"/>
    </row>
    <row r="33" spans="1:14" ht="18.75" x14ac:dyDescent="0.25">
      <c r="A33" s="62"/>
      <c r="B33" s="21">
        <v>0</v>
      </c>
      <c r="C33" s="21">
        <v>0</v>
      </c>
      <c r="D33" s="66"/>
      <c r="E33" s="54"/>
      <c r="F33" s="21">
        <v>0</v>
      </c>
      <c r="G33" s="54"/>
      <c r="H33" s="62"/>
      <c r="I33" s="21">
        <v>0</v>
      </c>
      <c r="J33" s="21">
        <v>0</v>
      </c>
      <c r="K33" s="66"/>
      <c r="L33" s="54"/>
      <c r="M33" s="21">
        <v>0</v>
      </c>
      <c r="N33" s="54"/>
    </row>
    <row r="34" spans="1:14" ht="18.75" x14ac:dyDescent="0.25">
      <c r="A34" s="62"/>
      <c r="B34" s="21">
        <v>0</v>
      </c>
      <c r="C34" s="21">
        <v>0</v>
      </c>
      <c r="D34" s="66"/>
      <c r="E34" s="54"/>
      <c r="F34" s="21">
        <v>0</v>
      </c>
      <c r="G34" s="54"/>
      <c r="H34" s="62"/>
      <c r="I34" s="21">
        <v>0</v>
      </c>
      <c r="J34" s="21">
        <v>0</v>
      </c>
      <c r="K34" s="66"/>
      <c r="L34" s="54"/>
      <c r="M34" s="21">
        <v>0</v>
      </c>
      <c r="N34" s="54"/>
    </row>
    <row r="35" spans="1:14" ht="18.75" x14ac:dyDescent="0.25">
      <c r="A35" s="62"/>
      <c r="B35" s="21">
        <v>0</v>
      </c>
      <c r="C35" s="21">
        <v>0</v>
      </c>
      <c r="D35" s="66"/>
      <c r="E35" s="54"/>
      <c r="F35" s="21">
        <v>0</v>
      </c>
      <c r="G35" s="54"/>
      <c r="H35" s="62"/>
      <c r="I35" s="21">
        <v>0</v>
      </c>
      <c r="J35" s="21">
        <v>0</v>
      </c>
      <c r="K35" s="66"/>
      <c r="L35" s="54"/>
      <c r="M35" s="21">
        <v>0</v>
      </c>
      <c r="N35" s="54"/>
    </row>
    <row r="36" spans="1:14" ht="18.75" x14ac:dyDescent="0.25">
      <c r="A36" s="62"/>
      <c r="B36" s="21">
        <v>0</v>
      </c>
      <c r="C36" s="21">
        <v>0</v>
      </c>
      <c r="D36" s="66"/>
      <c r="E36" s="54"/>
      <c r="F36" s="21">
        <v>0</v>
      </c>
      <c r="G36" s="54"/>
      <c r="H36" s="62"/>
      <c r="I36" s="21">
        <v>0</v>
      </c>
      <c r="J36" s="21">
        <v>0</v>
      </c>
      <c r="K36" s="66"/>
      <c r="L36" s="54"/>
      <c r="M36" s="21">
        <v>0</v>
      </c>
      <c r="N36" s="54"/>
    </row>
    <row r="37" spans="1:14" ht="18.75" x14ac:dyDescent="0.25">
      <c r="A37" s="62"/>
      <c r="B37" s="21">
        <v>0</v>
      </c>
      <c r="C37" s="21">
        <v>0</v>
      </c>
      <c r="D37" s="66"/>
      <c r="E37" s="54"/>
      <c r="F37" s="21">
        <v>0</v>
      </c>
      <c r="G37" s="54"/>
      <c r="H37" s="62"/>
      <c r="I37" s="21">
        <v>0</v>
      </c>
      <c r="J37" s="21">
        <v>0</v>
      </c>
      <c r="K37" s="66"/>
      <c r="L37" s="54"/>
      <c r="M37" s="21">
        <v>0</v>
      </c>
      <c r="N37" s="54"/>
    </row>
    <row r="38" spans="1:14" ht="18.75" x14ac:dyDescent="0.25">
      <c r="A38" s="62"/>
      <c r="B38" s="21">
        <v>0</v>
      </c>
      <c r="C38" s="21">
        <v>0</v>
      </c>
      <c r="D38" s="66"/>
      <c r="E38" s="54"/>
      <c r="F38" s="21">
        <v>0</v>
      </c>
      <c r="G38" s="54"/>
      <c r="H38" s="62"/>
      <c r="I38" s="21">
        <v>0</v>
      </c>
      <c r="J38" s="21">
        <v>0</v>
      </c>
      <c r="K38" s="66"/>
      <c r="L38" s="54"/>
      <c r="M38" s="21">
        <v>0</v>
      </c>
      <c r="N38" s="54"/>
    </row>
    <row r="39" spans="1:14" ht="18.75" x14ac:dyDescent="0.25">
      <c r="A39" s="62"/>
      <c r="B39" s="21">
        <v>0</v>
      </c>
      <c r="C39" s="21">
        <v>0</v>
      </c>
      <c r="D39" s="66"/>
      <c r="E39" s="54"/>
      <c r="F39" s="21">
        <v>0</v>
      </c>
      <c r="G39" s="54"/>
      <c r="H39" s="62"/>
      <c r="I39" s="21">
        <v>0</v>
      </c>
      <c r="J39" s="21">
        <v>0</v>
      </c>
      <c r="K39" s="66"/>
      <c r="L39" s="54"/>
      <c r="M39" s="21">
        <v>0</v>
      </c>
      <c r="N39" s="54"/>
    </row>
    <row r="40" spans="1:14" ht="18.75" x14ac:dyDescent="0.25">
      <c r="A40" s="62"/>
      <c r="B40" s="21">
        <v>0</v>
      </c>
      <c r="C40" s="21">
        <v>0</v>
      </c>
      <c r="D40" s="66"/>
      <c r="E40" s="54"/>
      <c r="F40" s="21">
        <v>0</v>
      </c>
      <c r="G40" s="54"/>
      <c r="H40" s="62"/>
      <c r="I40" s="21">
        <v>0</v>
      </c>
      <c r="J40" s="21">
        <v>0</v>
      </c>
      <c r="K40" s="66"/>
      <c r="L40" s="54"/>
      <c r="M40" s="21">
        <v>0</v>
      </c>
      <c r="N40" s="54"/>
    </row>
    <row r="41" spans="1:14" ht="18.75" x14ac:dyDescent="0.25">
      <c r="A41" s="62"/>
      <c r="B41" s="21">
        <v>0</v>
      </c>
      <c r="C41" s="21">
        <v>0</v>
      </c>
      <c r="D41" s="66"/>
      <c r="E41" s="54"/>
      <c r="F41" s="21">
        <v>0</v>
      </c>
      <c r="G41" s="54"/>
      <c r="H41" s="62"/>
      <c r="I41" s="21">
        <v>0</v>
      </c>
      <c r="J41" s="21">
        <v>0</v>
      </c>
      <c r="K41" s="66"/>
      <c r="L41" s="54"/>
      <c r="M41" s="21">
        <v>0</v>
      </c>
      <c r="N41" s="54"/>
    </row>
    <row r="42" spans="1:14" ht="18.75" x14ac:dyDescent="0.25">
      <c r="A42" s="62"/>
      <c r="B42" s="21">
        <v>0</v>
      </c>
      <c r="C42" s="21">
        <v>0</v>
      </c>
      <c r="D42" s="66"/>
      <c r="E42" s="54"/>
      <c r="F42" s="21">
        <v>0</v>
      </c>
      <c r="G42" s="54"/>
      <c r="H42" s="62"/>
      <c r="I42" s="21">
        <v>0</v>
      </c>
      <c r="J42" s="21">
        <v>0</v>
      </c>
      <c r="K42" s="66"/>
      <c r="L42" s="54"/>
      <c r="M42" s="21">
        <v>0</v>
      </c>
      <c r="N42" s="54"/>
    </row>
    <row r="43" spans="1:14" ht="18.75" x14ac:dyDescent="0.25">
      <c r="A43" s="62"/>
      <c r="B43" s="21">
        <v>0</v>
      </c>
      <c r="C43" s="21">
        <v>0</v>
      </c>
      <c r="D43" s="66"/>
      <c r="E43" s="54"/>
      <c r="F43" s="21">
        <v>0</v>
      </c>
      <c r="G43" s="54"/>
      <c r="H43" s="62"/>
      <c r="I43" s="21">
        <v>0</v>
      </c>
      <c r="J43" s="21">
        <v>0</v>
      </c>
      <c r="K43" s="66"/>
      <c r="L43" s="54"/>
      <c r="M43" s="21">
        <v>0</v>
      </c>
      <c r="N43" s="54"/>
    </row>
    <row r="44" spans="1:14" ht="18.75" x14ac:dyDescent="0.25">
      <c r="A44" s="62"/>
      <c r="B44" s="21">
        <v>0</v>
      </c>
      <c r="C44" s="21">
        <v>0</v>
      </c>
      <c r="D44" s="66"/>
      <c r="E44" s="54"/>
      <c r="F44" s="21">
        <v>0</v>
      </c>
      <c r="G44" s="54"/>
      <c r="H44" s="62"/>
      <c r="I44" s="21">
        <v>0</v>
      </c>
      <c r="J44" s="21">
        <v>0</v>
      </c>
      <c r="K44" s="66"/>
      <c r="L44" s="54"/>
      <c r="M44" s="21">
        <v>0</v>
      </c>
      <c r="N44" s="54"/>
    </row>
    <row r="45" spans="1:14" ht="18.75" x14ac:dyDescent="0.25">
      <c r="A45" s="62"/>
      <c r="B45" s="21">
        <v>0</v>
      </c>
      <c r="C45" s="21">
        <v>0</v>
      </c>
      <c r="D45" s="66"/>
      <c r="E45" s="54"/>
      <c r="F45" s="21">
        <v>0</v>
      </c>
      <c r="G45" s="54"/>
      <c r="H45" s="62"/>
      <c r="I45" s="21">
        <v>0</v>
      </c>
      <c r="J45" s="21">
        <v>0</v>
      </c>
      <c r="K45" s="66"/>
      <c r="L45" s="54"/>
      <c r="M45" s="21">
        <v>0</v>
      </c>
      <c r="N45" s="54"/>
    </row>
    <row r="46" spans="1:14" ht="18.75" x14ac:dyDescent="0.25">
      <c r="A46" s="62"/>
      <c r="B46" s="21">
        <v>0</v>
      </c>
      <c r="C46" s="21">
        <v>0</v>
      </c>
      <c r="D46" s="66"/>
      <c r="E46" s="54"/>
      <c r="F46" s="21">
        <v>0</v>
      </c>
      <c r="G46" s="54"/>
      <c r="H46" s="62"/>
      <c r="I46" s="21">
        <v>0</v>
      </c>
      <c r="J46" s="21">
        <v>0</v>
      </c>
      <c r="K46" s="66"/>
      <c r="L46" s="54"/>
      <c r="M46" s="21">
        <v>0</v>
      </c>
      <c r="N46" s="54"/>
    </row>
    <row r="47" spans="1:14" ht="18.75" x14ac:dyDescent="0.25">
      <c r="A47" s="62"/>
      <c r="B47" s="21">
        <v>0</v>
      </c>
      <c r="C47" s="21">
        <v>0</v>
      </c>
      <c r="D47" s="66"/>
      <c r="E47" s="54"/>
      <c r="F47" s="21">
        <v>0</v>
      </c>
      <c r="G47" s="54"/>
      <c r="H47" s="62"/>
      <c r="I47" s="21">
        <v>0</v>
      </c>
      <c r="J47" s="21">
        <v>0</v>
      </c>
      <c r="K47" s="66"/>
      <c r="L47" s="54"/>
      <c r="M47" s="21">
        <v>0</v>
      </c>
      <c r="N47" s="54"/>
    </row>
    <row r="48" spans="1:14" ht="18.75" x14ac:dyDescent="0.25">
      <c r="A48" s="62"/>
      <c r="B48" s="21">
        <v>0</v>
      </c>
      <c r="C48" s="21">
        <v>0</v>
      </c>
      <c r="D48" s="66"/>
      <c r="E48" s="54"/>
      <c r="F48" s="21">
        <v>0</v>
      </c>
      <c r="G48" s="54"/>
      <c r="H48" s="62"/>
      <c r="I48" s="21">
        <v>0</v>
      </c>
      <c r="J48" s="21">
        <v>0</v>
      </c>
      <c r="K48" s="66"/>
      <c r="L48" s="54"/>
      <c r="M48" s="21">
        <v>0</v>
      </c>
      <c r="N48" s="54"/>
    </row>
    <row r="49" spans="1:14" ht="18.75" x14ac:dyDescent="0.25">
      <c r="A49" s="62"/>
      <c r="B49" s="21">
        <v>0</v>
      </c>
      <c r="C49" s="21">
        <v>0</v>
      </c>
      <c r="D49" s="66"/>
      <c r="E49" s="54"/>
      <c r="F49" s="21">
        <v>0</v>
      </c>
      <c r="G49" s="54"/>
      <c r="H49" s="62"/>
      <c r="I49" s="21">
        <v>0</v>
      </c>
      <c r="J49" s="21">
        <v>0</v>
      </c>
      <c r="K49" s="66"/>
      <c r="L49" s="54"/>
      <c r="M49" s="21">
        <v>0</v>
      </c>
      <c r="N49" s="54"/>
    </row>
    <row r="50" spans="1:14" ht="18.75" x14ac:dyDescent="0.25">
      <c r="A50" s="62"/>
      <c r="B50" s="21">
        <v>0</v>
      </c>
      <c r="C50" s="21">
        <v>0</v>
      </c>
      <c r="D50" s="66"/>
      <c r="E50" s="54"/>
      <c r="F50" s="21">
        <v>0</v>
      </c>
      <c r="G50" s="54"/>
      <c r="H50" s="62"/>
      <c r="I50" s="21">
        <v>0</v>
      </c>
      <c r="J50" s="21">
        <v>0</v>
      </c>
      <c r="K50" s="66"/>
      <c r="L50" s="54"/>
      <c r="M50" s="21">
        <v>0</v>
      </c>
      <c r="N50" s="54"/>
    </row>
    <row r="51" spans="1:14" ht="18.75" x14ac:dyDescent="0.25">
      <c r="A51" s="62"/>
      <c r="B51" s="21">
        <v>0</v>
      </c>
      <c r="C51" s="21">
        <v>0</v>
      </c>
      <c r="D51" s="66"/>
      <c r="E51" s="54"/>
      <c r="F51" s="21">
        <v>0</v>
      </c>
      <c r="G51" s="54"/>
      <c r="H51" s="62"/>
      <c r="I51" s="21">
        <v>0</v>
      </c>
      <c r="J51" s="21">
        <v>0</v>
      </c>
      <c r="K51" s="66"/>
      <c r="L51" s="54"/>
      <c r="M51" s="21">
        <v>0</v>
      </c>
      <c r="N51" s="54"/>
    </row>
    <row r="52" spans="1:14" ht="18.75" x14ac:dyDescent="0.25">
      <c r="A52" s="56"/>
      <c r="B52" s="21">
        <v>0</v>
      </c>
      <c r="C52" s="21">
        <v>0</v>
      </c>
      <c r="D52" s="66"/>
      <c r="E52" s="54"/>
      <c r="F52" s="21">
        <v>0</v>
      </c>
      <c r="G52" s="54"/>
      <c r="H52" s="62"/>
      <c r="I52" s="21">
        <v>0</v>
      </c>
      <c r="J52" s="21">
        <v>0</v>
      </c>
      <c r="K52" s="66"/>
      <c r="L52" s="54"/>
      <c r="M52" s="21">
        <v>0</v>
      </c>
      <c r="N52" s="54"/>
    </row>
    <row r="53" spans="1:14" ht="18.75" x14ac:dyDescent="0.25">
      <c r="A53" s="56"/>
      <c r="B53" s="21">
        <v>0</v>
      </c>
      <c r="C53" s="21">
        <v>0</v>
      </c>
      <c r="D53" s="66"/>
      <c r="E53" s="54"/>
      <c r="F53" s="21">
        <v>0</v>
      </c>
      <c r="G53" s="54"/>
      <c r="H53" s="62"/>
      <c r="I53" s="21">
        <v>0</v>
      </c>
      <c r="J53" s="21">
        <v>0</v>
      </c>
      <c r="K53" s="66"/>
      <c r="L53" s="54"/>
      <c r="M53" s="21">
        <v>0</v>
      </c>
      <c r="N53" s="54"/>
    </row>
    <row r="54" spans="1:14" ht="18.75" x14ac:dyDescent="0.25">
      <c r="A54" s="56"/>
      <c r="B54" s="21">
        <v>0</v>
      </c>
      <c r="C54" s="21">
        <v>0</v>
      </c>
      <c r="D54" s="66"/>
      <c r="E54" s="54"/>
      <c r="F54" s="21">
        <v>0</v>
      </c>
      <c r="G54" s="54"/>
      <c r="H54" s="62"/>
      <c r="I54" s="21">
        <v>0</v>
      </c>
      <c r="J54" s="21">
        <v>0</v>
      </c>
      <c r="K54" s="66"/>
      <c r="L54" s="54"/>
      <c r="M54" s="21">
        <v>0</v>
      </c>
      <c r="N54" s="54"/>
    </row>
    <row r="55" spans="1:14" ht="18.75" x14ac:dyDescent="0.25">
      <c r="A55" s="56"/>
      <c r="B55" s="21">
        <v>0</v>
      </c>
      <c r="C55" s="21">
        <v>0</v>
      </c>
      <c r="D55" s="66"/>
      <c r="E55" s="54"/>
      <c r="F55" s="21">
        <v>0</v>
      </c>
      <c r="G55" s="54"/>
      <c r="H55" s="62"/>
      <c r="I55" s="21">
        <v>0</v>
      </c>
      <c r="J55" s="21">
        <v>0</v>
      </c>
      <c r="K55" s="66"/>
      <c r="L55" s="54"/>
      <c r="M55" s="21">
        <v>0</v>
      </c>
      <c r="N55" s="54"/>
    </row>
    <row r="56" spans="1:14" ht="18.75" x14ac:dyDescent="0.25">
      <c r="A56" s="56"/>
      <c r="B56" s="21">
        <v>0</v>
      </c>
      <c r="C56" s="21">
        <v>0</v>
      </c>
      <c r="D56" s="66"/>
      <c r="E56" s="54"/>
      <c r="F56" s="21">
        <v>0</v>
      </c>
      <c r="G56" s="54"/>
      <c r="H56" s="62"/>
      <c r="I56" s="21">
        <v>0</v>
      </c>
      <c r="J56" s="21">
        <v>0</v>
      </c>
      <c r="K56" s="66"/>
      <c r="L56" s="54"/>
      <c r="M56" s="21">
        <v>0</v>
      </c>
      <c r="N56" s="54"/>
    </row>
    <row r="57" spans="1:14" ht="18.75" x14ac:dyDescent="0.25">
      <c r="A57" s="56"/>
      <c r="B57" s="21">
        <v>0</v>
      </c>
      <c r="C57" s="21">
        <v>0</v>
      </c>
      <c r="D57" s="66"/>
      <c r="E57" s="54"/>
      <c r="F57" s="21">
        <v>0</v>
      </c>
      <c r="G57" s="54"/>
      <c r="H57" s="62"/>
      <c r="I57" s="21">
        <v>0</v>
      </c>
      <c r="J57" s="21">
        <v>0</v>
      </c>
      <c r="K57" s="66"/>
      <c r="L57" s="54"/>
      <c r="M57" s="21">
        <v>0</v>
      </c>
      <c r="N57" s="54"/>
    </row>
    <row r="58" spans="1:14" ht="18.75" x14ac:dyDescent="0.25">
      <c r="A58" s="56"/>
      <c r="B58" s="21">
        <v>0</v>
      </c>
      <c r="C58" s="21">
        <v>0</v>
      </c>
      <c r="D58" s="66"/>
      <c r="E58" s="54"/>
      <c r="F58" s="21">
        <v>0</v>
      </c>
      <c r="G58" s="54"/>
      <c r="H58" s="62"/>
      <c r="I58" s="21">
        <v>0</v>
      </c>
      <c r="J58" s="21">
        <v>0</v>
      </c>
      <c r="K58" s="66"/>
      <c r="L58" s="54"/>
      <c r="M58" s="21">
        <v>0</v>
      </c>
      <c r="N58" s="54"/>
    </row>
    <row r="59" spans="1:14" ht="18.75" x14ac:dyDescent="0.25">
      <c r="A59" s="56"/>
      <c r="B59" s="21">
        <v>0</v>
      </c>
      <c r="C59" s="21">
        <v>0</v>
      </c>
      <c r="D59" s="66"/>
      <c r="E59" s="54"/>
      <c r="F59" s="21">
        <v>0</v>
      </c>
      <c r="G59" s="54"/>
      <c r="H59" s="62"/>
      <c r="I59" s="21">
        <v>0</v>
      </c>
      <c r="J59" s="21">
        <v>0</v>
      </c>
      <c r="K59" s="66"/>
      <c r="L59" s="54"/>
      <c r="M59" s="21">
        <v>0</v>
      </c>
      <c r="N59" s="54"/>
    </row>
    <row r="60" spans="1:14" ht="18.75" x14ac:dyDescent="0.25">
      <c r="A60" s="56"/>
      <c r="B60" s="21">
        <v>0</v>
      </c>
      <c r="C60" s="21">
        <v>0</v>
      </c>
      <c r="D60" s="66"/>
      <c r="E60" s="54"/>
      <c r="F60" s="21">
        <v>0</v>
      </c>
      <c r="G60" s="54"/>
      <c r="H60" s="62"/>
      <c r="I60" s="21">
        <v>0</v>
      </c>
      <c r="J60" s="21">
        <v>0</v>
      </c>
      <c r="K60" s="66"/>
      <c r="L60" s="54"/>
      <c r="M60" s="21">
        <v>0</v>
      </c>
      <c r="N60" s="54"/>
    </row>
    <row r="61" spans="1:14" ht="18.75" x14ac:dyDescent="0.25">
      <c r="A61" s="56"/>
      <c r="B61" s="21">
        <v>0</v>
      </c>
      <c r="C61" s="21">
        <v>0</v>
      </c>
      <c r="D61" s="66"/>
      <c r="E61" s="54"/>
      <c r="F61" s="21">
        <v>0</v>
      </c>
      <c r="G61" s="54"/>
      <c r="H61" s="62"/>
      <c r="I61" s="21">
        <v>0</v>
      </c>
      <c r="J61" s="21">
        <v>0</v>
      </c>
      <c r="K61" s="66"/>
      <c r="L61" s="54"/>
      <c r="M61" s="21">
        <v>0</v>
      </c>
      <c r="N61" s="54"/>
    </row>
    <row r="62" spans="1:14" ht="18.75" x14ac:dyDescent="0.25">
      <c r="A62" s="56"/>
      <c r="B62" s="21">
        <v>0</v>
      </c>
      <c r="C62" s="21">
        <v>0</v>
      </c>
      <c r="D62" s="66"/>
      <c r="E62" s="54"/>
      <c r="F62" s="21">
        <v>0</v>
      </c>
      <c r="G62" s="54"/>
      <c r="H62" s="62"/>
      <c r="I62" s="21">
        <v>0</v>
      </c>
      <c r="J62" s="21">
        <v>0</v>
      </c>
      <c r="K62" s="66"/>
      <c r="L62" s="54"/>
      <c r="M62" s="21">
        <v>0</v>
      </c>
      <c r="N62" s="54"/>
    </row>
    <row r="63" spans="1:14" ht="18.75" x14ac:dyDescent="0.25">
      <c r="A63" s="56"/>
      <c r="B63" s="21">
        <v>0</v>
      </c>
      <c r="C63" s="21">
        <v>0</v>
      </c>
      <c r="D63" s="66"/>
      <c r="E63" s="54"/>
      <c r="F63" s="21">
        <v>0</v>
      </c>
      <c r="G63" s="54"/>
      <c r="H63" s="62"/>
      <c r="I63" s="21">
        <v>0</v>
      </c>
      <c r="J63" s="21">
        <v>0</v>
      </c>
      <c r="K63" s="66"/>
      <c r="L63" s="54"/>
      <c r="M63" s="21">
        <v>0</v>
      </c>
      <c r="N63" s="54"/>
    </row>
    <row r="64" spans="1:14" ht="18.75" x14ac:dyDescent="0.25">
      <c r="A64" s="56"/>
      <c r="B64" s="21">
        <v>0</v>
      </c>
      <c r="C64" s="21">
        <v>0</v>
      </c>
      <c r="D64" s="66"/>
      <c r="E64" s="54"/>
      <c r="F64" s="21">
        <v>0</v>
      </c>
      <c r="G64" s="54"/>
      <c r="H64" s="62"/>
      <c r="I64" s="21">
        <v>0</v>
      </c>
      <c r="J64" s="21">
        <v>0</v>
      </c>
      <c r="K64" s="66"/>
      <c r="L64" s="54"/>
      <c r="M64" s="21">
        <v>0</v>
      </c>
      <c r="N64" s="54"/>
    </row>
    <row r="65" spans="1:14" ht="18.75" x14ac:dyDescent="0.25">
      <c r="A65" s="56"/>
      <c r="B65" s="21">
        <v>0</v>
      </c>
      <c r="C65" s="21">
        <v>0</v>
      </c>
      <c r="D65" s="66"/>
      <c r="E65" s="54"/>
      <c r="F65" s="21">
        <v>0</v>
      </c>
      <c r="G65" s="54"/>
      <c r="H65" s="62"/>
      <c r="I65" s="21">
        <v>0</v>
      </c>
      <c r="J65" s="21">
        <v>0</v>
      </c>
      <c r="K65" s="66"/>
      <c r="L65" s="54"/>
      <c r="M65" s="21">
        <v>0</v>
      </c>
      <c r="N65" s="54"/>
    </row>
    <row r="66" spans="1:14" ht="18.75" x14ac:dyDescent="0.25">
      <c r="A66" s="56"/>
      <c r="B66" s="21">
        <v>0</v>
      </c>
      <c r="C66" s="21">
        <v>0</v>
      </c>
      <c r="D66" s="66"/>
      <c r="E66" s="54"/>
      <c r="F66" s="21">
        <v>0</v>
      </c>
      <c r="G66" s="54"/>
      <c r="H66" s="62"/>
      <c r="I66" s="21">
        <v>0</v>
      </c>
      <c r="J66" s="21">
        <v>0</v>
      </c>
      <c r="K66" s="66"/>
      <c r="L66" s="54"/>
      <c r="M66" s="21">
        <v>0</v>
      </c>
      <c r="N66" s="54"/>
    </row>
    <row r="67" spans="1:14" ht="18.75" x14ac:dyDescent="0.25">
      <c r="A67" s="56"/>
      <c r="B67" s="21">
        <v>0</v>
      </c>
      <c r="C67" s="21">
        <v>0</v>
      </c>
      <c r="D67" s="66"/>
      <c r="E67" s="54"/>
      <c r="F67" s="21">
        <v>0</v>
      </c>
      <c r="G67" s="54"/>
      <c r="H67" s="62"/>
      <c r="I67" s="21">
        <v>0</v>
      </c>
      <c r="J67" s="21">
        <v>0</v>
      </c>
      <c r="K67" s="66"/>
      <c r="L67" s="54"/>
      <c r="M67" s="21">
        <v>0</v>
      </c>
      <c r="N67" s="54"/>
    </row>
    <row r="68" spans="1:14" ht="18.75" x14ac:dyDescent="0.25">
      <c r="A68" s="56"/>
      <c r="B68" s="21">
        <v>0</v>
      </c>
      <c r="C68" s="21">
        <v>0</v>
      </c>
      <c r="D68" s="66"/>
      <c r="E68" s="54"/>
      <c r="F68" s="21">
        <v>0</v>
      </c>
      <c r="G68" s="54"/>
      <c r="H68" s="62"/>
      <c r="I68" s="21">
        <v>0</v>
      </c>
      <c r="J68" s="21">
        <v>0</v>
      </c>
      <c r="K68" s="66"/>
      <c r="L68" s="54"/>
      <c r="M68" s="21">
        <v>0</v>
      </c>
      <c r="N68" s="54"/>
    </row>
    <row r="69" spans="1:14" ht="18.75" x14ac:dyDescent="0.25">
      <c r="A69" s="56"/>
      <c r="B69" s="21">
        <v>0</v>
      </c>
      <c r="C69" s="21">
        <v>0</v>
      </c>
      <c r="D69" s="66"/>
      <c r="E69" s="54"/>
      <c r="F69" s="21">
        <v>0</v>
      </c>
      <c r="G69" s="54"/>
      <c r="H69" s="62"/>
      <c r="I69" s="21">
        <v>0</v>
      </c>
      <c r="J69" s="21">
        <v>0</v>
      </c>
      <c r="K69" s="66"/>
      <c r="L69" s="54"/>
      <c r="M69" s="21">
        <v>0</v>
      </c>
      <c r="N69" s="54"/>
    </row>
    <row r="70" spans="1:14" ht="18.75" x14ac:dyDescent="0.25">
      <c r="A70" s="56"/>
      <c r="B70" s="21">
        <v>0</v>
      </c>
      <c r="C70" s="21">
        <v>0</v>
      </c>
      <c r="D70" s="66"/>
      <c r="E70" s="54"/>
      <c r="F70" s="21">
        <v>0</v>
      </c>
      <c r="G70" s="54"/>
      <c r="H70" s="62"/>
      <c r="I70" s="21">
        <v>0</v>
      </c>
      <c r="J70" s="21">
        <v>0</v>
      </c>
      <c r="K70" s="66"/>
      <c r="L70" s="54"/>
      <c r="M70" s="21">
        <v>0</v>
      </c>
      <c r="N70" s="54"/>
    </row>
    <row r="71" spans="1:14" ht="18.75" x14ac:dyDescent="0.25">
      <c r="A71" s="56"/>
      <c r="B71" s="21">
        <v>0</v>
      </c>
      <c r="C71" s="21">
        <v>0</v>
      </c>
      <c r="D71" s="66"/>
      <c r="E71" s="54"/>
      <c r="F71" s="21">
        <v>0</v>
      </c>
      <c r="G71" s="54"/>
      <c r="H71" s="62"/>
      <c r="I71" s="21">
        <v>0</v>
      </c>
      <c r="J71" s="21">
        <v>0</v>
      </c>
      <c r="K71" s="66"/>
      <c r="L71" s="54"/>
      <c r="M71" s="21">
        <v>0</v>
      </c>
      <c r="N71" s="54"/>
    </row>
    <row r="72" spans="1:14" ht="18.75" x14ac:dyDescent="0.25">
      <c r="A72" s="56"/>
      <c r="B72" s="21">
        <v>0</v>
      </c>
      <c r="C72" s="21">
        <v>0</v>
      </c>
      <c r="D72" s="66"/>
      <c r="E72" s="54"/>
      <c r="F72" s="21">
        <v>0</v>
      </c>
      <c r="G72" s="54"/>
      <c r="H72" s="62"/>
      <c r="I72" s="21">
        <v>0</v>
      </c>
      <c r="J72" s="21">
        <v>0</v>
      </c>
      <c r="K72" s="66"/>
      <c r="L72" s="54"/>
      <c r="M72" s="21">
        <v>0</v>
      </c>
      <c r="N72" s="54"/>
    </row>
    <row r="73" spans="1:14" ht="18.75" x14ac:dyDescent="0.25">
      <c r="A73" s="56"/>
      <c r="B73" s="21">
        <v>0</v>
      </c>
      <c r="C73" s="21">
        <v>0</v>
      </c>
      <c r="D73" s="66"/>
      <c r="E73" s="54"/>
      <c r="F73" s="21">
        <v>0</v>
      </c>
      <c r="G73" s="54"/>
      <c r="H73" s="62"/>
      <c r="I73" s="21">
        <v>0</v>
      </c>
      <c r="J73" s="21">
        <v>0</v>
      </c>
      <c r="K73" s="66"/>
      <c r="L73" s="54"/>
      <c r="M73" s="21">
        <v>0</v>
      </c>
      <c r="N73" s="54"/>
    </row>
    <row r="74" spans="1:14" ht="18.75" x14ac:dyDescent="0.25">
      <c r="A74" s="56"/>
      <c r="B74" s="21">
        <v>0</v>
      </c>
      <c r="C74" s="21">
        <v>0</v>
      </c>
      <c r="D74" s="66"/>
      <c r="E74" s="54"/>
      <c r="F74" s="21">
        <v>0</v>
      </c>
      <c r="G74" s="54"/>
      <c r="H74" s="62"/>
      <c r="I74" s="21">
        <v>0</v>
      </c>
      <c r="J74" s="21">
        <v>0</v>
      </c>
      <c r="K74" s="66"/>
      <c r="L74" s="54"/>
      <c r="M74" s="21">
        <v>0</v>
      </c>
      <c r="N74" s="54"/>
    </row>
    <row r="75" spans="1:14" ht="18.75" x14ac:dyDescent="0.25">
      <c r="A75" s="56"/>
      <c r="B75" s="21">
        <v>0</v>
      </c>
      <c r="C75" s="21">
        <v>0</v>
      </c>
      <c r="D75" s="66"/>
      <c r="E75" s="54"/>
      <c r="F75" s="21">
        <v>0</v>
      </c>
      <c r="G75" s="54"/>
      <c r="H75" s="62"/>
      <c r="I75" s="21">
        <v>0</v>
      </c>
      <c r="J75" s="21">
        <v>0</v>
      </c>
      <c r="K75" s="66"/>
      <c r="L75" s="54"/>
      <c r="M75" s="21">
        <v>0</v>
      </c>
      <c r="N75" s="54"/>
    </row>
    <row r="76" spans="1:14" ht="18.75" x14ac:dyDescent="0.25">
      <c r="A76" s="56"/>
      <c r="B76" s="21">
        <v>0</v>
      </c>
      <c r="C76" s="21">
        <v>0</v>
      </c>
      <c r="D76" s="66"/>
      <c r="E76" s="54"/>
      <c r="F76" s="21">
        <v>0</v>
      </c>
      <c r="G76" s="54"/>
      <c r="H76" s="62"/>
      <c r="I76" s="21">
        <v>0</v>
      </c>
      <c r="J76" s="21">
        <v>0</v>
      </c>
      <c r="K76" s="66"/>
      <c r="L76" s="54"/>
      <c r="M76" s="21">
        <v>0</v>
      </c>
      <c r="N76" s="54"/>
    </row>
    <row r="77" spans="1:14" ht="18.75" x14ac:dyDescent="0.25">
      <c r="A77" s="56"/>
      <c r="B77" s="21">
        <v>0</v>
      </c>
      <c r="C77" s="21">
        <v>0</v>
      </c>
      <c r="D77" s="66"/>
      <c r="E77" s="54"/>
      <c r="F77" s="21">
        <v>0</v>
      </c>
      <c r="G77" s="54"/>
      <c r="H77" s="62"/>
      <c r="I77" s="21">
        <v>0</v>
      </c>
      <c r="J77" s="21">
        <v>0</v>
      </c>
      <c r="K77" s="66"/>
      <c r="L77" s="54"/>
      <c r="M77" s="21">
        <v>0</v>
      </c>
      <c r="N77" s="54"/>
    </row>
    <row r="78" spans="1:14" ht="18.75" x14ac:dyDescent="0.25">
      <c r="A78" s="56"/>
      <c r="B78" s="21">
        <v>0</v>
      </c>
      <c r="C78" s="21">
        <v>0</v>
      </c>
      <c r="D78" s="66"/>
      <c r="E78" s="54"/>
      <c r="F78" s="21">
        <v>0</v>
      </c>
      <c r="G78" s="54"/>
      <c r="H78" s="62"/>
      <c r="I78" s="21">
        <v>0</v>
      </c>
      <c r="J78" s="21">
        <v>0</v>
      </c>
      <c r="K78" s="66"/>
      <c r="L78" s="54"/>
      <c r="M78" s="21">
        <v>0</v>
      </c>
      <c r="N78" s="54"/>
    </row>
    <row r="79" spans="1:14" ht="18.75" x14ac:dyDescent="0.25">
      <c r="A79" s="56"/>
      <c r="B79" s="21">
        <v>0</v>
      </c>
      <c r="C79" s="21">
        <v>0</v>
      </c>
      <c r="D79" s="66"/>
      <c r="E79" s="54"/>
      <c r="F79" s="21">
        <v>0</v>
      </c>
      <c r="G79" s="54"/>
      <c r="H79" s="62"/>
      <c r="I79" s="21">
        <v>0</v>
      </c>
      <c r="J79" s="21">
        <v>0</v>
      </c>
      <c r="K79" s="66"/>
      <c r="L79" s="54"/>
      <c r="M79" s="21">
        <v>0</v>
      </c>
      <c r="N79" s="54"/>
    </row>
    <row r="80" spans="1:14" ht="18.75" x14ac:dyDescent="0.25">
      <c r="A80" s="56"/>
      <c r="B80" s="21">
        <v>0</v>
      </c>
      <c r="C80" s="21">
        <v>0</v>
      </c>
      <c r="D80" s="66"/>
      <c r="E80" s="54"/>
      <c r="F80" s="21">
        <v>0</v>
      </c>
      <c r="G80" s="54"/>
      <c r="H80" s="62"/>
      <c r="I80" s="21">
        <v>0</v>
      </c>
      <c r="J80" s="21">
        <v>0</v>
      </c>
      <c r="K80" s="66"/>
      <c r="L80" s="54"/>
      <c r="M80" s="21">
        <v>0</v>
      </c>
      <c r="N80" s="54"/>
    </row>
    <row r="81" spans="1:14" ht="18.75" x14ac:dyDescent="0.25">
      <c r="A81" s="56"/>
      <c r="B81" s="21">
        <v>0</v>
      </c>
      <c r="C81" s="21">
        <v>0</v>
      </c>
      <c r="D81" s="66"/>
      <c r="E81" s="54"/>
      <c r="F81" s="21">
        <v>0</v>
      </c>
      <c r="G81" s="54"/>
      <c r="H81" s="62"/>
      <c r="I81" s="21">
        <v>0</v>
      </c>
      <c r="J81" s="21">
        <v>0</v>
      </c>
      <c r="K81" s="66"/>
      <c r="L81" s="54"/>
      <c r="M81" s="21">
        <v>0</v>
      </c>
      <c r="N81" s="54"/>
    </row>
    <row r="82" spans="1:14" ht="18.75" x14ac:dyDescent="0.25">
      <c r="A82" s="56"/>
      <c r="B82" s="21">
        <v>0</v>
      </c>
      <c r="C82" s="21">
        <v>0</v>
      </c>
      <c r="D82" s="66"/>
      <c r="E82" s="54"/>
      <c r="F82" s="21">
        <v>0</v>
      </c>
      <c r="G82" s="54"/>
      <c r="H82" s="62"/>
      <c r="I82" s="21">
        <v>0</v>
      </c>
      <c r="J82" s="21">
        <v>0</v>
      </c>
      <c r="K82" s="66"/>
      <c r="L82" s="54"/>
      <c r="M82" s="21">
        <v>0</v>
      </c>
      <c r="N82" s="54"/>
    </row>
    <row r="83" spans="1:14" ht="18.75" x14ac:dyDescent="0.25">
      <c r="A83" s="56"/>
      <c r="B83" s="21">
        <v>0</v>
      </c>
      <c r="C83" s="21">
        <v>0</v>
      </c>
      <c r="D83" s="66"/>
      <c r="E83" s="54"/>
      <c r="F83" s="21">
        <v>0</v>
      </c>
      <c r="G83" s="54"/>
      <c r="H83" s="62"/>
      <c r="I83" s="21">
        <v>0</v>
      </c>
      <c r="J83" s="21">
        <v>0</v>
      </c>
      <c r="K83" s="66"/>
      <c r="L83" s="54"/>
      <c r="M83" s="21">
        <v>0</v>
      </c>
      <c r="N83" s="54"/>
    </row>
    <row r="84" spans="1:14" ht="18.75" x14ac:dyDescent="0.25">
      <c r="A84" s="56"/>
      <c r="B84" s="21">
        <v>0</v>
      </c>
      <c r="C84" s="21">
        <v>0</v>
      </c>
      <c r="D84" s="66"/>
      <c r="E84" s="54"/>
      <c r="F84" s="21">
        <v>0</v>
      </c>
      <c r="G84" s="54"/>
      <c r="H84" s="62"/>
      <c r="I84" s="21">
        <v>0</v>
      </c>
      <c r="J84" s="21">
        <v>0</v>
      </c>
      <c r="K84" s="66"/>
      <c r="L84" s="54"/>
      <c r="M84" s="21">
        <v>0</v>
      </c>
      <c r="N84" s="54"/>
    </row>
    <row r="85" spans="1:14" ht="18.75" x14ac:dyDescent="0.25">
      <c r="A85" s="56"/>
      <c r="B85" s="21">
        <v>0</v>
      </c>
      <c r="C85" s="21">
        <v>0</v>
      </c>
      <c r="D85" s="66"/>
      <c r="E85" s="54"/>
      <c r="F85" s="21">
        <v>0</v>
      </c>
      <c r="G85" s="54"/>
      <c r="H85" s="62"/>
      <c r="I85" s="21">
        <v>0</v>
      </c>
      <c r="J85" s="21">
        <v>0</v>
      </c>
      <c r="K85" s="66"/>
      <c r="L85" s="54"/>
      <c r="M85" s="21">
        <v>0</v>
      </c>
      <c r="N85" s="54"/>
    </row>
    <row r="86" spans="1:14" ht="18.75" x14ac:dyDescent="0.25">
      <c r="A86" s="56"/>
      <c r="B86" s="21">
        <v>0</v>
      </c>
      <c r="C86" s="21">
        <v>0</v>
      </c>
      <c r="D86" s="66"/>
      <c r="E86" s="54"/>
      <c r="F86" s="21">
        <v>0</v>
      </c>
      <c r="G86" s="54"/>
      <c r="H86" s="62"/>
      <c r="I86" s="21">
        <v>0</v>
      </c>
      <c r="J86" s="21">
        <v>0</v>
      </c>
      <c r="K86" s="66"/>
      <c r="L86" s="54"/>
      <c r="M86" s="21">
        <v>0</v>
      </c>
      <c r="N86" s="54"/>
    </row>
    <row r="87" spans="1:14" ht="18.75" x14ac:dyDescent="0.25">
      <c r="A87" s="56"/>
      <c r="B87" s="21">
        <v>0</v>
      </c>
      <c r="C87" s="21">
        <v>0</v>
      </c>
      <c r="D87" s="66"/>
      <c r="E87" s="54"/>
      <c r="F87" s="21">
        <v>0</v>
      </c>
      <c r="G87" s="54"/>
      <c r="H87" s="62"/>
      <c r="I87" s="21">
        <v>0</v>
      </c>
      <c r="J87" s="21">
        <v>0</v>
      </c>
      <c r="K87" s="66"/>
      <c r="L87" s="54"/>
      <c r="M87" s="21">
        <v>0</v>
      </c>
      <c r="N87" s="54"/>
    </row>
    <row r="88" spans="1:14" ht="18.75" x14ac:dyDescent="0.25">
      <c r="A88" s="56"/>
      <c r="B88" s="21">
        <v>0</v>
      </c>
      <c r="C88" s="21">
        <v>0</v>
      </c>
      <c r="D88" s="66"/>
      <c r="E88" s="54"/>
      <c r="F88" s="21">
        <v>0</v>
      </c>
      <c r="G88" s="54"/>
      <c r="H88" s="62"/>
      <c r="I88" s="21">
        <v>0</v>
      </c>
      <c r="J88" s="21">
        <v>0</v>
      </c>
      <c r="K88" s="66"/>
      <c r="L88" s="54"/>
      <c r="M88" s="21">
        <v>0</v>
      </c>
      <c r="N88" s="54"/>
    </row>
    <row r="89" spans="1:14" ht="18.75" x14ac:dyDescent="0.25">
      <c r="A89" s="56"/>
      <c r="B89" s="21">
        <v>0</v>
      </c>
      <c r="C89" s="21">
        <v>0</v>
      </c>
      <c r="D89" s="66"/>
      <c r="E89" s="54"/>
      <c r="F89" s="21">
        <v>0</v>
      </c>
      <c r="G89" s="54"/>
      <c r="H89" s="62"/>
      <c r="I89" s="21">
        <v>0</v>
      </c>
      <c r="J89" s="21">
        <v>0</v>
      </c>
      <c r="K89" s="66"/>
      <c r="L89" s="54"/>
      <c r="M89" s="21">
        <v>0</v>
      </c>
      <c r="N89" s="54"/>
    </row>
    <row r="90" spans="1:14" ht="18.75" x14ac:dyDescent="0.25">
      <c r="A90" s="56"/>
      <c r="B90" s="21">
        <v>0</v>
      </c>
      <c r="C90" s="21">
        <v>0</v>
      </c>
      <c r="D90" s="66"/>
      <c r="E90" s="54"/>
      <c r="F90" s="21">
        <v>0</v>
      </c>
      <c r="G90" s="54"/>
      <c r="H90" s="62"/>
      <c r="I90" s="21">
        <v>0</v>
      </c>
      <c r="J90" s="21">
        <v>0</v>
      </c>
      <c r="K90" s="66"/>
      <c r="L90" s="54"/>
      <c r="M90" s="21">
        <v>0</v>
      </c>
      <c r="N90" s="54"/>
    </row>
    <row r="91" spans="1:14" ht="18.75" x14ac:dyDescent="0.25">
      <c r="A91" s="56"/>
      <c r="B91" s="21">
        <v>0</v>
      </c>
      <c r="C91" s="21">
        <v>0</v>
      </c>
      <c r="D91" s="66"/>
      <c r="E91" s="54"/>
      <c r="F91" s="21">
        <v>0</v>
      </c>
      <c r="G91" s="54"/>
      <c r="H91" s="62"/>
      <c r="I91" s="21">
        <v>0</v>
      </c>
      <c r="J91" s="21">
        <v>0</v>
      </c>
      <c r="K91" s="66"/>
      <c r="L91" s="54"/>
      <c r="M91" s="21">
        <v>0</v>
      </c>
      <c r="N91" s="54"/>
    </row>
    <row r="92" spans="1:14" ht="18.75" x14ac:dyDescent="0.25">
      <c r="A92" s="56"/>
      <c r="B92" s="21">
        <v>0</v>
      </c>
      <c r="C92" s="21">
        <v>0</v>
      </c>
      <c r="D92" s="66"/>
      <c r="E92" s="54"/>
      <c r="F92" s="21">
        <v>0</v>
      </c>
      <c r="G92" s="54"/>
      <c r="H92" s="62"/>
      <c r="I92" s="21">
        <v>0</v>
      </c>
      <c r="J92" s="21">
        <v>0</v>
      </c>
      <c r="K92" s="66"/>
      <c r="L92" s="54"/>
      <c r="M92" s="21">
        <v>0</v>
      </c>
      <c r="N92" s="54"/>
    </row>
    <row r="93" spans="1:14" ht="18.75" x14ac:dyDescent="0.25">
      <c r="A93" s="56"/>
      <c r="B93" s="21">
        <v>0</v>
      </c>
      <c r="C93" s="21">
        <v>0</v>
      </c>
      <c r="D93" s="66"/>
      <c r="E93" s="54"/>
      <c r="F93" s="21">
        <v>0</v>
      </c>
      <c r="G93" s="54"/>
      <c r="H93" s="62"/>
      <c r="I93" s="21">
        <v>0</v>
      </c>
      <c r="J93" s="21">
        <v>0</v>
      </c>
      <c r="K93" s="66"/>
      <c r="L93" s="54"/>
      <c r="M93" s="21">
        <v>0</v>
      </c>
      <c r="N93" s="54"/>
    </row>
    <row r="94" spans="1:14" ht="18.75" x14ac:dyDescent="0.25">
      <c r="A94" s="56"/>
      <c r="B94" s="21">
        <v>0</v>
      </c>
      <c r="C94" s="21">
        <v>0</v>
      </c>
      <c r="D94" s="66"/>
      <c r="E94" s="54"/>
      <c r="F94" s="21">
        <v>0</v>
      </c>
      <c r="G94" s="54"/>
      <c r="H94" s="62"/>
      <c r="I94" s="21">
        <v>0</v>
      </c>
      <c r="J94" s="21">
        <v>0</v>
      </c>
      <c r="K94" s="66"/>
      <c r="L94" s="54"/>
      <c r="M94" s="21">
        <v>0</v>
      </c>
      <c r="N94" s="54"/>
    </row>
    <row r="95" spans="1:14" ht="18.75" x14ac:dyDescent="0.25">
      <c r="A95" s="56"/>
      <c r="B95" s="21">
        <v>0</v>
      </c>
      <c r="C95" s="21">
        <v>0</v>
      </c>
      <c r="D95" s="66"/>
      <c r="E95" s="54"/>
      <c r="F95" s="21">
        <v>0</v>
      </c>
      <c r="G95" s="54"/>
      <c r="H95" s="62"/>
      <c r="I95" s="21">
        <v>0</v>
      </c>
      <c r="J95" s="21">
        <v>0</v>
      </c>
      <c r="K95" s="66"/>
      <c r="L95" s="54"/>
      <c r="M95" s="21">
        <v>0</v>
      </c>
      <c r="N95" s="54"/>
    </row>
    <row r="96" spans="1:14" ht="18.75" x14ac:dyDescent="0.25">
      <c r="A96" s="56"/>
      <c r="B96" s="21">
        <v>0</v>
      </c>
      <c r="C96" s="21">
        <v>0</v>
      </c>
      <c r="D96" s="66"/>
      <c r="E96" s="54"/>
      <c r="F96" s="21">
        <v>0</v>
      </c>
      <c r="G96" s="54"/>
      <c r="H96" s="62"/>
      <c r="I96" s="21">
        <v>0</v>
      </c>
      <c r="J96" s="21">
        <v>0</v>
      </c>
      <c r="K96" s="66"/>
      <c r="L96" s="54"/>
      <c r="M96" s="21">
        <v>0</v>
      </c>
      <c r="N96" s="54"/>
    </row>
    <row r="97" spans="1:14" ht="18.75" x14ac:dyDescent="0.25">
      <c r="A97" s="56"/>
      <c r="B97" s="21">
        <v>0</v>
      </c>
      <c r="C97" s="21">
        <v>0</v>
      </c>
      <c r="D97" s="66"/>
      <c r="E97" s="54"/>
      <c r="F97" s="21">
        <v>0</v>
      </c>
      <c r="G97" s="54"/>
      <c r="H97" s="62"/>
      <c r="I97" s="21">
        <v>0</v>
      </c>
      <c r="J97" s="21">
        <v>0</v>
      </c>
      <c r="K97" s="66"/>
      <c r="L97" s="54"/>
      <c r="M97" s="21">
        <v>0</v>
      </c>
      <c r="N97" s="54"/>
    </row>
    <row r="98" spans="1:14" ht="18.75" x14ac:dyDescent="0.25">
      <c r="A98" s="56"/>
      <c r="B98" s="21">
        <v>0</v>
      </c>
      <c r="C98" s="21">
        <v>0</v>
      </c>
      <c r="D98" s="66"/>
      <c r="E98" s="54"/>
      <c r="F98" s="21">
        <v>0</v>
      </c>
      <c r="G98" s="54"/>
      <c r="H98" s="62"/>
      <c r="I98" s="21">
        <v>0</v>
      </c>
      <c r="J98" s="21">
        <v>0</v>
      </c>
      <c r="K98" s="66"/>
      <c r="L98" s="54"/>
      <c r="M98" s="21">
        <v>0</v>
      </c>
      <c r="N98" s="54"/>
    </row>
    <row r="99" spans="1:14" ht="18.75" x14ac:dyDescent="0.25">
      <c r="A99" s="56"/>
      <c r="B99" s="21">
        <v>0</v>
      </c>
      <c r="C99" s="21">
        <v>0</v>
      </c>
      <c r="D99" s="66"/>
      <c r="E99" s="54"/>
      <c r="F99" s="21">
        <v>0</v>
      </c>
      <c r="G99" s="54"/>
      <c r="H99" s="62"/>
      <c r="I99" s="21">
        <v>0</v>
      </c>
      <c r="J99" s="21">
        <v>0</v>
      </c>
      <c r="K99" s="66"/>
      <c r="L99" s="54"/>
      <c r="M99" s="21">
        <v>0</v>
      </c>
      <c r="N99" s="54"/>
    </row>
    <row r="100" spans="1:14" ht="18.75" x14ac:dyDescent="0.25">
      <c r="A100" s="56"/>
      <c r="B100" s="21">
        <v>0</v>
      </c>
      <c r="C100" s="21">
        <v>0</v>
      </c>
      <c r="D100" s="66"/>
      <c r="E100" s="54"/>
      <c r="F100" s="21">
        <v>0</v>
      </c>
      <c r="G100" s="54"/>
      <c r="H100" s="62"/>
      <c r="I100" s="21">
        <v>0</v>
      </c>
      <c r="J100" s="21">
        <v>0</v>
      </c>
      <c r="K100" s="66"/>
      <c r="L100" s="54"/>
      <c r="M100" s="21">
        <v>0</v>
      </c>
      <c r="N100" s="54"/>
    </row>
    <row r="101" spans="1:14" ht="18.75" x14ac:dyDescent="0.25">
      <c r="A101" s="56"/>
      <c r="B101" s="21">
        <v>0</v>
      </c>
      <c r="C101" s="21">
        <v>0</v>
      </c>
      <c r="D101" s="66"/>
      <c r="E101" s="54"/>
      <c r="F101" s="21">
        <v>0</v>
      </c>
      <c r="G101" s="54"/>
      <c r="H101" s="62"/>
      <c r="I101" s="21">
        <v>0</v>
      </c>
      <c r="J101" s="21">
        <v>0</v>
      </c>
      <c r="K101" s="66"/>
      <c r="L101" s="54"/>
      <c r="M101" s="21">
        <v>0</v>
      </c>
      <c r="N101" s="54"/>
    </row>
    <row r="102" spans="1:14" ht="18.75" x14ac:dyDescent="0.25">
      <c r="A102" s="56"/>
      <c r="B102" s="21">
        <v>0</v>
      </c>
      <c r="C102" s="21">
        <v>0</v>
      </c>
      <c r="D102" s="66"/>
      <c r="E102" s="54"/>
      <c r="F102" s="21">
        <v>0</v>
      </c>
      <c r="G102" s="54"/>
      <c r="H102" s="62"/>
      <c r="I102" s="21">
        <v>0</v>
      </c>
      <c r="J102" s="21">
        <v>0</v>
      </c>
      <c r="K102" s="66"/>
      <c r="L102" s="54"/>
      <c r="M102" s="21">
        <v>0</v>
      </c>
      <c r="N102" s="54"/>
    </row>
    <row r="103" spans="1:14" ht="18.75" x14ac:dyDescent="0.25">
      <c r="B103" s="21">
        <v>0</v>
      </c>
      <c r="C103" s="21">
        <v>0</v>
      </c>
      <c r="D103" s="66"/>
      <c r="E103" s="54"/>
      <c r="F103" s="21">
        <v>0</v>
      </c>
      <c r="G103" s="54"/>
      <c r="H103" s="62"/>
      <c r="I103" s="21">
        <v>0</v>
      </c>
      <c r="J103" s="21">
        <v>0</v>
      </c>
      <c r="K103" s="66"/>
      <c r="L103" s="54"/>
      <c r="M103" s="21">
        <v>0</v>
      </c>
      <c r="N103" s="54"/>
    </row>
    <row r="104" spans="1:14" ht="18.75" x14ac:dyDescent="0.25">
      <c r="A104" s="56"/>
      <c r="B104" s="21">
        <v>0</v>
      </c>
      <c r="C104" s="21">
        <v>0</v>
      </c>
      <c r="D104" s="66"/>
      <c r="E104" s="54"/>
      <c r="F104" s="21">
        <v>0</v>
      </c>
      <c r="G104" s="54"/>
      <c r="H104" s="62"/>
      <c r="I104" s="21">
        <v>0</v>
      </c>
      <c r="J104" s="21">
        <v>0</v>
      </c>
      <c r="K104" s="66"/>
      <c r="L104" s="54"/>
      <c r="M104" s="21">
        <v>0</v>
      </c>
      <c r="N104" s="54"/>
    </row>
    <row r="105" spans="1:14" ht="18.75" x14ac:dyDescent="0.25">
      <c r="A105" s="56"/>
      <c r="B105" s="21">
        <v>0</v>
      </c>
      <c r="C105" s="21">
        <v>0</v>
      </c>
      <c r="D105" s="66"/>
      <c r="E105" s="54"/>
      <c r="F105" s="21">
        <v>0</v>
      </c>
      <c r="G105" s="54"/>
      <c r="H105" s="62"/>
      <c r="I105" s="21">
        <v>0</v>
      </c>
      <c r="J105" s="21">
        <v>0</v>
      </c>
      <c r="K105" s="66"/>
      <c r="L105" s="54"/>
      <c r="M105" s="21">
        <v>0</v>
      </c>
      <c r="N105" s="54"/>
    </row>
    <row r="106" spans="1:14" ht="18.75" x14ac:dyDescent="0.25">
      <c r="A106" s="56"/>
      <c r="B106" s="21">
        <v>0</v>
      </c>
      <c r="C106" s="21">
        <v>0</v>
      </c>
      <c r="D106" s="66"/>
      <c r="E106" s="54"/>
      <c r="F106" s="21">
        <v>0</v>
      </c>
      <c r="G106" s="54"/>
      <c r="H106" s="62"/>
      <c r="I106" s="21">
        <v>0</v>
      </c>
      <c r="J106" s="21">
        <v>0</v>
      </c>
      <c r="K106" s="66"/>
      <c r="L106" s="54"/>
      <c r="M106" s="21">
        <v>0</v>
      </c>
      <c r="N106" s="54"/>
    </row>
    <row r="107" spans="1:14" ht="18.75" x14ac:dyDescent="0.25">
      <c r="A107" s="56"/>
      <c r="B107" s="21">
        <v>0</v>
      </c>
      <c r="C107" s="21">
        <v>0</v>
      </c>
      <c r="D107" s="66"/>
      <c r="E107" s="54"/>
      <c r="F107" s="21">
        <v>0</v>
      </c>
      <c r="G107" s="54"/>
      <c r="H107" s="62"/>
      <c r="I107" s="21">
        <v>0</v>
      </c>
      <c r="J107" s="21">
        <v>0</v>
      </c>
      <c r="K107" s="66"/>
      <c r="L107" s="54"/>
      <c r="M107" s="21">
        <v>0</v>
      </c>
      <c r="N107" s="54"/>
    </row>
    <row r="108" spans="1:14" ht="18.75" x14ac:dyDescent="0.25">
      <c r="A108" s="56"/>
      <c r="B108" s="21">
        <v>0</v>
      </c>
      <c r="C108" s="21">
        <v>0</v>
      </c>
      <c r="D108" s="66"/>
      <c r="E108" s="54"/>
      <c r="F108" s="21">
        <v>0</v>
      </c>
      <c r="G108" s="54"/>
      <c r="H108" s="62"/>
      <c r="I108" s="21">
        <v>0</v>
      </c>
      <c r="J108" s="21">
        <v>0</v>
      </c>
      <c r="K108" s="66"/>
      <c r="L108" s="54"/>
      <c r="M108" s="21">
        <v>0</v>
      </c>
      <c r="N108" s="54"/>
    </row>
    <row r="109" spans="1:14" ht="18.75" x14ac:dyDescent="0.25">
      <c r="A109" s="56"/>
      <c r="B109" s="21">
        <v>0</v>
      </c>
      <c r="C109" s="21">
        <v>0</v>
      </c>
      <c r="D109" s="66"/>
      <c r="E109" s="54"/>
      <c r="F109" s="21">
        <v>0</v>
      </c>
      <c r="G109" s="54"/>
      <c r="H109" s="62"/>
      <c r="I109" s="21">
        <v>0</v>
      </c>
      <c r="J109" s="21">
        <v>0</v>
      </c>
      <c r="K109" s="66"/>
      <c r="L109" s="54"/>
      <c r="M109" s="21">
        <v>0</v>
      </c>
      <c r="N109" s="54"/>
    </row>
    <row r="110" spans="1:14" ht="18.75" x14ac:dyDescent="0.25">
      <c r="A110" s="56"/>
      <c r="B110" s="21">
        <v>0</v>
      </c>
      <c r="C110" s="21">
        <v>0</v>
      </c>
      <c r="D110" s="66"/>
      <c r="E110" s="54"/>
      <c r="F110" s="21">
        <v>0</v>
      </c>
      <c r="G110" s="54"/>
      <c r="H110" s="62"/>
      <c r="I110" s="21">
        <v>0</v>
      </c>
      <c r="J110" s="21">
        <v>0</v>
      </c>
      <c r="K110" s="66"/>
      <c r="L110" s="54"/>
      <c r="M110" s="21">
        <v>0</v>
      </c>
      <c r="N110" s="54"/>
    </row>
    <row r="111" spans="1:14" ht="18.75" x14ac:dyDescent="0.25">
      <c r="A111" s="56"/>
      <c r="B111" s="21">
        <v>0</v>
      </c>
      <c r="C111" s="21">
        <v>0</v>
      </c>
      <c r="D111" s="66"/>
      <c r="E111" s="54"/>
      <c r="F111" s="21">
        <v>0</v>
      </c>
      <c r="G111" s="54"/>
      <c r="H111" s="62"/>
      <c r="I111" s="21">
        <v>0</v>
      </c>
      <c r="J111" s="21">
        <v>0</v>
      </c>
      <c r="K111" s="66"/>
      <c r="L111" s="54"/>
      <c r="M111" s="21">
        <v>0</v>
      </c>
      <c r="N111" s="54"/>
    </row>
    <row r="112" spans="1:14" ht="18.75" x14ac:dyDescent="0.25">
      <c r="A112" s="56"/>
      <c r="B112" s="21">
        <v>0</v>
      </c>
      <c r="C112" s="21">
        <v>0</v>
      </c>
      <c r="D112" s="66"/>
      <c r="E112" s="54"/>
      <c r="F112" s="21">
        <v>0</v>
      </c>
      <c r="G112" s="54"/>
      <c r="H112" s="62"/>
      <c r="I112" s="21">
        <v>0</v>
      </c>
      <c r="J112" s="21">
        <v>0</v>
      </c>
      <c r="K112" s="66"/>
      <c r="L112" s="54"/>
      <c r="M112" s="21">
        <v>0</v>
      </c>
      <c r="N112" s="54"/>
    </row>
    <row r="113" spans="1:14" ht="18.75" x14ac:dyDescent="0.25">
      <c r="A113" s="56"/>
      <c r="B113" s="21">
        <v>0</v>
      </c>
      <c r="C113" s="21">
        <v>0</v>
      </c>
      <c r="D113" s="66"/>
      <c r="E113" s="54"/>
      <c r="F113" s="21">
        <v>0</v>
      </c>
      <c r="G113" s="54"/>
      <c r="H113" s="62"/>
      <c r="I113" s="21">
        <v>0</v>
      </c>
      <c r="J113" s="21">
        <v>0</v>
      </c>
      <c r="K113" s="66"/>
      <c r="L113" s="54"/>
      <c r="M113" s="21">
        <v>0</v>
      </c>
      <c r="N113" s="54"/>
    </row>
    <row r="114" spans="1:14" ht="18.75" x14ac:dyDescent="0.25">
      <c r="A114" s="56"/>
      <c r="B114" s="21">
        <v>0</v>
      </c>
      <c r="C114" s="21">
        <v>0</v>
      </c>
      <c r="D114" s="66"/>
      <c r="E114" s="54"/>
      <c r="F114" s="21">
        <v>0</v>
      </c>
      <c r="G114" s="54"/>
      <c r="H114" s="62"/>
      <c r="I114" s="21">
        <v>0</v>
      </c>
      <c r="J114" s="21">
        <v>0</v>
      </c>
      <c r="K114" s="66"/>
      <c r="L114" s="54"/>
      <c r="M114" s="21">
        <v>0</v>
      </c>
      <c r="N114" s="54"/>
    </row>
    <row r="115" spans="1:14" ht="18.75" x14ac:dyDescent="0.25">
      <c r="A115" s="56"/>
      <c r="B115" s="21">
        <v>0</v>
      </c>
      <c r="C115" s="21">
        <v>0</v>
      </c>
      <c r="D115" s="66"/>
      <c r="E115" s="54"/>
      <c r="F115" s="21">
        <v>0</v>
      </c>
      <c r="G115" s="54"/>
      <c r="H115" s="62"/>
      <c r="I115" s="21">
        <v>0</v>
      </c>
      <c r="J115" s="21">
        <v>0</v>
      </c>
      <c r="K115" s="66"/>
      <c r="L115" s="54"/>
      <c r="M115" s="21">
        <v>0</v>
      </c>
      <c r="N115" s="54"/>
    </row>
    <row r="116" spans="1:14" ht="18.75" x14ac:dyDescent="0.25">
      <c r="A116" s="56"/>
      <c r="B116" s="21">
        <v>0</v>
      </c>
      <c r="C116" s="21">
        <v>0</v>
      </c>
      <c r="D116" s="66"/>
      <c r="E116" s="54"/>
      <c r="F116" s="21">
        <v>0</v>
      </c>
      <c r="G116" s="54"/>
      <c r="H116" s="62"/>
      <c r="I116" s="21">
        <v>0</v>
      </c>
      <c r="J116" s="21">
        <v>0</v>
      </c>
      <c r="K116" s="66"/>
      <c r="L116" s="54"/>
      <c r="M116" s="21">
        <v>0</v>
      </c>
      <c r="N116" s="54"/>
    </row>
    <row r="117" spans="1:14" ht="18.75" x14ac:dyDescent="0.25">
      <c r="A117" s="56"/>
      <c r="B117" s="21">
        <v>0</v>
      </c>
      <c r="C117" s="21">
        <v>0</v>
      </c>
      <c r="D117" s="66"/>
      <c r="E117" s="54"/>
      <c r="F117" s="21">
        <v>0</v>
      </c>
      <c r="G117" s="54"/>
      <c r="H117" s="62"/>
      <c r="I117" s="21">
        <v>0</v>
      </c>
      <c r="J117" s="21">
        <v>0</v>
      </c>
      <c r="K117" s="66"/>
      <c r="L117" s="54"/>
      <c r="M117" s="21">
        <v>0</v>
      </c>
      <c r="N117" s="54"/>
    </row>
    <row r="118" spans="1:14" ht="18.75" x14ac:dyDescent="0.25">
      <c r="A118" s="56"/>
      <c r="B118" s="21">
        <v>0</v>
      </c>
      <c r="C118" s="21">
        <v>0</v>
      </c>
      <c r="D118" s="66"/>
      <c r="E118" s="54"/>
      <c r="F118" s="21">
        <v>0</v>
      </c>
      <c r="G118" s="54"/>
      <c r="H118" s="62"/>
      <c r="I118" s="21">
        <v>0</v>
      </c>
      <c r="J118" s="21">
        <v>0</v>
      </c>
      <c r="K118" s="66"/>
      <c r="L118" s="54"/>
      <c r="M118" s="21">
        <v>0</v>
      </c>
      <c r="N118" s="54"/>
    </row>
    <row r="119" spans="1:14" ht="18.75" x14ac:dyDescent="0.25">
      <c r="A119" s="56"/>
      <c r="B119" s="21">
        <v>0</v>
      </c>
      <c r="C119" s="21">
        <v>0</v>
      </c>
      <c r="D119" s="66"/>
      <c r="E119" s="54"/>
      <c r="F119" s="21">
        <v>0</v>
      </c>
      <c r="G119" s="54"/>
      <c r="H119" s="62"/>
      <c r="I119" s="21">
        <v>0</v>
      </c>
      <c r="J119" s="21">
        <v>0</v>
      </c>
      <c r="K119" s="66"/>
      <c r="L119" s="54"/>
      <c r="M119" s="21">
        <v>0</v>
      </c>
      <c r="N119" s="54"/>
    </row>
    <row r="120" spans="1:14" ht="18.75" x14ac:dyDescent="0.25">
      <c r="A120" s="56"/>
      <c r="B120" s="21">
        <v>0</v>
      </c>
      <c r="C120" s="21">
        <v>0</v>
      </c>
      <c r="D120" s="66"/>
      <c r="E120" s="54"/>
      <c r="F120" s="21">
        <v>0</v>
      </c>
      <c r="G120" s="54"/>
      <c r="H120" s="62"/>
      <c r="I120" s="21">
        <v>0</v>
      </c>
      <c r="J120" s="21">
        <v>0</v>
      </c>
      <c r="K120" s="66"/>
      <c r="L120" s="54"/>
      <c r="M120" s="21">
        <v>0</v>
      </c>
      <c r="N120" s="54"/>
    </row>
    <row r="121" spans="1:14" ht="18.75" x14ac:dyDescent="0.25">
      <c r="A121" s="56"/>
      <c r="B121" s="21">
        <v>0</v>
      </c>
      <c r="C121" s="21">
        <v>0</v>
      </c>
      <c r="D121" s="66"/>
      <c r="E121" s="54"/>
      <c r="F121" s="21">
        <v>0</v>
      </c>
      <c r="G121" s="54"/>
      <c r="H121" s="62"/>
      <c r="I121" s="21">
        <v>0</v>
      </c>
      <c r="J121" s="21">
        <v>0</v>
      </c>
      <c r="K121" s="66"/>
      <c r="L121" s="54"/>
      <c r="M121" s="21">
        <v>0</v>
      </c>
      <c r="N121" s="54"/>
    </row>
    <row r="122" spans="1:14" ht="18.75" x14ac:dyDescent="0.25">
      <c r="A122" s="56"/>
      <c r="B122" s="21">
        <v>0</v>
      </c>
      <c r="C122" s="21">
        <v>0</v>
      </c>
      <c r="D122" s="66"/>
      <c r="E122" s="54"/>
      <c r="F122" s="21">
        <v>0</v>
      </c>
      <c r="G122" s="54"/>
      <c r="H122" s="62"/>
      <c r="I122" s="21">
        <v>0</v>
      </c>
      <c r="J122" s="21">
        <v>0</v>
      </c>
      <c r="K122" s="66"/>
      <c r="L122" s="54"/>
      <c r="M122" s="21">
        <v>0</v>
      </c>
      <c r="N122" s="54"/>
    </row>
    <row r="123" spans="1:14" ht="18.75" x14ac:dyDescent="0.25">
      <c r="A123" s="56"/>
      <c r="B123" s="21">
        <v>0</v>
      </c>
      <c r="C123" s="21">
        <v>0</v>
      </c>
      <c r="D123" s="66"/>
      <c r="E123" s="54"/>
      <c r="F123" s="21">
        <v>0</v>
      </c>
      <c r="G123" s="54"/>
      <c r="H123" s="62"/>
      <c r="I123" s="21">
        <v>0</v>
      </c>
      <c r="J123" s="21">
        <v>0</v>
      </c>
      <c r="K123" s="66"/>
      <c r="L123" s="54"/>
      <c r="M123" s="21">
        <v>0</v>
      </c>
      <c r="N123" s="54"/>
    </row>
    <row r="124" spans="1:14" ht="18.75" x14ac:dyDescent="0.25">
      <c r="A124" s="56"/>
      <c r="B124" s="21">
        <v>0</v>
      </c>
      <c r="C124" s="21">
        <v>0</v>
      </c>
      <c r="D124" s="66"/>
      <c r="E124" s="54"/>
      <c r="F124" s="21">
        <v>0</v>
      </c>
      <c r="G124" s="54"/>
      <c r="H124" s="62"/>
      <c r="I124" s="21">
        <v>0</v>
      </c>
      <c r="J124" s="21">
        <v>0</v>
      </c>
      <c r="K124" s="66"/>
      <c r="L124" s="54"/>
      <c r="M124" s="21">
        <v>0</v>
      </c>
      <c r="N124" s="54"/>
    </row>
    <row r="125" spans="1:14" ht="18.75" x14ac:dyDescent="0.25">
      <c r="A125" s="56"/>
      <c r="B125" s="21">
        <v>0</v>
      </c>
      <c r="C125" s="21">
        <v>0</v>
      </c>
      <c r="D125" s="66"/>
      <c r="E125" s="54"/>
      <c r="F125" s="21">
        <v>0</v>
      </c>
      <c r="G125" s="54"/>
      <c r="H125" s="62"/>
      <c r="I125" s="21">
        <v>0</v>
      </c>
      <c r="J125" s="21">
        <v>0</v>
      </c>
      <c r="K125" s="66"/>
      <c r="L125" s="54"/>
      <c r="M125" s="21">
        <v>0</v>
      </c>
      <c r="N125" s="54"/>
    </row>
    <row r="126" spans="1:14" ht="18.75" x14ac:dyDescent="0.25">
      <c r="A126" s="56"/>
      <c r="B126" s="21">
        <v>0</v>
      </c>
      <c r="C126" s="21">
        <v>0</v>
      </c>
      <c r="D126" s="66"/>
      <c r="E126" s="54"/>
      <c r="F126" s="21">
        <v>0</v>
      </c>
      <c r="G126" s="54"/>
      <c r="H126" s="62"/>
      <c r="I126" s="21">
        <v>0</v>
      </c>
      <c r="J126" s="21">
        <v>0</v>
      </c>
      <c r="K126" s="66"/>
      <c r="L126" s="54"/>
      <c r="M126" s="21">
        <v>0</v>
      </c>
      <c r="N126" s="54"/>
    </row>
    <row r="127" spans="1:14" ht="18.75" x14ac:dyDescent="0.25">
      <c r="A127" s="56"/>
      <c r="B127" s="21">
        <v>0</v>
      </c>
      <c r="C127" s="21">
        <v>0</v>
      </c>
      <c r="D127" s="66"/>
      <c r="E127" s="54"/>
      <c r="F127" s="21">
        <v>0</v>
      </c>
      <c r="G127" s="54"/>
      <c r="H127" s="62"/>
      <c r="I127" s="21">
        <v>0</v>
      </c>
      <c r="J127" s="21">
        <v>0</v>
      </c>
      <c r="K127" s="66"/>
      <c r="L127" s="54"/>
      <c r="M127" s="21">
        <v>0</v>
      </c>
      <c r="N127" s="54"/>
    </row>
    <row r="128" spans="1:14" ht="18.75" x14ac:dyDescent="0.25">
      <c r="A128" s="56"/>
      <c r="B128" s="21">
        <v>0</v>
      </c>
      <c r="C128" s="21">
        <v>0</v>
      </c>
      <c r="D128" s="66"/>
      <c r="E128" s="54"/>
      <c r="F128" s="21">
        <v>0</v>
      </c>
      <c r="G128" s="54"/>
      <c r="H128" s="62"/>
      <c r="I128" s="21">
        <v>0</v>
      </c>
      <c r="J128" s="21">
        <v>0</v>
      </c>
      <c r="K128" s="66"/>
      <c r="L128" s="97"/>
      <c r="M128" s="21">
        <v>0</v>
      </c>
      <c r="N128" s="97"/>
    </row>
    <row r="129" spans="2:14" ht="18.75" x14ac:dyDescent="0.3">
      <c r="B129" s="2"/>
      <c r="C129" s="2"/>
      <c r="D129" s="1"/>
      <c r="E129" s="1"/>
      <c r="F129" s="1"/>
      <c r="G129" s="1"/>
      <c r="L129" s="3"/>
      <c r="M129" s="255"/>
      <c r="N129" s="3"/>
    </row>
    <row r="130" spans="2:14" ht="18.75" x14ac:dyDescent="0.3">
      <c r="B130" s="2"/>
      <c r="C130" s="2"/>
      <c r="D130" s="1"/>
      <c r="E130" s="1"/>
      <c r="F130" s="1"/>
      <c r="G130" s="1"/>
      <c r="L130" s="3"/>
      <c r="M130" s="255"/>
      <c r="N130" s="3"/>
    </row>
    <row r="131" spans="2:14" ht="18.75" x14ac:dyDescent="0.3">
      <c r="B131" s="2"/>
      <c r="C131" s="2"/>
      <c r="D131" s="1"/>
      <c r="E131" s="1"/>
      <c r="F131" s="1"/>
      <c r="G131" s="1"/>
      <c r="L131" s="3"/>
      <c r="M131" s="3"/>
      <c r="N131" s="3"/>
    </row>
    <row r="132" spans="2:14" ht="18.75" x14ac:dyDescent="0.3">
      <c r="B132" s="2"/>
      <c r="C132" s="2"/>
      <c r="D132" s="1"/>
      <c r="E132" s="1"/>
      <c r="F132" s="1"/>
      <c r="G132" s="1"/>
      <c r="M132" s="3"/>
      <c r="N132" s="3"/>
    </row>
    <row r="133" spans="2:14" ht="18.75" x14ac:dyDescent="0.3">
      <c r="B133" s="2"/>
      <c r="C133" s="2"/>
      <c r="D133" s="1"/>
      <c r="E133" s="1"/>
      <c r="F133" s="1"/>
      <c r="G133" s="1"/>
    </row>
    <row r="134" spans="2:14" ht="18.75" x14ac:dyDescent="0.3">
      <c r="B134" s="2"/>
      <c r="C134" s="2"/>
      <c r="D134" s="1"/>
      <c r="E134" s="1"/>
      <c r="F134" s="1"/>
      <c r="G134" s="1"/>
    </row>
    <row r="135" spans="2:14" ht="18.75" x14ac:dyDescent="0.3">
      <c r="B135" s="2"/>
      <c r="C135" s="2"/>
      <c r="D135" s="1"/>
      <c r="E135" s="1"/>
      <c r="F135" s="1"/>
      <c r="G135" s="1"/>
    </row>
    <row r="136" spans="2:14" ht="18.75" x14ac:dyDescent="0.3">
      <c r="B136" s="2"/>
      <c r="C136" s="2"/>
      <c r="D136" s="1"/>
      <c r="E136" s="1"/>
      <c r="F136" s="1"/>
      <c r="G136" s="1"/>
    </row>
    <row r="137" spans="2:14" ht="18.75" x14ac:dyDescent="0.3">
      <c r="B137" s="2"/>
      <c r="C137" s="2"/>
      <c r="D137" s="1"/>
      <c r="E137" s="1"/>
      <c r="F137" s="1"/>
      <c r="G137" s="1"/>
    </row>
    <row r="138" spans="2:14" ht="18.75" x14ac:dyDescent="0.3">
      <c r="B138" s="2"/>
      <c r="C138" s="2"/>
      <c r="D138" s="1"/>
      <c r="E138" s="1"/>
      <c r="F138" s="1"/>
      <c r="G138" s="1"/>
    </row>
    <row r="139" spans="2:14" ht="18.75" x14ac:dyDescent="0.3">
      <c r="B139" s="2"/>
      <c r="C139" s="2"/>
      <c r="D139" s="1"/>
      <c r="E139" s="1"/>
      <c r="F139" s="1"/>
      <c r="G139" s="1"/>
    </row>
    <row r="140" spans="2:14" ht="18.75" x14ac:dyDescent="0.3">
      <c r="B140" s="2"/>
      <c r="C140" s="2"/>
      <c r="D140" s="1"/>
      <c r="E140" s="1"/>
      <c r="F140" s="1"/>
      <c r="G140" s="1"/>
    </row>
    <row r="141" spans="2:14" ht="18.75" x14ac:dyDescent="0.3">
      <c r="B141" s="2"/>
      <c r="C141" s="2"/>
      <c r="D141" s="1"/>
      <c r="E141" s="1"/>
      <c r="F141" s="1"/>
      <c r="G141" s="1"/>
    </row>
    <row r="142" spans="2:14" ht="18.75" x14ac:dyDescent="0.3">
      <c r="B142" s="2"/>
      <c r="C142" s="2"/>
      <c r="D142" s="1"/>
      <c r="E142" s="1"/>
      <c r="F142" s="1"/>
      <c r="G142" s="1"/>
    </row>
    <row r="143" spans="2:14" ht="18.75" x14ac:dyDescent="0.3">
      <c r="B143" s="2"/>
      <c r="C143" s="2"/>
      <c r="D143" s="1"/>
      <c r="E143" s="1"/>
      <c r="F143" s="1"/>
      <c r="G143" s="1"/>
    </row>
    <row r="144" spans="2:14" ht="18.75" x14ac:dyDescent="0.3">
      <c r="B144" s="2"/>
      <c r="C144" s="2"/>
      <c r="D144" s="1"/>
      <c r="E144" s="1"/>
      <c r="F144" s="1"/>
      <c r="G144" s="1"/>
    </row>
    <row r="145" spans="2:7" ht="18.75" x14ac:dyDescent="0.3">
      <c r="B145" s="2"/>
      <c r="C145" s="2"/>
      <c r="D145" s="1"/>
      <c r="E145" s="1"/>
      <c r="F145" s="1"/>
      <c r="G145" s="1"/>
    </row>
    <row r="146" spans="2:7" ht="18.75" x14ac:dyDescent="0.3">
      <c r="B146" s="2"/>
      <c r="C146" s="2"/>
      <c r="D146" s="1"/>
      <c r="E146" s="1"/>
      <c r="F146" s="1"/>
      <c r="G146" s="1"/>
    </row>
    <row r="147" spans="2:7" ht="18.75" x14ac:dyDescent="0.3">
      <c r="B147" s="2"/>
      <c r="C147" s="2"/>
      <c r="D147" s="1"/>
      <c r="E147" s="1"/>
      <c r="F147" s="1"/>
      <c r="G147" s="1"/>
    </row>
    <row r="148" spans="2:7" ht="18.75" x14ac:dyDescent="0.3">
      <c r="B148" s="2"/>
      <c r="C148" s="2"/>
      <c r="D148" s="1"/>
      <c r="E148" s="1"/>
      <c r="F148" s="1"/>
      <c r="G148" s="1"/>
    </row>
    <row r="149" spans="2:7" ht="18.75" x14ac:dyDescent="0.3">
      <c r="B149" s="2"/>
      <c r="C149" s="2"/>
      <c r="D149" s="1"/>
      <c r="E149" s="1"/>
      <c r="F149" s="1"/>
      <c r="G149" s="1"/>
    </row>
    <row r="150" spans="2:7" ht="18.75" x14ac:dyDescent="0.3">
      <c r="B150" s="2"/>
      <c r="C150" s="2"/>
      <c r="D150" s="1"/>
      <c r="E150" s="1"/>
      <c r="F150" s="1"/>
      <c r="G150" s="1"/>
    </row>
    <row r="151" spans="2:7" ht="18.75" x14ac:dyDescent="0.3">
      <c r="B151" s="2"/>
      <c r="C151" s="2"/>
      <c r="D151" s="1"/>
      <c r="E151" s="1"/>
      <c r="F151" s="1"/>
      <c r="G151" s="1"/>
    </row>
    <row r="152" spans="2:7" ht="18.75" x14ac:dyDescent="0.3">
      <c r="B152" s="2"/>
      <c r="C152" s="2"/>
      <c r="D152" s="1"/>
      <c r="E152" s="1"/>
      <c r="F152" s="1"/>
      <c r="G152" s="1"/>
    </row>
    <row r="153" spans="2:7" ht="18.75" x14ac:dyDescent="0.3">
      <c r="B153" s="2"/>
      <c r="C153" s="2"/>
      <c r="D153" s="1"/>
      <c r="E153" s="1"/>
      <c r="F153" s="1"/>
      <c r="G153" s="1"/>
    </row>
    <row r="154" spans="2:7" ht="18.75" x14ac:dyDescent="0.3">
      <c r="B154" s="2"/>
      <c r="C154" s="2"/>
      <c r="D154" s="1"/>
      <c r="E154" s="1"/>
      <c r="F154" s="1"/>
      <c r="G154" s="1"/>
    </row>
    <row r="155" spans="2:7" ht="18.75" x14ac:dyDescent="0.3">
      <c r="B155" s="2"/>
      <c r="C155" s="2"/>
      <c r="D155" s="1"/>
      <c r="E155" s="1"/>
      <c r="F155" s="1"/>
      <c r="G155" s="1"/>
    </row>
    <row r="156" spans="2:7" ht="18.75" x14ac:dyDescent="0.3">
      <c r="B156" s="2"/>
      <c r="C156" s="2"/>
      <c r="D156" s="1"/>
      <c r="E156" s="1"/>
      <c r="F156" s="1"/>
      <c r="G156" s="1"/>
    </row>
    <row r="157" spans="2:7" ht="18.75" x14ac:dyDescent="0.3">
      <c r="B157" s="2"/>
      <c r="C157" s="2"/>
      <c r="D157" s="1"/>
      <c r="E157" s="1"/>
      <c r="F157" s="1"/>
      <c r="G157" s="1"/>
    </row>
    <row r="158" spans="2:7" ht="18.75" x14ac:dyDescent="0.3">
      <c r="B158" s="2"/>
      <c r="C158" s="2"/>
      <c r="D158" s="1"/>
      <c r="E158" s="1"/>
      <c r="F158" s="1"/>
      <c r="G158" s="1"/>
    </row>
    <row r="159" spans="2:7" ht="18.75" x14ac:dyDescent="0.3">
      <c r="B159" s="2"/>
      <c r="C159" s="2"/>
      <c r="D159" s="1"/>
      <c r="E159" s="1"/>
      <c r="F159" s="1"/>
      <c r="G159" s="1"/>
    </row>
    <row r="160" spans="2:7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68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2020-11-10T08:14:32Z</cp:lastPrinted>
  <dcterms:created xsi:type="dcterms:W3CDTF">2013-11-25T08:04:18Z</dcterms:created>
  <dcterms:modified xsi:type="dcterms:W3CDTF">2020-11-24T05:07:19Z</dcterms:modified>
</cp:coreProperties>
</file>