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240" yWindow="345" windowWidth="15570" windowHeight="7830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externalReferences>
    <externalReference r:id="rId21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C8" i="32" l="1"/>
  <c r="C7" i="32"/>
  <c r="C6" i="32"/>
  <c r="C5" i="32"/>
  <c r="C4" i="32"/>
  <c r="D67" i="15" l="1"/>
  <c r="D99" i="15"/>
  <c r="D56" i="15"/>
  <c r="D112" i="15" l="1"/>
  <c r="E17" i="30" l="1"/>
  <c r="D17" i="30"/>
  <c r="C17" i="30"/>
  <c r="B17" i="30"/>
  <c r="G14" i="31" l="1"/>
  <c r="F14" i="31"/>
  <c r="C16" i="31" l="1"/>
  <c r="F15" i="31"/>
  <c r="E15" i="31"/>
  <c r="E14" i="31"/>
  <c r="D14" i="31"/>
  <c r="C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D91" i="33" s="1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G92" i="33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I30" i="33"/>
  <c r="H30" i="33"/>
  <c r="H29" i="33" s="1"/>
  <c r="G30" i="33"/>
  <c r="D30" i="33"/>
  <c r="C30" i="33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H5" i="33"/>
  <c r="G5" i="33"/>
  <c r="D5" i="33"/>
  <c r="C5" i="33"/>
  <c r="K4" i="33"/>
  <c r="C4" i="33" l="1"/>
  <c r="C29" i="33"/>
  <c r="I29" i="33"/>
  <c r="D4" i="33"/>
  <c r="J4" i="33"/>
  <c r="J29" i="33"/>
  <c r="G4" i="33"/>
  <c r="H4" i="33"/>
  <c r="L4" i="33"/>
  <c r="H91" i="33"/>
  <c r="G91" i="33"/>
  <c r="G29" i="33"/>
  <c r="D29" i="33"/>
  <c r="I4" i="33"/>
  <c r="K29" i="33"/>
  <c r="C15" i="32"/>
  <c r="C14" i="32"/>
  <c r="C13" i="32"/>
  <c r="C12" i="32"/>
  <c r="C11" i="32"/>
  <c r="C10" i="32"/>
  <c r="B9" i="32"/>
  <c r="B3" i="32"/>
  <c r="I16" i="31" l="1"/>
  <c r="E3" i="29" l="1"/>
  <c r="B3" i="29"/>
  <c r="D123" i="15"/>
  <c r="D14" i="15" l="1"/>
  <c r="C5" i="9" l="1"/>
  <c r="D4" i="15" l="1"/>
  <c r="B9" i="16" l="1"/>
  <c r="D9" i="16"/>
  <c r="C9" i="16"/>
  <c r="H34" i="8" l="1"/>
  <c r="G34" i="8"/>
  <c r="M5" i="9" l="1"/>
  <c r="F5" i="9"/>
  <c r="J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<sst xmlns="http://schemas.openxmlformats.org/spreadsheetml/2006/main" count="1008" uniqueCount="700">
  <si>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</si>
  <si>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</si>
  <si>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</si>
  <si>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</si>
  <si>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</si>
  <si>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</si>
  <si>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</si>
  <si>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</si>
  <si>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</si>
  <si>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</si>
  <si>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</si>
  <si>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</si>
  <si>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</si>
  <si>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</si>
  <si>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</si>
  <si>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</si>
  <si>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</si>
  <si>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</si>
  <si>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</si>
  <si>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</si>
  <si>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</si>
  <si>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</si>
  <si>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</si>
  <si>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</si>
  <si>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</si>
  <si>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</si>
  <si>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</si>
  <si>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</si>
  <si>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</si>
  <si>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</si>
  <si>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</si>
  <si>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</si>
  <si>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</si>
  <si>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</si>
  <si>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</si>
  <si>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</si>
  <si>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</si>
  <si>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</si>
  <si>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</si>
  <si>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</si>
  <si>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</si>
  <si>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</si>
  <si>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</si>
  <si>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</si>
  <si>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</si>
  <si>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</si>
  <si>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</si>
  <si>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</si>
  <si>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</si>
  <si>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</si>
  <si>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</si>
  <si>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</si>
  <si>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</si>
  <si>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</si>
  <si>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</si>
  <si>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</si>
  <si>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</si>
  <si>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</si>
  <si>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</si>
  <si>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</si>
  <si>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</si>
  <si>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</si>
  <si>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</si>
  <si>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</si>
  <si>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</si>
  <si>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</si>
  <si>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</si>
  <si>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</si>
  <si>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</si>
  <si>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</si>
  <si>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</si>
  <si>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</si>
  <si>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</si>
  <si>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</si>
  <si>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</si>
  <si>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</si>
  <si>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</si>
  <si>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</si>
  <si>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</si>
  <si>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</si>
  <si>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</si>
  <si>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</si>
  <si>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</si>
  <si>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</si>
  <si>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</si>
  <si>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</si>
  <si>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</si>
  <si>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</si>
  <si>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</si>
  <si>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</si>
  <si>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</si>
  <si>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</si>
  <si>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</si>
  <si>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</si>
  <si>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</si>
  <si>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</si>
  <si>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</si>
  <si>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</si>
  <si>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</si>
  <si>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</si>
  <si>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</si>
  <si>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</si>
  <si>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</si>
  <si>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</si>
  <si>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</si>
  <si>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</si>
  <si>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</si>
  <si>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</si>
  <si>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</si>
  <si>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</si>
  <si>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</si>
  <si>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</si>
  <si>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</si>
  <si>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</si>
  <si>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</si>
  <si>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</si>
  <si>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</si>
  <si>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</si>
  <si>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</si>
  <si>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</si>
  <si>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</si>
  <si>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</si>
  <si>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</si>
  <si>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</si>
  <si>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</si>
  <si>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</si>
  <si>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</si>
  <si>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</si>
  <si>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</si>
  <si>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</si>
  <si>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</si>
  <si>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</si>
  <si>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</si>
  <si>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</si>
  <si>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</si>
  <si>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</si>
  <si>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</si>
  <si>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</si>
  <si>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</si>
  <si>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</si>
  <si>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</si>
  <si>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</si>
  <si>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</si>
  <si>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</si>
  <si>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</si>
  <si>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</si>
  <si>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</si>
  <si>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</si>
  <si>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</si>
  <si>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</si>
  <si>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</si>
  <si>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</si>
  <si>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</si>
  <si>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</si>
  <si>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</si>
  <si>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</si>
  <si>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</si>
  <si>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</si>
  <si>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</si>
  <si>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</si>
  <si>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</si>
  <si>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</si>
  <si>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</si>
  <si>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</si>
  <si>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</si>
  <si>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</si>
  <si>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</si>
  <si>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</si>
  <si>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</si>
  <si>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</si>
  <si>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</si>
  <si>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</si>
  <si>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</si>
  <si>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</si>
  <si>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</si>
  <si>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</si>
  <si>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</si>
  <si>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</si>
  <si>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</si>
  <si>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</si>
  <si>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</si>
  <si>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</si>
  <si>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</si>
  <si>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</si>
  <si>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</si>
  <si>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</si>
  <si>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</si>
  <si>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</si>
  <si>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</si>
  <si>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</si>
  <si>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</si>
  <si>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</si>
  <si>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</si>
  <si>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</si>
  <si>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</si>
  <si>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</si>
  <si>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</si>
  <si>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</si>
  <si>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</si>
  <si>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</si>
  <si>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</si>
  <si>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</si>
  <si>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</si>
  <si>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</si>
  <si>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</si>
  <si>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</si>
  <si>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</si>
  <si>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</si>
  <si>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</si>
  <si>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</si>
  <si>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</si>
  <si>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</si>
  <si>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</si>
  <si>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</si>
  <si>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</si>
  <si>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</si>
  <si>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</si>
  <si>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</si>
  <si>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</si>
  <si>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</si>
  <si>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</si>
  <si>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</si>
  <si>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</si>
  <si>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</si>
  <si>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</si>
  <si>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</si>
  <si>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</si>
  <si>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</si>
  <si>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</si>
  <si>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</si>
  <si>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</si>
  <si>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</si>
  <si>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</si>
  <si>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</si>
  <si>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</si>
  <si>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</si>
  <si>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</si>
  <si>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</si>
  <si>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</si>
  <si>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</si>
  <si>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</si>
  <si>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</si>
  <si>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</si>
  <si>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</si>
  <si>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</si>
  <si>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</si>
  <si>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</si>
  <si>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</si>
  <si>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</si>
  <si>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</si>
  <si>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</si>
  <si>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</si>
  <si>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</si>
  <si>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</si>
  <si>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</si>
  <si>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</si>
  <si>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</si>
  <si>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</si>
  <si>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</si>
  <si>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</si>
  <si>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</si>
  <si>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</si>
  <si>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</si>
  <si>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</si>
  <si>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</si>
  <si>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</si>
  <si>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МБУ МЦ "Звёздный"</t>
  </si>
  <si>
    <t>Герина А.А.</t>
  </si>
  <si>
    <t>МБУ "Молодёжный Центр "Звёздный" Дзержинского района города Новосибирска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</si>
  <si>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</si>
  <si>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630124, г. Новосибирск, ул. Толбухина, 4                                                                                                    e-mail: starss2009@ya.ru  тел. 261-18-59                                                                                                                                                                     страница на портале тымолод.рф: http://www.timolod.ru/centers/youth_centers/opisanie/zvezdniy.php</t>
  </si>
  <si>
    <t>Герина Анна Александровна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</si>
  <si>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Головное учреждение "Головной Центр", ул. Толбухина, 4 - в помещении двухэтажного отдельностоящего административного здания, основная часть помещений располагается на втором этаже здания, на первом этаже здания со стороны запасного выхода расположено одно помещение.                                                                                                                             "Дом Молодёжи",  ул. Кошурникова, 20 - в помещении одноэтажной пристройки с цокольным этажом к зданию жилого многоквартирного дома с отдельным входом.                                                                                                                                                                        "Клуб юных техников", ул. Авиастроителей, 8 - в помещении первого этажа здания жилого многоквартирного дома с отдельным входом.</t>
  </si>
  <si>
    <t>Площадь по структурным подразделениям:                                                                     Головное учреждение "Головной Центр" - 882,6 кв.м.                                                                                                                                                                                                    СП "Дом Молодёжи" - 716,8 кв.м.                                                                                                                  СП "Клуб юных техников" - 274,6 кв.м.                                                                                                                                Итого: 1874 кв.м.</t>
  </si>
  <si>
    <t>Площадь по структурным подразделениям:                                                                     Головное учреждение "Головной Центр" - 510,5 кв.м.                                                                                                                                                                                                    СП "Дом Молодёжи" - 472,7 кв.м.                                                                                                                  СП "Клуб юных техников" - 205 кв.м.                                                                                                                                Итого: 1188,2 кв.м.</t>
  </si>
  <si>
    <t xml:space="preserve">Головное учреждение "Головной Центр" - 14                                                                                                                                                                                                          "Дом Молодёжи" - 10                                                                                                               "Клуб юных техников" - 5                                                                                                                 Итого: 29 </t>
  </si>
  <si>
    <t>Пн. Вт. Ср. Чт. Пт. Сб. Вс. 09.00-22.00</t>
  </si>
  <si>
    <t>МБУ МЦ «Звёздный», стоматологическая поликлиника №9, ДШИ №14.</t>
  </si>
  <si>
    <t>Уборщик служебных помещений</t>
  </si>
  <si>
    <t>Летние каникулы</t>
  </si>
  <si>
    <t>Отдел занятости населения Дзержинского района</t>
  </si>
  <si>
    <t>Выезд актива молодёжи Дзержинского района</t>
  </si>
  <si>
    <t>07-08.07.2019</t>
  </si>
  <si>
    <t>ЦЮМ «Дельфин», ул. Русская, 48а</t>
  </si>
  <si>
    <t>14-17 лет</t>
  </si>
  <si>
    <t>Открытый фестиваль – конкурс молодежных театров «Апарте»</t>
  </si>
  <si>
    <t>Городской молодежный фестиваль «Простая наука», приуроченный к Городским дням науки</t>
  </si>
  <si>
    <t>Фестиваль «7-Я»</t>
  </si>
  <si>
    <t>Профильная смена «Твой старт»</t>
  </si>
  <si>
    <t>Содействие молодёжи в трудной жизненной ситуации</t>
  </si>
  <si>
    <t>Содействие развитию активной жизненной позиции, развитию потенциала молодёжи в интересах города</t>
  </si>
  <si>
    <t>Все категории</t>
  </si>
  <si>
    <t>Молодые семьи</t>
  </si>
  <si>
    <t>Молодёжь</t>
  </si>
  <si>
    <t>«Звездный снайпер»</t>
  </si>
  <si>
    <t>«Вахта памяти»</t>
  </si>
  <si>
    <t>Вручение паспортов гражданам РФ, достигшим 14-летнего возраста</t>
  </si>
  <si>
    <t>Детско-юношеский фестиваль «Юный Тигр» по Киокусинкай</t>
  </si>
  <si>
    <t>Трудовой десант</t>
  </si>
  <si>
    <t>День призывника</t>
  </si>
  <si>
    <t>Мастерская современного танца</t>
  </si>
  <si>
    <t>Содействие формированию здорового образа жизни в молодёжной среде</t>
  </si>
  <si>
    <t>Фестиваль по Синкекусинкай "Юный тигр"</t>
  </si>
  <si>
    <t>20-21 апреля</t>
  </si>
  <si>
    <t>СОК "Темп"</t>
  </si>
  <si>
    <t>1,1,1,2,3,3,3,3,3,3 места</t>
  </si>
  <si>
    <t xml:space="preserve">Первенство города Новосибирска по Киокусинкай </t>
  </si>
  <si>
    <t>март</t>
  </si>
  <si>
    <t>МАУ ЦСП "Заря"</t>
  </si>
  <si>
    <t>1,1,2 места</t>
  </si>
  <si>
    <t>Показательные поединки по Синкекусинкай каратэ</t>
  </si>
  <si>
    <t>г. Новосибирск</t>
  </si>
  <si>
    <t>1,1,1</t>
  </si>
  <si>
    <t>Турнир "Предновогодняя инициатива-2018"</t>
  </si>
  <si>
    <t>шахматный клуб "инициатива"</t>
  </si>
  <si>
    <t>1 места</t>
  </si>
  <si>
    <t>Шахматный Новосибиск 2019</t>
  </si>
  <si>
    <t>10 марта</t>
  </si>
  <si>
    <t>Стадион Спартак</t>
  </si>
  <si>
    <t>2,2 места</t>
  </si>
  <si>
    <t>3 места</t>
  </si>
  <si>
    <t>Шахматный турнир "День защитника Отечества в инициативе"</t>
  </si>
  <si>
    <t>16-17 февраля</t>
  </si>
  <si>
    <t>Шахматный турнир "День знаний в инициативе"</t>
  </si>
  <si>
    <t xml:space="preserve">сентябрь </t>
  </si>
  <si>
    <t>2 места</t>
  </si>
  <si>
    <t>Открытый фестиваль творческой деятельности "Арт-Калинка"</t>
  </si>
  <si>
    <t>2,2  места</t>
  </si>
  <si>
    <t>Весенний бьюти марафон</t>
  </si>
  <si>
    <t>1 место</t>
  </si>
  <si>
    <t>Творческий конкурс "По страницам сказок"</t>
  </si>
  <si>
    <t>kinder Park. г. Новосибирск</t>
  </si>
  <si>
    <t>1,1,2,3 места</t>
  </si>
  <si>
    <t>Пятилетие Новосибирского Штаба трудовых отрядов</t>
  </si>
  <si>
    <t>1,1,1,2 места</t>
  </si>
  <si>
    <t>Спортивная игра "Тимбилдинг" - "Вместе"</t>
  </si>
  <si>
    <t>2,3, места</t>
  </si>
  <si>
    <t>Спартакиада среди трудовых отрядов Новосибирска</t>
  </si>
  <si>
    <t>1,1,2,2,3,3,3,3 места</t>
  </si>
  <si>
    <t>Соревнования по стрельбе между курсантами НШТО</t>
  </si>
  <si>
    <t>1,1,2,2,2,2,2,3,3 места</t>
  </si>
  <si>
    <t>Городской куонкурс-фестиваль по прикладному творчеству</t>
  </si>
  <si>
    <t>V Открытый вокальный конкурс "Моя Россия"</t>
  </si>
  <si>
    <t>IV Летняя городская спартакиада среди учреждений сферы молодежной политики</t>
  </si>
  <si>
    <t>ПКиО "Заельцовский парк"</t>
  </si>
  <si>
    <t>3 место</t>
  </si>
  <si>
    <t>Первенство СФО и ДФО по киокусинкай карате</t>
  </si>
  <si>
    <t>2,2,3 места</t>
  </si>
  <si>
    <t>Первенство СФО и  по киокусинкай карате(Посвященная 30-летию вывода войск из Афганистана")</t>
  </si>
  <si>
    <t>февраль</t>
  </si>
  <si>
    <t>г.Бердск</t>
  </si>
  <si>
    <t>1,1,1,3места</t>
  </si>
  <si>
    <t>Региональное Первенство по киокусинкай "Татами Дружбы"</t>
  </si>
  <si>
    <t xml:space="preserve">октябрь </t>
  </si>
  <si>
    <t>г. Рубцовск</t>
  </si>
  <si>
    <t>Чемпионат Алтайского края по киокусинкай</t>
  </si>
  <si>
    <t>г. Барнаул</t>
  </si>
  <si>
    <t>Фестиваль -конкурс среди детей "Юные надежды НСО по Киокусинкай</t>
  </si>
  <si>
    <t>апрель</t>
  </si>
  <si>
    <t>р.п. Линево</t>
  </si>
  <si>
    <t>2,2, место</t>
  </si>
  <si>
    <t>Первенство НСО по Синкекусинкай каратэ</t>
  </si>
  <si>
    <t>январь</t>
  </si>
  <si>
    <t>1,1,1,1,1,1,1,2,2,2,2,2,2,2,3,3,3,3, места</t>
  </si>
  <si>
    <t xml:space="preserve">Открытое Первенство НСО по киокусинкай. ХХII Новогодний турнир </t>
  </si>
  <si>
    <t>2 место</t>
  </si>
  <si>
    <t>Мемориал Сергея и Владимирв Митяевых по киокусинкай</t>
  </si>
  <si>
    <t>г. Колывань</t>
  </si>
  <si>
    <t>1,1,1,3,3,3 места</t>
  </si>
  <si>
    <t>Первенство НСО по Киокусинкай на Кубок имени Святого Князя Александра Невского</t>
  </si>
  <si>
    <t>19-20 января</t>
  </si>
  <si>
    <t>1,1,1,1,1,1,3,3,3,3,3,3,3 места</t>
  </si>
  <si>
    <t xml:space="preserve">Первенство НСО по ММА </t>
  </si>
  <si>
    <t>2,3,3,3 места</t>
  </si>
  <si>
    <t xml:space="preserve">Чемпионат НСО по ММА </t>
  </si>
  <si>
    <t>1,1,2,2 места</t>
  </si>
  <si>
    <t>Открытое первенство НСО по боевому самбо</t>
  </si>
  <si>
    <t>1,1,2,3,3 места</t>
  </si>
  <si>
    <t>Областные соревнования по ММА "Новичок"</t>
  </si>
  <si>
    <t>2,2,3,3 места</t>
  </si>
  <si>
    <t>Чемпионат по рукопашному бою памяти С.Дукача</t>
  </si>
  <si>
    <t>открытый Чемпионат Новосибирской области по судомодельному спорту среди обучающихся</t>
  </si>
  <si>
    <t xml:space="preserve"> ГАУ ДО НСО "ОЦРТДиЮ"</t>
  </si>
  <si>
    <t>1,1,1,2,2 места</t>
  </si>
  <si>
    <t>Открытое Первенство Новосибирской области по судомоделизму среди обучающихся</t>
  </si>
  <si>
    <t>Открытое Первенство Новосибирской области по авиамодельному спорту в классе простейших летающих</t>
  </si>
  <si>
    <t>1,3,3,3 места</t>
  </si>
  <si>
    <t>Открытые соревнования по судомоделизму "Кубок паямяти С.М. Осипенко"</t>
  </si>
  <si>
    <t>1,3 места</t>
  </si>
  <si>
    <t>Открытиые соревнования по судомодельному спорту</t>
  </si>
  <si>
    <t>3,3 места</t>
  </si>
  <si>
    <t>личный КУБОК НОВОСИБИРСКОЙ ОБЛАСТИ по авиамодельному спорту</t>
  </si>
  <si>
    <t>НСО пос. Линёво аэродром</t>
  </si>
  <si>
    <t>Первенство Сибирского Федерального округа по судомодельному спорту</t>
  </si>
  <si>
    <t>г. Томск ул. Энтузиастов д.31 ЦВВС "Звёздный" бассейн.</t>
  </si>
  <si>
    <t>Чемпионат Сибирского федерального округа по авиамодельному спорту</t>
  </si>
  <si>
    <t>Новосибирская обл. г. Бердск ул. Зелёная роща 9/4  СОК" Рассвет"</t>
  </si>
  <si>
    <t>открытый межрегиональный Сибирский Слет моделистов "КУЗНИЦА ПОБЕДЫ-2019"</t>
  </si>
  <si>
    <t>г. Новокузнецк, ул. Орджоникидзе, 23, ДК "Строитель"</t>
  </si>
  <si>
    <t>1,1,1, 2,2,2,2,2,2,3,3,3 места</t>
  </si>
  <si>
    <t>Первенство России по Киокусинкай группа дисциплин "синкекусинкай"</t>
  </si>
  <si>
    <t>4-5 мая</t>
  </si>
  <si>
    <t>г.Звенигород</t>
  </si>
  <si>
    <t>Всероссийский творческий конкурс "На арене цирка" номинация -рисунок</t>
  </si>
  <si>
    <t>дистанционно</t>
  </si>
  <si>
    <t>1,1,1,1,1,1,1,1,1,1 места</t>
  </si>
  <si>
    <t>Всероссийский творческий конкурс "Волшебница осень" номинация -рисунок</t>
  </si>
  <si>
    <t>Всероссийский турнир "Кубок мэра" по боевому самбо</t>
  </si>
  <si>
    <t>12-17.12.2019</t>
  </si>
  <si>
    <t>1,2,2,3 места</t>
  </si>
  <si>
    <t>Всероссийские соревнования по боевому самбо "Кубок Сибири"</t>
  </si>
  <si>
    <t>Всероссийское тестирование "Тотал Тест Сентябрь 2019"</t>
  </si>
  <si>
    <t>Всероссийское тестирование "Гражданско-патриотическое воспитание в условиях ФГОС"</t>
  </si>
  <si>
    <t>"XXV Кубок России" имени маршала А.И. Покрышкина по судомодельному спорту</t>
  </si>
  <si>
    <t>г. Новосибирск ул. Тульская 205. "Озеро грёз"</t>
  </si>
  <si>
    <t>1,1,1,1,2,2,2,2,2 места</t>
  </si>
  <si>
    <t>Международный конкурс-фестиваль "Наше время" номинация- эстрадный вокал</t>
  </si>
  <si>
    <t>30.03-01.04.19</t>
  </si>
  <si>
    <t>38 Международный творческий фестиваль-конкурс "Творческие открытия"</t>
  </si>
  <si>
    <t>г. Санкт-Петербург</t>
  </si>
  <si>
    <t>1,1 места</t>
  </si>
  <si>
    <t>Международный фестиваль-конкурс хореографических искусств "Новый мир"</t>
  </si>
  <si>
    <t>г.Новосибирск</t>
  </si>
  <si>
    <t>VI Международный конкурс-фестиваль "Сибирские мотивы"</t>
  </si>
  <si>
    <t>23-24.02.2019</t>
  </si>
  <si>
    <t>Международный фестиваль-конкурс "World Art"</t>
  </si>
  <si>
    <t>МЦ "Содружество"</t>
  </si>
  <si>
    <t>1 место -1 шт</t>
  </si>
  <si>
    <t>Городской конкурс-фестиваль по прикладному творчеству</t>
  </si>
  <si>
    <t>МЦ "Витязь"</t>
  </si>
  <si>
    <t>1 место - 2 шт, 2 место - 5 шт, 3 место - 3 шт</t>
  </si>
  <si>
    <t>1 место -2 шт, 2 место - 2 шт, 3 место - 4 шт</t>
  </si>
  <si>
    <t>МЦ им. А.П. Чехова</t>
  </si>
  <si>
    <t>2 место -1 шт, 3 место -1 шт</t>
  </si>
  <si>
    <t>11-12.10.2019</t>
  </si>
  <si>
    <t>ДОЦ им. В.Дубинина</t>
  </si>
  <si>
    <t>1 место - 3 шт, 2 место - 1 шт</t>
  </si>
  <si>
    <t>СК "Заря", ул.Спортивная,2</t>
  </si>
  <si>
    <t>ул. Фабричная, д. 17 стр.4, спортивный комплекс ГАУ НСО «СШ самбо» (Сибирская академия самбо)</t>
  </si>
  <si>
    <t>1 место - 1 шт, 2 место - 2 шт, 3 шт - 1 шт</t>
  </si>
  <si>
    <t xml:space="preserve">ул. Дачная, 35Б ГАУ НСО "Дирекция спортивных мероприятий" </t>
  </si>
  <si>
    <t>2 место - 2 шт, 3 место - 2 шт</t>
  </si>
  <si>
    <t>1 место - 2 шт, 2 место - 1 шт, 3 место - 2 шт</t>
  </si>
  <si>
    <t>1 место -2 шт, 2 место - 2 шт</t>
  </si>
  <si>
    <t>25-27.01.2019</t>
  </si>
  <si>
    <t>1 место -1 шт, 3 место - 3 шт</t>
  </si>
  <si>
    <t>Областной конкурс "Феникс"</t>
  </si>
  <si>
    <t>ТРЦ "Сибирский молл"</t>
  </si>
  <si>
    <t>1 место -1 шт, 2 место -1 шт</t>
  </si>
  <si>
    <t>1 место - 1 шт, 2 место - 2 шт, 3 место - 1 шт</t>
  </si>
  <si>
    <t>1 место -1 шт, 2 место - 2 шт, 3 место -1 шт</t>
  </si>
  <si>
    <t> Всероссийский открытый фестиваль танцевального искусства «АНТИгравитация»</t>
  </si>
  <si>
    <t>16-17.03.2019</t>
  </si>
  <si>
    <t>ДК Чкалова</t>
  </si>
  <si>
    <t>1 место -1 шт, 3 место - 1 шт</t>
  </si>
  <si>
    <t>VII Всероссийский рейтинговый открытый конкурс по современной хореографии "Гран При Новосибирска"</t>
  </si>
  <si>
    <t>01-02.12.2019</t>
  </si>
  <si>
    <t>ул. Селезнева, 46</t>
  </si>
  <si>
    <t>2 место -1 шт, 4 место  - 1 шт</t>
  </si>
  <si>
    <t>Всероссийский фестиваль-конкурс хореографического мастерства "Red fest"</t>
  </si>
  <si>
    <t>ДК "Энергия"</t>
  </si>
  <si>
    <t>2 место - 1 шт</t>
  </si>
  <si>
    <t>01-04.11.2018</t>
  </si>
  <si>
    <t>21-24.02.2019</t>
  </si>
  <si>
    <t>ДК им. Чкалова</t>
  </si>
  <si>
    <t>1 место -2 шт, 2 место -1 шт</t>
  </si>
  <si>
    <t>IV Международный фестиваль-конкурс "Арт Сибириада"</t>
  </si>
  <si>
    <t>ДДК им. Калинина</t>
  </si>
  <si>
    <t>29-31.03.2019</t>
  </si>
  <si>
    <t xml:space="preserve">Аттестация на пояса по дзюдо </t>
  </si>
  <si>
    <t>20-24.05.2019</t>
  </si>
  <si>
    <t>ул. Кошурникова, 20</t>
  </si>
  <si>
    <t>Аттестация на 12-6 КЮ Айкидо</t>
  </si>
  <si>
    <t>День открытых дверей театр-танца "Атмосфера"</t>
  </si>
  <si>
    <t>"JAM на Берёзке"</t>
  </si>
  <si>
    <t>Фруктовый Jam</t>
  </si>
  <si>
    <t>James Brown &amp;funk Jam</t>
  </si>
  <si>
    <t>Открытиое занятие по У-Шу Сибирский Шаолинь</t>
  </si>
  <si>
    <t>Соревнования по "сумо" для воспитанников 2006 г.р.</t>
  </si>
  <si>
    <t>Тестирование по ОФП. Основной этап</t>
  </si>
  <si>
    <t>Первенство ДМ по дзюдо 2005 г.р и младше</t>
  </si>
  <si>
    <t>31..05.2019</t>
  </si>
  <si>
    <t>Октрытое первенство МБУ МЦ "Звездный" по дзюдо среди спортсменов 2005-2006 г.р.</t>
  </si>
  <si>
    <t>Межклубные соревнования по дзюдо для спортсменов 2006-08 г.р.</t>
  </si>
  <si>
    <t>01..02.2019</t>
  </si>
  <si>
    <t>МЦ "Альтаир"</t>
  </si>
  <si>
    <t>Соревнования между группами по У-ШУ "Сибирский Шаолинь"</t>
  </si>
  <si>
    <t>20-летие клуба "Айкидо" Гакумон Годзе г. Новосибирска</t>
  </si>
  <si>
    <t>СК "Заря", ТЦ "Калина центр"</t>
  </si>
  <si>
    <t>Отчетный концерт театр-танца "Атмосфера"</t>
  </si>
  <si>
    <t>ул. Эйхе,1, Дом молодежи Первомайского района</t>
  </si>
  <si>
    <t>Открытие модельной школы "Diamond fashion"</t>
  </si>
  <si>
    <t>концерт "Рио кидс"</t>
  </si>
  <si>
    <t>Рио kids</t>
  </si>
  <si>
    <t>Концертная программа ко Дню городв</t>
  </si>
  <si>
    <t>ПКиО "Березовая роща"</t>
  </si>
  <si>
    <t>Социально-значимая акция "Трудовой десант"</t>
  </si>
  <si>
    <t>Сад им. Дзержинского</t>
  </si>
  <si>
    <t>Учебно-тренировочный семинар для преподавателей, Бруно Гонзалес: применение техник айкидо</t>
  </si>
  <si>
    <t>г. Омск</t>
  </si>
  <si>
    <t>Учебно-тренировочный семинар для преподавателей, Патрик Бенези: аттестационная техника, применение</t>
  </si>
  <si>
    <t>18-20.10.2019</t>
  </si>
  <si>
    <t>11-13.01.2019</t>
  </si>
  <si>
    <t>PROтанцы, Кирова 29</t>
  </si>
  <si>
    <t>День Тадзицуань</t>
  </si>
  <si>
    <t>НГПУ, ул.Вилюйская, 28</t>
  </si>
  <si>
    <t>Всероссийский фестиваль-конкурс хореографического мастерства "Mosaic fest"</t>
  </si>
  <si>
    <t>ДК "Энергия" (Красный проспект, 171/4)</t>
  </si>
  <si>
    <t>Сибирский фестиваль единоборств</t>
  </si>
  <si>
    <t>СК "Заря"</t>
  </si>
  <si>
    <t>ДК им.Чкалова</t>
  </si>
  <si>
    <t>Альманах поэзии "Нежные стихи"</t>
  </si>
  <si>
    <t>МЦ "Звёздный", ул. Толбухина,4</t>
  </si>
  <si>
    <t>Экскурсия на выставку "Оренбурский" платок</t>
  </si>
  <si>
    <t>Краеведческий музей г. Новосибирска</t>
  </si>
  <si>
    <t>Мастер класс "Влюбленный мишка"</t>
  </si>
  <si>
    <t>Толбухина,4 МЦ "Звездный"</t>
  </si>
  <si>
    <t>Мастер класс "Виноград"</t>
  </si>
  <si>
    <t>День открытых дверей"</t>
  </si>
  <si>
    <t>Мастер класс "Пальмы"</t>
  </si>
  <si>
    <t>Толбухина, 4 МЦ "Звездный"</t>
  </si>
  <si>
    <t>Выставка "Яркая осень"</t>
  </si>
  <si>
    <t>Мастер класс "Горный пейзаж"</t>
  </si>
  <si>
    <t>Свободная сцена ко дню защитника Отечества</t>
  </si>
  <si>
    <t>Концертная программа "Весенняя капель"</t>
  </si>
  <si>
    <t>Концертная программа "Хорошее настроение", посвященная декаде пожилого человека</t>
  </si>
  <si>
    <t>Благотворительная акция "Мой подарок ветерану", посвященная Дню Победы</t>
  </si>
  <si>
    <t>21-29.05.2019</t>
  </si>
  <si>
    <t>Спектакль "Хвастунишка"</t>
  </si>
  <si>
    <t>Театральный показ "Дебют"</t>
  </si>
  <si>
    <t>Концерт-имитация "Звезды близко"</t>
  </si>
  <si>
    <t>Спектакль "Гравити Фоллз"</t>
  </si>
  <si>
    <t>Концерт"Для вас"</t>
  </si>
  <si>
    <t>Вокальный конкурс "Лети, лети, моя песня"</t>
  </si>
  <si>
    <t>Интерактивная программа ко Дню Святого Валентина</t>
  </si>
  <si>
    <t>Шахматный турнир</t>
  </si>
  <si>
    <t>ФКУ НФК</t>
  </si>
  <si>
    <t>Мастер-класс по мыловарению "Подарок на рождество"</t>
  </si>
  <si>
    <t>Выставка "Зимнее царство"</t>
  </si>
  <si>
    <t>МЦ "Звездный", Толбухина,4</t>
  </si>
  <si>
    <t>Выставка "А вокруг зима"</t>
  </si>
  <si>
    <t>Мастер-класс по живописи</t>
  </si>
  <si>
    <t>Д/с № 457</t>
  </si>
  <si>
    <t>Выставка "Космические дали"</t>
  </si>
  <si>
    <t>Выставка "В гостях у осени"</t>
  </si>
  <si>
    <t>Встреча "С праздником, дорогие женщины"</t>
  </si>
  <si>
    <t>Открытый фестиваль творческой самодеятельности "Арт-Калинка"</t>
  </si>
  <si>
    <t>МБУ МЦ "Патриот"</t>
  </si>
  <si>
    <t>Гала-концерт открытого фестиваля творческой самодеятельности "Арт-Калинка"</t>
  </si>
  <si>
    <t xml:space="preserve">Праздничная программа, посвященная Дню Победы </t>
  </si>
  <si>
    <t>Концертная программа, посвященная Дню города</t>
  </si>
  <si>
    <t>Межрайонная выставка работ ДПИ</t>
  </si>
  <si>
    <t>24.01-04.02.2019</t>
  </si>
  <si>
    <t>МБУ МЦ "Территория молодежи"  СП "Продвижение"</t>
  </si>
  <si>
    <t>Праздник День защиты детей</t>
  </si>
  <si>
    <t>Выставка декоративно-прикладного творчества</t>
  </si>
  <si>
    <t>МБУ МЦ "Продвижение"</t>
  </si>
  <si>
    <t>Благотворительная акция "Протяни руку лапам"</t>
  </si>
  <si>
    <t>Площадь им. Пименова</t>
  </si>
  <si>
    <t>День Флага</t>
  </si>
  <si>
    <t>КЦСОН Дзержинского района</t>
  </si>
  <si>
    <t>Городской благотворительный фестиваль творчества Green fly"</t>
  </si>
  <si>
    <t>Новосибирск, ТРЦ "Сан Сити"</t>
  </si>
  <si>
    <t xml:space="preserve">Городской интерактивный фестиваль детского и юношеского творчества "Солнечный марафон" </t>
  </si>
  <si>
    <t>ДК им. Горького, ул. Б. Хмельницкого,40</t>
  </si>
  <si>
    <t>"Сибверк"</t>
  </si>
  <si>
    <t>Линейная 114/3</t>
  </si>
  <si>
    <t>Городской фестиваль для молодых семей "7Я"</t>
  </si>
  <si>
    <t>Новосибирск, ТРЦ "Сибирский Молл"</t>
  </si>
  <si>
    <t>Конкурс " Мы родом из Сибири"</t>
  </si>
  <si>
    <t>01.03.-06.04.2019</t>
  </si>
  <si>
    <t>Арт Центр "Красный"</t>
  </si>
  <si>
    <t>Выставка "День Победы"</t>
  </si>
  <si>
    <t>30.04.-08.05.2019</t>
  </si>
  <si>
    <t>Сибверк</t>
  </si>
  <si>
    <t>Семинар-интенсив "Продвижение товаров ручной работы: теория и практика"</t>
  </si>
  <si>
    <t>МБУ МЦ "Содружество", Арт-пространство "Фактура"</t>
  </si>
  <si>
    <t>Весенний "Бьюти марафон". Конкурс по созданию весеннего образа</t>
  </si>
  <si>
    <t>Шахматный турнир "Предновогодняя инициатива"</t>
  </si>
  <si>
    <t>3-5.01.2019</t>
  </si>
  <si>
    <t>Шахматный клуб "Инициатива", ул. Блюхера, 30</t>
  </si>
  <si>
    <t>Шахматный турнир, посвященный Дню защитника Отечества</t>
  </si>
  <si>
    <t>16-17.02.2019</t>
  </si>
  <si>
    <t>Шахматный клуб "Инициатива" ул. Блюхера, 30</t>
  </si>
  <si>
    <t>Шахматный турнир "Белая ладья"</t>
  </si>
  <si>
    <t>НГТУ. Пр. Маркса, 27</t>
  </si>
  <si>
    <t>Шахматный турнир "Озорная ладья"</t>
  </si>
  <si>
    <t>26-30.01.2019</t>
  </si>
  <si>
    <t>РШФ, ул. Каменская, 80</t>
  </si>
  <si>
    <t>Шахматный Новосибирск</t>
  </si>
  <si>
    <t>20-28.04.2019</t>
  </si>
  <si>
    <t>Стадион "Спартак"</t>
  </si>
  <si>
    <t>Концертная программа "Прояви свои таланты"</t>
  </si>
  <si>
    <t>"Лови лето"</t>
  </si>
  <si>
    <t>Площадь Ленина</t>
  </si>
  <si>
    <t>Простая наука</t>
  </si>
  <si>
    <t>СП "Дом молодежи"</t>
  </si>
  <si>
    <t>Первенство Алтайского края по Синкёкусинкай</t>
  </si>
  <si>
    <t>г.Барнаул, с/к "Обь"</t>
  </si>
  <si>
    <t>Зональные соревнования: Чемпионат и Первенство СФО по Синкёкусинкай</t>
  </si>
  <si>
    <t>Новосибирск, МАУ ЦСП "Заря", ул. Спортивная, 2а</t>
  </si>
  <si>
    <t>Чемпионат и Первенство СФО по Синкёкусинкай</t>
  </si>
  <si>
    <t>02-03.03.2019</t>
  </si>
  <si>
    <t>Г.Бердск,с/к"Вега"</t>
  </si>
  <si>
    <t>Первенство России по Киокусинкай (группа дисциплин по Синкёкусинкай</t>
  </si>
  <si>
    <t>04-06.05.2019</t>
  </si>
  <si>
    <t>г.Звенигород, Московской обл.,с/к"Ершово"</t>
  </si>
  <si>
    <t>Новосибирск, ДК им.Чкалова</t>
  </si>
  <si>
    <t>Международный конкурс "Салют талантов"</t>
  </si>
  <si>
    <t>6-9.05.019</t>
  </si>
  <si>
    <t>Санкт-Петербург</t>
  </si>
  <si>
    <t>Конкурс по ИЗО- творчеству"Цирк"</t>
  </si>
  <si>
    <t>Интернет сайт "Deti-svet.ru"</t>
  </si>
  <si>
    <t>Конкурс по ИЗО- творчеству"Семья"</t>
  </si>
  <si>
    <t>Ночь музеев</t>
  </si>
  <si>
    <t>Музей Дзержинского района г. Новосибирска</t>
  </si>
  <si>
    <t>01-04.11.2019</t>
  </si>
  <si>
    <t>Лекторий "Всероссийская классификация авиационных моделей"</t>
  </si>
  <si>
    <t>СП "КЮТ", ул. Авиастроителей, 8</t>
  </si>
  <si>
    <t>30 чел.</t>
  </si>
  <si>
    <t>Мастер-класс "использование станочного оборудования при изготовлениии судо-, и авиамоделей"</t>
  </si>
  <si>
    <t>Соревнования по метательным моделям планеров</t>
  </si>
  <si>
    <t>СОШ № 36, спортплощадка</t>
  </si>
  <si>
    <t>День открытых дверей</t>
  </si>
  <si>
    <t>Встреча колонны танков Т-31/85 совместно с внучкой (констр. Танка М.И. Кошкина) Верой Кошкиной</t>
  </si>
  <si>
    <t>16.01.2019г.</t>
  </si>
  <si>
    <t>Ж/д вокзал "Новосибирск Главный", ул. Дмитрия Шамшурина, 43</t>
  </si>
  <si>
    <t>Выставка "Мир Моделей"</t>
  </si>
  <si>
    <t>11.02-03.2019г.</t>
  </si>
  <si>
    <t>Областной краеведческий музей, ул. Красный проспект, 23</t>
  </si>
  <si>
    <t>Выставка "Т-34 - танк Победы"</t>
  </si>
  <si>
    <t>07.05.-14.05.2019г</t>
  </si>
  <si>
    <t>ТРЦ "Сибирский Молл", ул. Фрунзе, 238</t>
  </si>
  <si>
    <t>Городской фестиваль "Простая наука"</t>
  </si>
  <si>
    <t>16.05.2019г.</t>
  </si>
  <si>
    <t>СП "Дом Молодежи", ул. Кошурникова, 20</t>
  </si>
  <si>
    <t>Фестиваль молодых семей "7-Я"</t>
  </si>
  <si>
    <t>25.05.2019г.</t>
  </si>
  <si>
    <t>Областные соревнования младших школьников по судомоделизму</t>
  </si>
  <si>
    <t>17.01.2019г.</t>
  </si>
  <si>
    <t>Ул. Крылова, 28, ГАУ ДО НСО "ОЦРТДиЮ"</t>
  </si>
  <si>
    <t>Соревнования по метательным планерам</t>
  </si>
  <si>
    <t>27.01.2019г.</t>
  </si>
  <si>
    <t>МАОУ "Гимназия № 15 "Содружество"</t>
  </si>
  <si>
    <t>02.06.2019г.</t>
  </si>
  <si>
    <t>Сибирское шоу масштабных моделей "NovoSlet'2019"</t>
  </si>
  <si>
    <t>14.03.-17.03.2019г.</t>
  </si>
  <si>
    <t>Кубок РОССИИ, Первенство РОССИИ</t>
  </si>
  <si>
    <t>09-13.05.2019г.</t>
  </si>
  <si>
    <t>Озеро "Грёз", ул. Тульская, 208</t>
  </si>
  <si>
    <t>Соревнования F 2 D Кубок России</t>
  </si>
  <si>
    <t>28.09.2019г.</t>
  </si>
  <si>
    <t>Аэродром ОбьГЭС</t>
  </si>
  <si>
    <t>Новосибирск ул Крылова 28. ГАУ ДО НСО "ОЦРТДиЮ"</t>
  </si>
  <si>
    <t>1,1,1 место, 2,2 место,1 благодарственное письмо</t>
  </si>
  <si>
    <t xml:space="preserve">Открытое Первенство Новосибирской области по судомоделизму среди обучающихся </t>
  </si>
  <si>
    <t>2 место, 1 благодарственное письмо</t>
  </si>
  <si>
    <t xml:space="preserve">Открытое Первенство Новосибирской области по авиамодельному спорту в классе простейших летающих </t>
  </si>
  <si>
    <t>1 место, 3,3,3 место, диплом, благодарственное письмо, благодарственное письмо</t>
  </si>
  <si>
    <t>1 место, 3 место, благодарственное письмо</t>
  </si>
  <si>
    <t xml:space="preserve">открытиые соревнования по судомодельному спорту </t>
  </si>
  <si>
    <t>3,3 место, благодарственное письмо, благодарственное письмо</t>
  </si>
  <si>
    <t xml:space="preserve">НСО пос. Линёво аэродром </t>
  </si>
  <si>
    <t xml:space="preserve">г. Томск  ул. Энтузиастов д.31 ЦВВС "Звёздный" бассейн. </t>
  </si>
  <si>
    <t>1,1,1 место, 2,2,2,2,2,2 место, 3,3,3 место, диплом, диплом, диплом</t>
  </si>
  <si>
    <t>Соревнования по судомоделизму среди обучающихся "Кубок Юношества"</t>
  </si>
  <si>
    <t>диплом, диплом, благодарность</t>
  </si>
  <si>
    <t>1,1,1,1 место, 2,2,2,2,2 место</t>
  </si>
  <si>
    <t>XIV Всероссийская  выставка-конкурс стендовых моделей и миниатюр "День победы"</t>
  </si>
  <si>
    <t>г. Москва, ул. Профсоюзная, 61, ЦКИ "Меридиан"</t>
  </si>
  <si>
    <t>диплом, диплом</t>
  </si>
  <si>
    <t xml:space="preserve">7-я всероссийская выставка-конкурс стендовых моделей-копий Мини-Макс'19 </t>
  </si>
  <si>
    <t>Московская обл., г. Одинцово, ул. Заречная, 2, культурно-досуговый центр "Заречье"</t>
  </si>
  <si>
    <t>диплом</t>
  </si>
  <si>
    <t>Повышение профессиональной компетентности СРМ</t>
  </si>
  <si>
    <t>МКУ Центр "Родник"</t>
  </si>
  <si>
    <t xml:space="preserve">Реализация государственной молодежной политики на регионапльном и муниципальном уровнях </t>
  </si>
  <si>
    <t>ФГБОУ ВО «НГПУ»</t>
  </si>
  <si>
    <t>Головное учреждение "Головной Центр" - 34 чел.                                                                                                                                                                                                         СП "Дом Молодёжи" -  30 чел.                                                                                                                   СП "Клуб юных техников" - 8 чел.                                                                                                         АХО - 18 чел.                                                                                                                                                 Итого: 90 чел.</t>
  </si>
  <si>
    <t>https://vk.com/nskstars</t>
  </si>
  <si>
    <t>https://twitter.com/nsk_stars</t>
  </si>
  <si>
    <t xml:space="preserve"> https://www.facebook.com/centerstars</t>
  </si>
  <si>
    <t>https://www.instagram.com/center_starss</t>
  </si>
  <si>
    <t>https://www.youtube.com/user/dizeltaxa</t>
  </si>
  <si>
    <t>45 010 (в год)</t>
  </si>
  <si>
    <t>8 826 (в год)</t>
  </si>
  <si>
    <t>«Крылья»</t>
  </si>
  <si>
    <t>«Друзья»</t>
  </si>
  <si>
    <t>«Воздух»</t>
  </si>
  <si>
    <t>«Вдохновение»</t>
  </si>
  <si>
    <t>«Молодёжный оркестр»</t>
  </si>
  <si>
    <t>«Система»</t>
  </si>
  <si>
    <t>01.2019-12.2019</t>
  </si>
  <si>
    <t>01.2019-06.2019</t>
  </si>
  <si>
    <t>Трудовой отряд «Звёздный»</t>
  </si>
  <si>
    <t>«Призыв»</t>
  </si>
  <si>
    <t>«Горизонты»</t>
  </si>
  <si>
    <t>12.2018-12.2019</t>
  </si>
  <si>
    <t>Молодёжь в ТЖС</t>
  </si>
  <si>
    <t>Муниципальное бюджетное учреждение "Молодёжный Центр "Звёздный" Дзержинского района города Новосибирска (МБУ МЦ "Звёздный") 16.10.2001.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</si>
</sst>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 wrapText="1"/>
    </xf>
    <xf numFmtId="0" fontId="27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7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14" fontId="10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4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14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31" fillId="2" borderId="1" xfId="0" applyFont="1" applyFill="1" applyBorder="1" applyAlignment="1">
      <alignment horizontal="left" vertical="center" wrapText="1"/>
    </xf>
    <xf numFmtId="17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top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3">
    <cellStyle name="Гиперссылка 2" xfId="1"/>
    <cellStyle name="Гиперссылка 3" xfId="2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vk.com/nskstar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sqref="A1:N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81" t="s">
        <v>206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38.25" customHeight="1" x14ac:dyDescent="0.25"/>
    <row r="3" spans="1:14" ht="19.5" customHeight="1" x14ac:dyDescent="0.25">
      <c r="A3" s="289" t="s">
        <v>218</v>
      </c>
      <c r="B3" s="289"/>
      <c r="C3" s="289"/>
      <c r="D3" s="289"/>
      <c r="E3" s="289"/>
      <c r="L3" s="282"/>
      <c r="M3" s="282"/>
      <c r="N3" s="282"/>
    </row>
    <row r="4" spans="1:14" ht="15.75" x14ac:dyDescent="0.25">
      <c r="A4" s="121" t="s">
        <v>79</v>
      </c>
      <c r="B4" s="288" t="s">
        <v>266</v>
      </c>
      <c r="C4" s="288"/>
      <c r="D4" s="288"/>
      <c r="E4" s="288"/>
    </row>
    <row r="5" spans="1:14" ht="21.75" customHeight="1" x14ac:dyDescent="0.25">
      <c r="A5" s="288"/>
      <c r="B5" s="288"/>
      <c r="C5" s="288"/>
      <c r="D5" s="288"/>
      <c r="E5" s="288"/>
    </row>
    <row r="6" spans="1:14" ht="30.75" customHeight="1" x14ac:dyDescent="0.25">
      <c r="A6" s="290" t="s">
        <v>267</v>
      </c>
      <c r="B6" s="290"/>
      <c r="D6" s="291"/>
      <c r="E6" s="291"/>
    </row>
    <row r="7" spans="1:14" ht="12.75" customHeight="1" x14ac:dyDescent="0.25">
      <c r="A7" s="292" t="s">
        <v>219</v>
      </c>
      <c r="B7" s="292"/>
      <c r="D7" s="279" t="s">
        <v>220</v>
      </c>
      <c r="E7" s="279"/>
    </row>
    <row r="8" spans="1:14" ht="12.75" customHeight="1" x14ac:dyDescent="0.25">
      <c r="A8" s="122"/>
      <c r="B8" s="280" t="s">
        <v>221</v>
      </c>
      <c r="C8" s="280"/>
      <c r="D8" s="280"/>
      <c r="E8" s="123"/>
    </row>
    <row r="9" spans="1:14" ht="101.25" customHeight="1" x14ac:dyDescent="0.25"/>
    <row r="10" spans="1:14" ht="18.75" x14ac:dyDescent="0.3">
      <c r="A10" s="284" t="s">
        <v>102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</row>
    <row r="11" spans="1:14" ht="18.75" customHeight="1" x14ac:dyDescent="0.3">
      <c r="A11" s="285" t="s">
        <v>268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</row>
    <row r="12" spans="1:14" x14ac:dyDescent="0.25">
      <c r="A12" s="286" t="s">
        <v>103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pans="1:14" ht="18.75" x14ac:dyDescent="0.3">
      <c r="E13" s="39" t="s">
        <v>104</v>
      </c>
      <c r="F13" s="283">
        <v>2019</v>
      </c>
      <c r="G13" s="283"/>
      <c r="H13" s="287" t="s">
        <v>105</v>
      </c>
      <c r="I13" s="287"/>
      <c r="J13" s="287"/>
    </row>
    <row r="23" spans="1:14" ht="18.75" x14ac:dyDescent="0.25">
      <c r="A23" s="278" t="s">
        <v>207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/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40" t="s">
        <v>265</v>
      </c>
      <c r="B1" s="140"/>
      <c r="C1" s="140"/>
      <c r="D1" s="140"/>
    </row>
    <row r="2" spans="1:4" ht="94.5" customHeight="1" x14ac:dyDescent="0.25">
      <c r="A2" s="111" t="s">
        <v>263</v>
      </c>
      <c r="B2" s="138" t="s">
        <v>227</v>
      </c>
      <c r="C2" s="138" t="s">
        <v>228</v>
      </c>
      <c r="D2" s="138" t="s">
        <v>198</v>
      </c>
    </row>
    <row r="3" spans="1:4" ht="37.5" customHeight="1" x14ac:dyDescent="0.25">
      <c r="A3" s="104" t="s">
        <v>60</v>
      </c>
      <c r="B3" s="67">
        <v>24</v>
      </c>
      <c r="C3" s="112">
        <v>24</v>
      </c>
      <c r="D3" s="112">
        <v>2080</v>
      </c>
    </row>
    <row r="4" spans="1:4" ht="37.5" customHeight="1" x14ac:dyDescent="0.25">
      <c r="A4" s="104" t="s">
        <v>61</v>
      </c>
      <c r="B4" s="67">
        <v>7</v>
      </c>
      <c r="C4" s="112">
        <v>7</v>
      </c>
      <c r="D4" s="112">
        <v>460</v>
      </c>
    </row>
    <row r="5" spans="1:4" ht="37.5" customHeight="1" x14ac:dyDescent="0.25">
      <c r="A5" s="104" t="s">
        <v>69</v>
      </c>
      <c r="B5" s="67">
        <v>8</v>
      </c>
      <c r="C5" s="112">
        <v>8</v>
      </c>
      <c r="D5" s="112">
        <v>320</v>
      </c>
    </row>
    <row r="6" spans="1:4" ht="37.5" customHeight="1" x14ac:dyDescent="0.25">
      <c r="A6" s="104" t="s">
        <v>70</v>
      </c>
      <c r="B6" s="67">
        <v>0</v>
      </c>
      <c r="C6" s="112">
        <v>0</v>
      </c>
      <c r="D6" s="112">
        <v>0</v>
      </c>
    </row>
    <row r="7" spans="1:4" ht="37.5" customHeight="1" x14ac:dyDescent="0.25">
      <c r="A7" s="104" t="s">
        <v>71</v>
      </c>
      <c r="B7" s="67">
        <v>6</v>
      </c>
      <c r="C7" s="112">
        <v>6</v>
      </c>
      <c r="D7" s="112">
        <v>490</v>
      </c>
    </row>
    <row r="8" spans="1:4" ht="37.5" customHeight="1" x14ac:dyDescent="0.25">
      <c r="A8" s="104" t="s">
        <v>72</v>
      </c>
      <c r="B8" s="67">
        <v>2</v>
      </c>
      <c r="C8" s="112">
        <v>2</v>
      </c>
      <c r="D8" s="112">
        <v>60</v>
      </c>
    </row>
    <row r="9" spans="1:4" ht="37.5" customHeight="1" x14ac:dyDescent="0.25">
      <c r="A9" s="139" t="s">
        <v>91</v>
      </c>
      <c r="B9" s="35">
        <f>SUM(B3:B8)</f>
        <v>47</v>
      </c>
      <c r="C9" s="35">
        <f>SUM(C3:C8)</f>
        <v>47</v>
      </c>
      <c r="D9" s="35">
        <f>SUM(D3:D8)</f>
        <v>3410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sqref="A1:E1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37" t="s">
        <v>140</v>
      </c>
      <c r="B1" s="337"/>
      <c r="C1" s="337"/>
      <c r="D1" s="337"/>
      <c r="E1" s="337"/>
    </row>
    <row r="2" spans="1:5" ht="94.5" customHeight="1" x14ac:dyDescent="0.25">
      <c r="A2" s="222" t="s">
        <v>141</v>
      </c>
      <c r="B2" s="222" t="s">
        <v>142</v>
      </c>
      <c r="C2" s="222" t="s">
        <v>143</v>
      </c>
      <c r="D2" s="222" t="s">
        <v>144</v>
      </c>
      <c r="E2" s="222" t="s">
        <v>145</v>
      </c>
    </row>
    <row r="3" spans="1:5" ht="56.25" x14ac:dyDescent="0.3">
      <c r="A3" s="70" t="s">
        <v>146</v>
      </c>
      <c r="B3" s="55">
        <v>472</v>
      </c>
      <c r="C3" s="112">
        <v>5</v>
      </c>
      <c r="D3" s="112">
        <v>420</v>
      </c>
      <c r="E3" s="112">
        <v>47</v>
      </c>
    </row>
    <row r="4" spans="1:5" ht="75" x14ac:dyDescent="0.3">
      <c r="A4" s="70" t="s">
        <v>147</v>
      </c>
      <c r="B4" s="55">
        <v>78</v>
      </c>
      <c r="C4" s="112">
        <v>6</v>
      </c>
      <c r="D4" s="112">
        <v>10</v>
      </c>
      <c r="E4" s="112">
        <v>62</v>
      </c>
    </row>
    <row r="5" spans="1:5" ht="112.5" x14ac:dyDescent="0.3">
      <c r="A5" s="70" t="s">
        <v>222</v>
      </c>
      <c r="B5" s="124">
        <v>0</v>
      </c>
      <c r="C5" s="124">
        <v>0</v>
      </c>
      <c r="D5" s="124">
        <v>0</v>
      </c>
      <c r="E5" s="124">
        <v>0</v>
      </c>
    </row>
    <row r="6" spans="1:5" ht="24" customHeight="1" x14ac:dyDescent="0.3">
      <c r="A6" s="70" t="s">
        <v>223</v>
      </c>
      <c r="B6" s="55">
        <v>2</v>
      </c>
      <c r="C6" s="112">
        <v>0</v>
      </c>
      <c r="D6" s="112">
        <v>0</v>
      </c>
      <c r="E6" s="112">
        <v>2</v>
      </c>
    </row>
    <row r="7" spans="1:5" ht="37.5" x14ac:dyDescent="0.3">
      <c r="A7" s="70" t="s">
        <v>148</v>
      </c>
      <c r="B7" s="55">
        <v>105</v>
      </c>
      <c r="C7" s="112">
        <v>0</v>
      </c>
      <c r="D7" s="112">
        <v>100</v>
      </c>
      <c r="E7" s="112">
        <v>5</v>
      </c>
    </row>
    <row r="8" spans="1:5" ht="56.25" x14ac:dyDescent="0.3">
      <c r="A8" s="70" t="s">
        <v>149</v>
      </c>
      <c r="B8" s="55">
        <v>0</v>
      </c>
      <c r="C8" s="112">
        <v>0</v>
      </c>
      <c r="D8" s="112">
        <v>0</v>
      </c>
      <c r="E8" s="112">
        <v>0</v>
      </c>
    </row>
    <row r="9" spans="1:5" ht="56.25" x14ac:dyDescent="0.3">
      <c r="A9" s="70" t="s">
        <v>150</v>
      </c>
      <c r="B9" s="55">
        <v>0</v>
      </c>
      <c r="C9" s="112">
        <v>0</v>
      </c>
      <c r="D9" s="112">
        <v>0</v>
      </c>
      <c r="E9" s="112">
        <v>0</v>
      </c>
    </row>
    <row r="10" spans="1:5" ht="18.75" x14ac:dyDescent="0.25">
      <c r="A10" s="71" t="s">
        <v>91</v>
      </c>
      <c r="B10" s="110">
        <v>657</v>
      </c>
      <c r="C10" s="110">
        <v>11</v>
      </c>
      <c r="D10" s="110">
        <v>530</v>
      </c>
      <c r="E10" s="110">
        <v>116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SheetLayoutView="100" workbookViewId="0">
      <selection sqref="A1:D1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36" t="s">
        <v>151</v>
      </c>
      <c r="B1" s="338"/>
      <c r="C1" s="338"/>
      <c r="D1" s="33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62" t="s">
        <v>224</v>
      </c>
      <c r="B3" s="163"/>
      <c r="C3" s="162"/>
      <c r="D3" s="163"/>
    </row>
    <row r="4" spans="1:4" ht="15.75" x14ac:dyDescent="0.25">
      <c r="A4" s="183"/>
      <c r="B4" s="187"/>
      <c r="C4" s="187"/>
      <c r="D4" s="183"/>
    </row>
    <row r="5" spans="1:4" ht="18.75" x14ac:dyDescent="0.25">
      <c r="A5" s="73"/>
      <c r="B5" s="108"/>
      <c r="C5" s="73"/>
      <c r="D5" s="108"/>
    </row>
    <row r="6" spans="1:4" ht="18.75" x14ac:dyDescent="0.25">
      <c r="A6" s="162" t="s">
        <v>124</v>
      </c>
      <c r="B6" s="169"/>
      <c r="C6" s="162"/>
      <c r="D6" s="163"/>
    </row>
    <row r="7" spans="1:4" ht="15.75" customHeight="1" x14ac:dyDescent="0.25">
      <c r="A7" s="183" t="s">
        <v>302</v>
      </c>
      <c r="B7" s="184" t="s">
        <v>303</v>
      </c>
      <c r="C7" s="183" t="s">
        <v>304</v>
      </c>
      <c r="D7" s="183" t="s">
        <v>305</v>
      </c>
    </row>
    <row r="8" spans="1:4" ht="18.75" x14ac:dyDescent="0.25">
      <c r="A8" s="162" t="s">
        <v>238</v>
      </c>
      <c r="B8" s="169"/>
      <c r="C8" s="162"/>
      <c r="D8" s="163"/>
    </row>
    <row r="9" spans="1:4" ht="31.5" x14ac:dyDescent="0.25">
      <c r="A9" s="183" t="s">
        <v>306</v>
      </c>
      <c r="B9" s="197" t="s">
        <v>307</v>
      </c>
      <c r="C9" s="198" t="s">
        <v>308</v>
      </c>
      <c r="D9" s="198" t="s">
        <v>309</v>
      </c>
    </row>
    <row r="10" spans="1:4" ht="17.25" customHeight="1" x14ac:dyDescent="0.25">
      <c r="A10" s="183" t="s">
        <v>310</v>
      </c>
      <c r="B10" s="187">
        <v>43421</v>
      </c>
      <c r="C10" s="198" t="s">
        <v>311</v>
      </c>
      <c r="D10" s="183" t="s">
        <v>312</v>
      </c>
    </row>
    <row r="11" spans="1:4" ht="18.75" customHeight="1" x14ac:dyDescent="0.25">
      <c r="A11" s="183" t="s">
        <v>313</v>
      </c>
      <c r="B11" s="193">
        <v>43435</v>
      </c>
      <c r="C11" s="183" t="s">
        <v>314</v>
      </c>
      <c r="D11" s="183" t="s">
        <v>315</v>
      </c>
    </row>
    <row r="12" spans="1:4" ht="19.5" customHeight="1" x14ac:dyDescent="0.25">
      <c r="A12" s="183" t="s">
        <v>316</v>
      </c>
      <c r="B12" s="183" t="s">
        <v>317</v>
      </c>
      <c r="C12" s="183" t="s">
        <v>318</v>
      </c>
      <c r="D12" s="183" t="s">
        <v>319</v>
      </c>
    </row>
    <row r="13" spans="1:4" ht="15.75" x14ac:dyDescent="0.25">
      <c r="A13" s="183" t="s">
        <v>316</v>
      </c>
      <c r="B13" s="189">
        <v>43471</v>
      </c>
      <c r="C13" s="190" t="s">
        <v>318</v>
      </c>
      <c r="D13" s="183" t="s">
        <v>320</v>
      </c>
    </row>
    <row r="14" spans="1:4" ht="31.5" x14ac:dyDescent="0.25">
      <c r="A14" s="183" t="s">
        <v>321</v>
      </c>
      <c r="B14" s="184" t="s">
        <v>322</v>
      </c>
      <c r="C14" s="183" t="s">
        <v>314</v>
      </c>
      <c r="D14" s="183" t="s">
        <v>320</v>
      </c>
    </row>
    <row r="15" spans="1:4" ht="18" customHeight="1" x14ac:dyDescent="0.25">
      <c r="A15" s="183" t="s">
        <v>323</v>
      </c>
      <c r="B15" s="190" t="s">
        <v>324</v>
      </c>
      <c r="C15" s="183" t="s">
        <v>314</v>
      </c>
      <c r="D15" s="183" t="s">
        <v>325</v>
      </c>
    </row>
    <row r="16" spans="1:4" ht="31.5" x14ac:dyDescent="0.25">
      <c r="A16" s="183" t="s">
        <v>326</v>
      </c>
      <c r="B16" s="187">
        <v>43574</v>
      </c>
      <c r="C16" s="183" t="s">
        <v>311</v>
      </c>
      <c r="D16" s="183" t="s">
        <v>327</v>
      </c>
    </row>
    <row r="17" spans="1:4" ht="15.75" x14ac:dyDescent="0.25">
      <c r="A17" s="183" t="s">
        <v>328</v>
      </c>
      <c r="B17" s="187">
        <v>43582</v>
      </c>
      <c r="C17" s="183" t="s">
        <v>311</v>
      </c>
      <c r="D17" s="183" t="s">
        <v>329</v>
      </c>
    </row>
    <row r="18" spans="1:4" ht="31.5" x14ac:dyDescent="0.25">
      <c r="A18" s="183" t="s">
        <v>330</v>
      </c>
      <c r="B18" s="187">
        <v>43555</v>
      </c>
      <c r="C18" s="183" t="s">
        <v>331</v>
      </c>
      <c r="D18" s="183" t="s">
        <v>332</v>
      </c>
    </row>
    <row r="19" spans="1:4" ht="18" customHeight="1" x14ac:dyDescent="0.25">
      <c r="A19" s="251" t="s">
        <v>333</v>
      </c>
      <c r="B19" s="183"/>
      <c r="C19" s="183" t="s">
        <v>207</v>
      </c>
      <c r="D19" s="183" t="s">
        <v>334</v>
      </c>
    </row>
    <row r="20" spans="1:4" ht="18.75" customHeight="1" x14ac:dyDescent="0.25">
      <c r="A20" s="251" t="s">
        <v>335</v>
      </c>
      <c r="B20" s="187"/>
      <c r="C20" s="183" t="s">
        <v>207</v>
      </c>
      <c r="D20" s="183" t="s">
        <v>336</v>
      </c>
    </row>
    <row r="21" spans="1:4" ht="19.5" customHeight="1" x14ac:dyDescent="0.25">
      <c r="A21" s="251" t="s">
        <v>337</v>
      </c>
      <c r="B21" s="187"/>
      <c r="C21" s="183" t="s">
        <v>207</v>
      </c>
      <c r="D21" s="183" t="s">
        <v>338</v>
      </c>
    </row>
    <row r="22" spans="1:4" ht="22.5" customHeight="1" x14ac:dyDescent="0.25">
      <c r="A22" s="183"/>
      <c r="B22" s="187"/>
      <c r="C22" s="183"/>
      <c r="D22" s="183"/>
    </row>
    <row r="23" spans="1:4" ht="15.75" hidden="1" customHeight="1" x14ac:dyDescent="0.25">
      <c r="A23" s="251" t="s">
        <v>339</v>
      </c>
      <c r="B23" s="183"/>
      <c r="C23" s="183" t="s">
        <v>207</v>
      </c>
      <c r="D23" s="183" t="s">
        <v>340</v>
      </c>
    </row>
    <row r="24" spans="1:4" ht="21.75" customHeight="1" x14ac:dyDescent="0.25">
      <c r="A24" s="251" t="s">
        <v>341</v>
      </c>
      <c r="B24" s="183"/>
      <c r="C24" s="183" t="s">
        <v>207</v>
      </c>
      <c r="D24" s="183" t="s">
        <v>329</v>
      </c>
    </row>
    <row r="25" spans="1:4" ht="23.25" customHeight="1" x14ac:dyDescent="0.25">
      <c r="A25" s="251" t="s">
        <v>342</v>
      </c>
      <c r="B25" s="183"/>
      <c r="C25" s="183"/>
      <c r="D25" s="183" t="s">
        <v>329</v>
      </c>
    </row>
    <row r="26" spans="1:4" ht="23.25" customHeight="1" x14ac:dyDescent="0.25">
      <c r="A26" s="251" t="s">
        <v>343</v>
      </c>
      <c r="B26" s="187">
        <v>43620</v>
      </c>
      <c r="C26" s="183" t="s">
        <v>344</v>
      </c>
      <c r="D26" s="183" t="s">
        <v>345</v>
      </c>
    </row>
    <row r="27" spans="1:4" ht="18" customHeight="1" x14ac:dyDescent="0.25">
      <c r="A27" s="183" t="s">
        <v>342</v>
      </c>
      <c r="B27" s="197">
        <v>43549</v>
      </c>
      <c r="C27" s="198" t="s">
        <v>426</v>
      </c>
      <c r="D27" s="198" t="s">
        <v>427</v>
      </c>
    </row>
    <row r="28" spans="1:4" ht="18" customHeight="1" x14ac:dyDescent="0.25">
      <c r="A28" s="183" t="s">
        <v>428</v>
      </c>
      <c r="B28" s="187">
        <v>43756</v>
      </c>
      <c r="C28" s="183" t="s">
        <v>426</v>
      </c>
      <c r="D28" s="183" t="s">
        <v>427</v>
      </c>
    </row>
    <row r="29" spans="1:4" ht="19.5" customHeight="1" x14ac:dyDescent="0.25">
      <c r="A29" s="183" t="s">
        <v>339</v>
      </c>
      <c r="B29" s="187">
        <v>43727</v>
      </c>
      <c r="C29" s="183" t="s">
        <v>429</v>
      </c>
      <c r="D29" s="183" t="s">
        <v>430</v>
      </c>
    </row>
    <row r="30" spans="1:4" ht="18.75" customHeight="1" x14ac:dyDescent="0.25">
      <c r="A30" s="183" t="s">
        <v>337</v>
      </c>
      <c r="B30" s="187">
        <v>43541</v>
      </c>
      <c r="C30" s="183" t="s">
        <v>426</v>
      </c>
      <c r="D30" s="183" t="s">
        <v>431</v>
      </c>
    </row>
    <row r="31" spans="1:4" ht="18.75" customHeight="1" x14ac:dyDescent="0.25">
      <c r="A31" s="183" t="s">
        <v>335</v>
      </c>
      <c r="B31" s="189"/>
      <c r="C31" s="190" t="s">
        <v>432</v>
      </c>
      <c r="D31" s="183" t="s">
        <v>433</v>
      </c>
    </row>
    <row r="32" spans="1:4" ht="18.75" customHeight="1" x14ac:dyDescent="0.25">
      <c r="A32" s="183" t="s">
        <v>333</v>
      </c>
      <c r="B32" s="184" t="s">
        <v>434</v>
      </c>
      <c r="C32" s="183" t="s">
        <v>435</v>
      </c>
      <c r="D32" s="183" t="s">
        <v>436</v>
      </c>
    </row>
    <row r="33" spans="1:4" ht="20.25" customHeight="1" x14ac:dyDescent="0.25">
      <c r="A33" s="162" t="s">
        <v>239</v>
      </c>
      <c r="B33" s="169"/>
      <c r="C33" s="162"/>
      <c r="D33" s="163"/>
    </row>
    <row r="34" spans="1:4" ht="18.75" customHeight="1" x14ac:dyDescent="0.25">
      <c r="A34" s="183" t="s">
        <v>346</v>
      </c>
      <c r="B34" s="187">
        <v>43505</v>
      </c>
      <c r="C34" s="183" t="s">
        <v>308</v>
      </c>
      <c r="D34" s="183" t="s">
        <v>347</v>
      </c>
    </row>
    <row r="35" spans="1:4" ht="15.75" customHeight="1" x14ac:dyDescent="0.25">
      <c r="A35" s="183" t="s">
        <v>348</v>
      </c>
      <c r="B35" s="183" t="s">
        <v>349</v>
      </c>
      <c r="C35" s="183" t="s">
        <v>350</v>
      </c>
      <c r="D35" s="183" t="s">
        <v>351</v>
      </c>
    </row>
    <row r="36" spans="1:4" ht="15" customHeight="1" x14ac:dyDescent="0.25">
      <c r="A36" s="183" t="s">
        <v>352</v>
      </c>
      <c r="B36" s="183" t="s">
        <v>353</v>
      </c>
      <c r="C36" s="183" t="s">
        <v>354</v>
      </c>
      <c r="D36" s="183" t="s">
        <v>332</v>
      </c>
    </row>
    <row r="37" spans="1:4" ht="16.5" customHeight="1" x14ac:dyDescent="0.25">
      <c r="A37" s="183" t="s">
        <v>355</v>
      </c>
      <c r="B37" s="187" t="s">
        <v>353</v>
      </c>
      <c r="C37" s="183" t="s">
        <v>356</v>
      </c>
      <c r="D37" s="183" t="s">
        <v>329</v>
      </c>
    </row>
    <row r="38" spans="1:4" ht="17.25" customHeight="1" x14ac:dyDescent="0.25">
      <c r="A38" s="183" t="s">
        <v>357</v>
      </c>
      <c r="B38" s="183" t="s">
        <v>358</v>
      </c>
      <c r="C38" s="183" t="s">
        <v>359</v>
      </c>
      <c r="D38" s="191" t="s">
        <v>360</v>
      </c>
    </row>
    <row r="39" spans="1:4" ht="16.5" customHeight="1" x14ac:dyDescent="0.25">
      <c r="A39" s="183" t="s">
        <v>361</v>
      </c>
      <c r="B39" s="187" t="s">
        <v>362</v>
      </c>
      <c r="C39" s="183" t="s">
        <v>311</v>
      </c>
      <c r="D39" s="183" t="s">
        <v>363</v>
      </c>
    </row>
    <row r="40" spans="1:4" ht="15" customHeight="1" x14ac:dyDescent="0.25">
      <c r="A40" s="183" t="s">
        <v>364</v>
      </c>
      <c r="B40" s="187">
        <v>43456</v>
      </c>
      <c r="C40" s="183" t="s">
        <v>311</v>
      </c>
      <c r="D40" s="183" t="s">
        <v>365</v>
      </c>
    </row>
    <row r="41" spans="1:4" ht="17.25" customHeight="1" x14ac:dyDescent="0.25">
      <c r="A41" s="183" t="s">
        <v>366</v>
      </c>
      <c r="B41" s="187">
        <v>43436</v>
      </c>
      <c r="C41" s="187" t="s">
        <v>367</v>
      </c>
      <c r="D41" s="183" t="s">
        <v>368</v>
      </c>
    </row>
    <row r="42" spans="1:4" ht="17.25" customHeight="1" x14ac:dyDescent="0.25">
      <c r="A42" s="183" t="s">
        <v>369</v>
      </c>
      <c r="B42" s="187" t="s">
        <v>370</v>
      </c>
      <c r="C42" s="183" t="s">
        <v>308</v>
      </c>
      <c r="D42" s="183" t="s">
        <v>371</v>
      </c>
    </row>
    <row r="43" spans="1:4" ht="15" customHeight="1" x14ac:dyDescent="0.25">
      <c r="A43" s="254" t="s">
        <v>372</v>
      </c>
      <c r="B43" s="187">
        <v>43491</v>
      </c>
      <c r="C43" s="183" t="s">
        <v>207</v>
      </c>
      <c r="D43" s="183" t="s">
        <v>373</v>
      </c>
    </row>
    <row r="44" spans="1:4" ht="17.25" customHeight="1" x14ac:dyDescent="0.25">
      <c r="A44" s="254" t="s">
        <v>374</v>
      </c>
      <c r="B44" s="187">
        <v>43498</v>
      </c>
      <c r="C44" s="183" t="s">
        <v>207</v>
      </c>
      <c r="D44" s="183" t="s">
        <v>375</v>
      </c>
    </row>
    <row r="45" spans="1:4" ht="15.75" customHeight="1" x14ac:dyDescent="0.25">
      <c r="A45" s="251" t="s">
        <v>376</v>
      </c>
      <c r="B45" s="255">
        <v>43569</v>
      </c>
      <c r="C45" s="256" t="s">
        <v>207</v>
      </c>
      <c r="D45" s="256" t="s">
        <v>377</v>
      </c>
    </row>
    <row r="46" spans="1:4" ht="16.5" customHeight="1" x14ac:dyDescent="0.25">
      <c r="A46" s="251" t="s">
        <v>378</v>
      </c>
      <c r="B46" s="183"/>
      <c r="C46" s="183"/>
      <c r="D46" s="237" t="s">
        <v>379</v>
      </c>
    </row>
    <row r="47" spans="1:4" ht="16.5" customHeight="1" x14ac:dyDescent="0.25">
      <c r="A47" s="251" t="s">
        <v>380</v>
      </c>
      <c r="B47" s="187"/>
      <c r="C47" s="183"/>
      <c r="D47" s="237" t="s">
        <v>329</v>
      </c>
    </row>
    <row r="48" spans="1:4" ht="15.75" customHeight="1" x14ac:dyDescent="0.25">
      <c r="A48" s="252" t="s">
        <v>381</v>
      </c>
      <c r="B48" s="187">
        <v>43429</v>
      </c>
      <c r="C48" s="252" t="s">
        <v>382</v>
      </c>
      <c r="D48" s="183" t="s">
        <v>383</v>
      </c>
    </row>
    <row r="49" spans="1:4" ht="18" customHeight="1" x14ac:dyDescent="0.25">
      <c r="A49" s="252" t="s">
        <v>384</v>
      </c>
      <c r="B49" s="187">
        <v>43450</v>
      </c>
      <c r="C49" s="252" t="s">
        <v>382</v>
      </c>
      <c r="D49" s="183" t="s">
        <v>365</v>
      </c>
    </row>
    <row r="50" spans="1:4" ht="14.25" customHeight="1" x14ac:dyDescent="0.25">
      <c r="A50" s="252" t="s">
        <v>385</v>
      </c>
      <c r="B50" s="187">
        <v>43492</v>
      </c>
      <c r="C50" s="252" t="s">
        <v>382</v>
      </c>
      <c r="D50" s="183" t="s">
        <v>386</v>
      </c>
    </row>
    <row r="51" spans="1:4" ht="16.5" customHeight="1" x14ac:dyDescent="0.25">
      <c r="A51" s="252" t="s">
        <v>387</v>
      </c>
      <c r="B51" s="187">
        <v>43541</v>
      </c>
      <c r="C51" s="252" t="s">
        <v>382</v>
      </c>
      <c r="D51" s="183" t="s">
        <v>388</v>
      </c>
    </row>
    <row r="52" spans="1:4" ht="18.75" customHeight="1" x14ac:dyDescent="0.25">
      <c r="A52" s="252" t="s">
        <v>389</v>
      </c>
      <c r="B52" s="187">
        <v>43618</v>
      </c>
      <c r="C52" s="252" t="s">
        <v>382</v>
      </c>
      <c r="D52" s="183" t="s">
        <v>390</v>
      </c>
    </row>
    <row r="53" spans="1:4" ht="16.5" customHeight="1" x14ac:dyDescent="0.25">
      <c r="A53" s="252" t="s">
        <v>391</v>
      </c>
      <c r="B53" s="187">
        <v>43701</v>
      </c>
      <c r="C53" s="252" t="s">
        <v>392</v>
      </c>
      <c r="D53" s="183" t="s">
        <v>329</v>
      </c>
    </row>
    <row r="54" spans="1:4" ht="17.25" customHeight="1" x14ac:dyDescent="0.25">
      <c r="A54" s="252" t="s">
        <v>393</v>
      </c>
      <c r="B54" s="238">
        <v>43407</v>
      </c>
      <c r="C54" s="252" t="s">
        <v>394</v>
      </c>
      <c r="D54" s="183" t="s">
        <v>345</v>
      </c>
    </row>
    <row r="55" spans="1:4" ht="17.25" customHeight="1" x14ac:dyDescent="0.25">
      <c r="A55" s="183" t="s">
        <v>395</v>
      </c>
      <c r="B55" s="187">
        <v>43638</v>
      </c>
      <c r="C55" s="183" t="s">
        <v>396</v>
      </c>
      <c r="D55" s="192" t="s">
        <v>329</v>
      </c>
    </row>
    <row r="56" spans="1:4" ht="47.25" x14ac:dyDescent="0.25">
      <c r="A56" s="252" t="s">
        <v>397</v>
      </c>
      <c r="B56" s="187">
        <v>43723</v>
      </c>
      <c r="C56" s="252" t="s">
        <v>398</v>
      </c>
      <c r="D56" s="252" t="s">
        <v>399</v>
      </c>
    </row>
    <row r="57" spans="1:4" ht="31.5" x14ac:dyDescent="0.25">
      <c r="A57" s="251" t="s">
        <v>380</v>
      </c>
      <c r="B57" s="187">
        <v>43729</v>
      </c>
      <c r="C57" s="183" t="s">
        <v>437</v>
      </c>
      <c r="D57" s="183" t="s">
        <v>427</v>
      </c>
    </row>
    <row r="58" spans="1:4" ht="78.75" x14ac:dyDescent="0.25">
      <c r="A58" s="251" t="s">
        <v>410</v>
      </c>
      <c r="B58" s="187">
        <v>43733</v>
      </c>
      <c r="C58" s="257" t="s">
        <v>438</v>
      </c>
      <c r="D58" s="183" t="s">
        <v>439</v>
      </c>
    </row>
    <row r="59" spans="1:4" ht="63" x14ac:dyDescent="0.25">
      <c r="A59" s="240" t="s">
        <v>378</v>
      </c>
      <c r="B59" s="187">
        <v>43485</v>
      </c>
      <c r="C59" s="183" t="s">
        <v>440</v>
      </c>
      <c r="D59" s="183" t="s">
        <v>441</v>
      </c>
    </row>
    <row r="60" spans="1:4" ht="31.5" x14ac:dyDescent="0.25">
      <c r="A60" s="183" t="s">
        <v>376</v>
      </c>
      <c r="B60" s="187">
        <v>43569</v>
      </c>
      <c r="C60" s="183" t="s">
        <v>437</v>
      </c>
      <c r="D60" s="183" t="s">
        <v>442</v>
      </c>
    </row>
    <row r="61" spans="1:4" ht="16.5" customHeight="1" x14ac:dyDescent="0.25">
      <c r="A61" s="183" t="s">
        <v>374</v>
      </c>
      <c r="B61" s="187">
        <v>43498</v>
      </c>
      <c r="C61" s="183" t="s">
        <v>440</v>
      </c>
      <c r="D61" s="191" t="s">
        <v>443</v>
      </c>
    </row>
    <row r="62" spans="1:4" ht="14.25" customHeight="1" x14ac:dyDescent="0.25">
      <c r="A62" s="183" t="s">
        <v>372</v>
      </c>
      <c r="B62" s="187" t="s">
        <v>444</v>
      </c>
      <c r="C62" s="183" t="s">
        <v>437</v>
      </c>
      <c r="D62" s="183" t="s">
        <v>445</v>
      </c>
    </row>
    <row r="63" spans="1:4" ht="16.5" customHeight="1" x14ac:dyDescent="0.25">
      <c r="A63" s="183" t="s">
        <v>446</v>
      </c>
      <c r="B63" s="187">
        <v>43576</v>
      </c>
      <c r="C63" s="183" t="s">
        <v>447</v>
      </c>
      <c r="D63" s="183" t="s">
        <v>448</v>
      </c>
    </row>
    <row r="64" spans="1:4" ht="47.25" x14ac:dyDescent="0.25">
      <c r="A64" s="240" t="s">
        <v>381</v>
      </c>
      <c r="B64" s="258">
        <v>43429</v>
      </c>
      <c r="C64" s="240" t="s">
        <v>653</v>
      </c>
      <c r="D64" s="240" t="s">
        <v>654</v>
      </c>
    </row>
    <row r="65" spans="1:4" ht="47.25" x14ac:dyDescent="0.25">
      <c r="A65" s="240" t="s">
        <v>655</v>
      </c>
      <c r="B65" s="258">
        <v>43450</v>
      </c>
      <c r="C65" s="240" t="s">
        <v>653</v>
      </c>
      <c r="D65" s="240" t="s">
        <v>656</v>
      </c>
    </row>
    <row r="66" spans="1:4" ht="16.5" customHeight="1" x14ac:dyDescent="0.25">
      <c r="A66" s="240" t="s">
        <v>657</v>
      </c>
      <c r="B66" s="258">
        <v>43492</v>
      </c>
      <c r="C66" s="240" t="s">
        <v>653</v>
      </c>
      <c r="D66" s="259" t="s">
        <v>658</v>
      </c>
    </row>
    <row r="67" spans="1:4" ht="16.5" customHeight="1" x14ac:dyDescent="0.25">
      <c r="A67" s="259" t="s">
        <v>387</v>
      </c>
      <c r="B67" s="260">
        <v>43541</v>
      </c>
      <c r="C67" s="259" t="s">
        <v>653</v>
      </c>
      <c r="D67" s="259" t="s">
        <v>659</v>
      </c>
    </row>
    <row r="68" spans="1:4" ht="15" customHeight="1" x14ac:dyDescent="0.25">
      <c r="A68" s="259" t="s">
        <v>660</v>
      </c>
      <c r="B68" s="260">
        <v>43618</v>
      </c>
      <c r="C68" s="259" t="s">
        <v>653</v>
      </c>
      <c r="D68" s="259" t="s">
        <v>661</v>
      </c>
    </row>
    <row r="69" spans="1:4" ht="16.5" customHeight="1" x14ac:dyDescent="0.25">
      <c r="A69" s="259" t="s">
        <v>391</v>
      </c>
      <c r="B69" s="260">
        <v>43701</v>
      </c>
      <c r="C69" s="259" t="s">
        <v>662</v>
      </c>
      <c r="D69" s="259" t="s">
        <v>329</v>
      </c>
    </row>
    <row r="70" spans="1:4" ht="15" customHeight="1" x14ac:dyDescent="0.25">
      <c r="A70" s="162" t="s">
        <v>235</v>
      </c>
      <c r="B70" s="169"/>
      <c r="C70" s="162"/>
      <c r="D70" s="163"/>
    </row>
    <row r="71" spans="1:4" ht="19.5" customHeight="1" x14ac:dyDescent="0.25">
      <c r="A71" s="191" t="s">
        <v>393</v>
      </c>
      <c r="B71" s="196">
        <v>43407</v>
      </c>
      <c r="C71" s="191" t="s">
        <v>663</v>
      </c>
      <c r="D71" s="191" t="s">
        <v>345</v>
      </c>
    </row>
    <row r="72" spans="1:4" ht="16.5" customHeight="1" x14ac:dyDescent="0.25">
      <c r="A72" s="191" t="s">
        <v>395</v>
      </c>
      <c r="B72" s="196">
        <v>43638</v>
      </c>
      <c r="C72" s="191" t="s">
        <v>396</v>
      </c>
      <c r="D72" s="191" t="s">
        <v>329</v>
      </c>
    </row>
    <row r="73" spans="1:4" ht="16.5" customHeight="1" x14ac:dyDescent="0.25">
      <c r="A73" s="191" t="s">
        <v>397</v>
      </c>
      <c r="B73" s="196">
        <v>43723</v>
      </c>
      <c r="C73" s="191" t="s">
        <v>398</v>
      </c>
      <c r="D73" s="191" t="s">
        <v>664</v>
      </c>
    </row>
    <row r="74" spans="1:4" ht="16.5" customHeight="1" x14ac:dyDescent="0.25">
      <c r="A74" s="162" t="s">
        <v>240</v>
      </c>
      <c r="B74" s="169"/>
      <c r="C74" s="162"/>
      <c r="D74" s="163"/>
    </row>
    <row r="75" spans="1:4" ht="19.5" customHeight="1" x14ac:dyDescent="0.25">
      <c r="A75" s="183" t="s">
        <v>400</v>
      </c>
      <c r="B75" s="187" t="s">
        <v>401</v>
      </c>
      <c r="C75" s="183" t="s">
        <v>402</v>
      </c>
      <c r="D75" s="183" t="s">
        <v>329</v>
      </c>
    </row>
    <row r="76" spans="1:4" ht="18.75" customHeight="1" x14ac:dyDescent="0.25">
      <c r="A76" s="183" t="s">
        <v>403</v>
      </c>
      <c r="B76" s="187" t="s">
        <v>307</v>
      </c>
      <c r="C76" s="183" t="s">
        <v>404</v>
      </c>
      <c r="D76" s="183" t="s">
        <v>405</v>
      </c>
    </row>
    <row r="77" spans="1:4" ht="18" customHeight="1" x14ac:dyDescent="0.25">
      <c r="A77" s="183" t="s">
        <v>406</v>
      </c>
      <c r="B77" s="187">
        <v>43405</v>
      </c>
      <c r="C77" s="183" t="s">
        <v>404</v>
      </c>
      <c r="D77" s="183" t="s">
        <v>405</v>
      </c>
    </row>
    <row r="78" spans="1:4" ht="15" customHeight="1" x14ac:dyDescent="0.25">
      <c r="A78" s="251" t="s">
        <v>407</v>
      </c>
      <c r="B78" s="187" t="s">
        <v>408</v>
      </c>
      <c r="C78" s="183" t="s">
        <v>207</v>
      </c>
      <c r="D78" s="183" t="s">
        <v>409</v>
      </c>
    </row>
    <row r="79" spans="1:4" ht="31.5" x14ac:dyDescent="0.25">
      <c r="A79" s="251" t="s">
        <v>410</v>
      </c>
      <c r="B79" s="187"/>
      <c r="C79" s="183"/>
      <c r="D79" s="183" t="s">
        <v>409</v>
      </c>
    </row>
    <row r="80" spans="1:4" ht="21" customHeight="1" x14ac:dyDescent="0.25">
      <c r="A80" s="183" t="s">
        <v>411</v>
      </c>
      <c r="B80" s="193" t="s">
        <v>324</v>
      </c>
      <c r="C80" s="183" t="s">
        <v>404</v>
      </c>
      <c r="D80" s="183" t="s">
        <v>329</v>
      </c>
    </row>
    <row r="81" spans="1:4" ht="15" customHeight="1" x14ac:dyDescent="0.25">
      <c r="A81" s="183" t="s">
        <v>412</v>
      </c>
      <c r="B81" s="187">
        <v>43732</v>
      </c>
      <c r="C81" s="183" t="s">
        <v>404</v>
      </c>
      <c r="D81" s="183" t="s">
        <v>329</v>
      </c>
    </row>
    <row r="82" spans="1:4" ht="15.75" customHeight="1" x14ac:dyDescent="0.25">
      <c r="A82" s="252" t="s">
        <v>413</v>
      </c>
      <c r="B82" s="239">
        <v>43598</v>
      </c>
      <c r="C82" s="239" t="s">
        <v>414</v>
      </c>
      <c r="D82" s="237" t="s">
        <v>415</v>
      </c>
    </row>
    <row r="83" spans="1:4" ht="15.75" customHeight="1" x14ac:dyDescent="0.25">
      <c r="A83" s="251" t="s">
        <v>410</v>
      </c>
      <c r="B83" s="187">
        <v>43733</v>
      </c>
      <c r="C83" s="183" t="s">
        <v>437</v>
      </c>
      <c r="D83" s="183" t="s">
        <v>449</v>
      </c>
    </row>
    <row r="84" spans="1:4" ht="17.25" customHeight="1" x14ac:dyDescent="0.25">
      <c r="A84" s="183" t="s">
        <v>407</v>
      </c>
      <c r="B84" s="187">
        <v>43603</v>
      </c>
      <c r="C84" s="183" t="s">
        <v>437</v>
      </c>
      <c r="D84" s="183" t="s">
        <v>450</v>
      </c>
    </row>
    <row r="85" spans="1:4" ht="16.5" customHeight="1" x14ac:dyDescent="0.25">
      <c r="A85" s="253" t="s">
        <v>451</v>
      </c>
      <c r="B85" s="187" t="s">
        <v>452</v>
      </c>
      <c r="C85" s="183" t="s">
        <v>453</v>
      </c>
      <c r="D85" s="183" t="s">
        <v>454</v>
      </c>
    </row>
    <row r="86" spans="1:4" ht="17.25" customHeight="1" x14ac:dyDescent="0.25">
      <c r="A86" s="251" t="s">
        <v>455</v>
      </c>
      <c r="B86" s="183" t="s">
        <v>456</v>
      </c>
      <c r="C86" s="183" t="s">
        <v>457</v>
      </c>
      <c r="D86" s="183" t="s">
        <v>458</v>
      </c>
    </row>
    <row r="87" spans="1:4" ht="19.5" customHeight="1" x14ac:dyDescent="0.25">
      <c r="A87" s="183" t="s">
        <v>459</v>
      </c>
      <c r="B87" s="187">
        <v>43526</v>
      </c>
      <c r="C87" s="183" t="s">
        <v>460</v>
      </c>
      <c r="D87" s="183" t="s">
        <v>461</v>
      </c>
    </row>
    <row r="88" spans="1:4" ht="15" customHeight="1" x14ac:dyDescent="0.25">
      <c r="A88" s="191" t="s">
        <v>665</v>
      </c>
      <c r="B88" s="196">
        <v>43598</v>
      </c>
      <c r="C88" s="191" t="s">
        <v>414</v>
      </c>
      <c r="D88" s="191" t="s">
        <v>666</v>
      </c>
    </row>
    <row r="89" spans="1:4" ht="15" customHeight="1" x14ac:dyDescent="0.25">
      <c r="A89" s="191" t="s">
        <v>413</v>
      </c>
      <c r="B89" s="196">
        <v>43598</v>
      </c>
      <c r="C89" s="191" t="s">
        <v>414</v>
      </c>
      <c r="D89" s="191" t="s">
        <v>667</v>
      </c>
    </row>
    <row r="90" spans="1:4" ht="18" customHeight="1" x14ac:dyDescent="0.25">
      <c r="A90" s="191" t="s">
        <v>668</v>
      </c>
      <c r="B90" s="196">
        <v>43604</v>
      </c>
      <c r="C90" s="191" t="s">
        <v>669</v>
      </c>
      <c r="D90" s="191" t="s">
        <v>670</v>
      </c>
    </row>
    <row r="91" spans="1:4" ht="15" customHeight="1" x14ac:dyDescent="0.25">
      <c r="A91" s="191" t="s">
        <v>671</v>
      </c>
      <c r="B91" s="196">
        <v>43632</v>
      </c>
      <c r="C91" s="191" t="s">
        <v>672</v>
      </c>
      <c r="D91" s="191" t="s">
        <v>673</v>
      </c>
    </row>
    <row r="92" spans="1:4" ht="17.25" customHeight="1" x14ac:dyDescent="0.25">
      <c r="A92" s="162" t="s">
        <v>236</v>
      </c>
      <c r="B92" s="169"/>
      <c r="C92" s="162"/>
      <c r="D92" s="163"/>
    </row>
    <row r="93" spans="1:4" ht="47.25" x14ac:dyDescent="0.25">
      <c r="A93" s="183" t="s">
        <v>416</v>
      </c>
      <c r="B93" s="187" t="s">
        <v>417</v>
      </c>
      <c r="C93" s="183" t="s">
        <v>404</v>
      </c>
      <c r="D93" s="183" t="s">
        <v>329</v>
      </c>
    </row>
    <row r="94" spans="1:4" ht="31.5" x14ac:dyDescent="0.25">
      <c r="A94" s="183" t="s">
        <v>418</v>
      </c>
      <c r="B94" s="187">
        <v>43593</v>
      </c>
      <c r="C94" s="183" t="s">
        <v>419</v>
      </c>
      <c r="D94" s="183" t="s">
        <v>420</v>
      </c>
    </row>
    <row r="95" spans="1:4" ht="31.5" x14ac:dyDescent="0.25">
      <c r="A95" s="188" t="s">
        <v>421</v>
      </c>
      <c r="B95" s="187">
        <v>43551</v>
      </c>
      <c r="C95" s="188" t="s">
        <v>422</v>
      </c>
      <c r="D95" s="183" t="s">
        <v>345</v>
      </c>
    </row>
    <row r="96" spans="1:4" ht="31.5" x14ac:dyDescent="0.25">
      <c r="A96" s="236" t="s">
        <v>423</v>
      </c>
      <c r="B96" s="188" t="s">
        <v>424</v>
      </c>
      <c r="C96" s="188" t="s">
        <v>207</v>
      </c>
      <c r="D96" s="188" t="s">
        <v>309</v>
      </c>
    </row>
    <row r="97" spans="1:4" ht="31.5" x14ac:dyDescent="0.25">
      <c r="A97" s="183" t="s">
        <v>425</v>
      </c>
      <c r="B97" s="187" t="s">
        <v>462</v>
      </c>
      <c r="C97" s="183" t="s">
        <v>356</v>
      </c>
      <c r="D97" s="183" t="s">
        <v>454</v>
      </c>
    </row>
    <row r="98" spans="1:4" ht="31.5" x14ac:dyDescent="0.25">
      <c r="A98" s="183" t="s">
        <v>423</v>
      </c>
      <c r="B98" s="183" t="s">
        <v>463</v>
      </c>
      <c r="C98" s="183" t="s">
        <v>464</v>
      </c>
      <c r="D98" s="183" t="s">
        <v>465</v>
      </c>
    </row>
    <row r="99" spans="1:4" ht="31.5" x14ac:dyDescent="0.25">
      <c r="A99" s="188" t="s">
        <v>466</v>
      </c>
      <c r="B99" s="194">
        <v>43539</v>
      </c>
      <c r="C99" s="188" t="s">
        <v>467</v>
      </c>
      <c r="D99" s="188" t="s">
        <v>461</v>
      </c>
    </row>
    <row r="100" spans="1:4" ht="31.5" x14ac:dyDescent="0.25">
      <c r="A100" s="183" t="s">
        <v>425</v>
      </c>
      <c r="B100" s="188" t="s">
        <v>468</v>
      </c>
      <c r="C100" s="188" t="s">
        <v>356</v>
      </c>
      <c r="D100" s="188" t="s">
        <v>454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sqref="A1:C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39" t="s">
        <v>163</v>
      </c>
      <c r="B1" s="339"/>
      <c r="C1" s="339"/>
      <c r="D1" s="228"/>
      <c r="E1" s="228"/>
    </row>
    <row r="2" spans="1:5" ht="18.75" x14ac:dyDescent="0.25">
      <c r="A2" s="287" t="s">
        <v>164</v>
      </c>
      <c r="B2" s="287"/>
      <c r="C2" s="287"/>
      <c r="D2" s="219"/>
      <c r="E2" s="219"/>
    </row>
    <row r="3" spans="1:5" ht="75.75" customHeight="1" x14ac:dyDescent="0.25">
      <c r="A3" s="222" t="s">
        <v>165</v>
      </c>
      <c r="B3" s="227" t="s">
        <v>242</v>
      </c>
      <c r="C3" s="225" t="s">
        <v>243</v>
      </c>
      <c r="D3" s="222" t="s">
        <v>244</v>
      </c>
      <c r="E3" s="222" t="s">
        <v>245</v>
      </c>
    </row>
    <row r="4" spans="1:5" ht="18.75" x14ac:dyDescent="0.3">
      <c r="A4" s="74" t="s">
        <v>166</v>
      </c>
      <c r="B4" s="77"/>
      <c r="C4" s="170"/>
      <c r="D4" s="78"/>
      <c r="E4" s="78"/>
    </row>
    <row r="5" spans="1:5" ht="18.75" x14ac:dyDescent="0.25">
      <c r="A5" s="72" t="s">
        <v>167</v>
      </c>
      <c r="B5" s="108"/>
      <c r="C5" s="125"/>
      <c r="D5" s="137"/>
      <c r="E5" s="137"/>
    </row>
    <row r="6" spans="1:5" ht="37.5" x14ac:dyDescent="0.25">
      <c r="A6" s="30" t="s">
        <v>168</v>
      </c>
      <c r="B6" s="108"/>
      <c r="C6" s="107"/>
      <c r="D6" s="108"/>
      <c r="E6" s="108"/>
    </row>
    <row r="7" spans="1:5" ht="37.5" x14ac:dyDescent="0.25">
      <c r="A7" s="30" t="s">
        <v>169</v>
      </c>
      <c r="C7" s="107"/>
      <c r="D7" s="108"/>
      <c r="E7" s="108"/>
    </row>
    <row r="8" spans="1:5" ht="37.5" x14ac:dyDescent="0.25">
      <c r="A8" s="30" t="s">
        <v>170</v>
      </c>
      <c r="B8" s="263" t="s">
        <v>679</v>
      </c>
      <c r="C8" s="230">
        <v>3639</v>
      </c>
      <c r="D8" s="108" t="s">
        <v>684</v>
      </c>
      <c r="E8" s="231" t="s">
        <v>685</v>
      </c>
    </row>
    <row r="9" spans="1:5" ht="18.75" x14ac:dyDescent="0.25">
      <c r="A9" s="72" t="s">
        <v>171</v>
      </c>
      <c r="B9" s="108" t="s">
        <v>680</v>
      </c>
      <c r="C9" s="107">
        <v>145</v>
      </c>
      <c r="D9" s="108"/>
      <c r="E9" s="108"/>
    </row>
    <row r="10" spans="1:5" ht="18.75" x14ac:dyDescent="0.25">
      <c r="A10" s="30" t="s">
        <v>172</v>
      </c>
      <c r="B10" s="108" t="s">
        <v>681</v>
      </c>
      <c r="C10" s="107">
        <v>1743</v>
      </c>
      <c r="D10" s="108"/>
      <c r="E10" s="108"/>
    </row>
    <row r="11" spans="1:5" ht="18.75" x14ac:dyDescent="0.25">
      <c r="A11" s="30" t="s">
        <v>173</v>
      </c>
      <c r="B11" s="108" t="s">
        <v>682</v>
      </c>
      <c r="C11" s="107">
        <v>919</v>
      </c>
      <c r="D11" s="108"/>
      <c r="E11" s="231"/>
    </row>
    <row r="12" spans="1:5" ht="18.75" x14ac:dyDescent="0.25">
      <c r="A12" s="75" t="s">
        <v>199</v>
      </c>
      <c r="B12" s="108" t="s">
        <v>683</v>
      </c>
      <c r="C12" s="107">
        <v>101</v>
      </c>
      <c r="D12" s="108"/>
      <c r="E12" s="108"/>
    </row>
    <row r="13" spans="1:5" ht="18.75" x14ac:dyDescent="0.25">
      <c r="A13" s="79" t="s">
        <v>174</v>
      </c>
      <c r="B13" s="108"/>
      <c r="C13" s="107"/>
      <c r="D13" s="108"/>
      <c r="E13" s="108"/>
    </row>
    <row r="14" spans="1:5" ht="18.75" customHeight="1" x14ac:dyDescent="0.3">
      <c r="A14" s="48" t="s">
        <v>175</v>
      </c>
      <c r="B14" s="76" t="s">
        <v>179</v>
      </c>
      <c r="C14" s="171" t="s">
        <v>178</v>
      </c>
      <c r="D14" s="76"/>
      <c r="E14" s="76"/>
    </row>
    <row r="15" spans="1:5" ht="18.75" x14ac:dyDescent="0.25">
      <c r="A15" s="30" t="s">
        <v>176</v>
      </c>
      <c r="B15" s="108"/>
      <c r="C15" s="107"/>
      <c r="D15" s="108"/>
      <c r="E15" s="108"/>
    </row>
    <row r="16" spans="1:5" ht="18.75" x14ac:dyDescent="0.25">
      <c r="A16" s="30" t="s">
        <v>177</v>
      </c>
      <c r="B16" s="108"/>
      <c r="C16" s="107"/>
      <c r="D16" s="108"/>
      <c r="E16" s="108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8" r:id="rId1"/>
  </hyperlinks>
  <pageMargins left="0.7" right="0.7" top="0.75" bottom="0.75" header="0.3" footer="0.3"/>
  <pageSetup paperSize="9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sqref="A1:B1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87" t="s">
        <v>180</v>
      </c>
      <c r="B1" s="287"/>
    </row>
    <row r="2" spans="1:2" ht="18.75" x14ac:dyDescent="0.25">
      <c r="A2" s="222" t="s">
        <v>181</v>
      </c>
      <c r="B2" s="222" t="s">
        <v>188</v>
      </c>
    </row>
    <row r="3" spans="1:2" ht="73.5" customHeight="1" x14ac:dyDescent="0.25">
      <c r="A3" s="175" t="s">
        <v>182</v>
      </c>
      <c r="B3" s="179">
        <v>24</v>
      </c>
    </row>
    <row r="4" spans="1:2" ht="101.25" customHeight="1" x14ac:dyDescent="0.25">
      <c r="A4" s="175" t="s">
        <v>183</v>
      </c>
      <c r="B4" s="179">
        <v>19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/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76" t="s">
        <v>184</v>
      </c>
      <c r="B1" s="176"/>
      <c r="C1" s="176"/>
      <c r="D1" s="176"/>
    </row>
    <row r="2" spans="1:4" ht="37.5" customHeight="1" x14ac:dyDescent="0.25">
      <c r="A2" s="222" t="s">
        <v>62</v>
      </c>
      <c r="B2" s="222" t="s">
        <v>185</v>
      </c>
      <c r="C2" s="222" t="s">
        <v>186</v>
      </c>
      <c r="D2" s="222" t="s">
        <v>187</v>
      </c>
    </row>
    <row r="3" spans="1:4" ht="44.25" customHeight="1" x14ac:dyDescent="0.25">
      <c r="A3" s="68">
        <v>1</v>
      </c>
      <c r="B3" s="30" t="s">
        <v>189</v>
      </c>
      <c r="C3" s="80"/>
      <c r="D3" s="21"/>
    </row>
    <row r="4" spans="1:4" ht="59.25" customHeight="1" x14ac:dyDescent="0.25">
      <c r="A4" s="68">
        <v>2</v>
      </c>
      <c r="B4" s="30" t="s">
        <v>190</v>
      </c>
      <c r="C4" s="80"/>
      <c r="D4" s="21"/>
    </row>
    <row r="5" spans="1:4" ht="49.5" customHeight="1" x14ac:dyDescent="0.25">
      <c r="A5" s="68">
        <v>3</v>
      </c>
      <c r="B5" s="30" t="s">
        <v>191</v>
      </c>
      <c r="C5" s="80"/>
      <c r="D5" s="21"/>
    </row>
    <row r="6" spans="1:4" ht="48.75" customHeight="1" x14ac:dyDescent="0.25">
      <c r="A6" s="68">
        <v>4</v>
      </c>
      <c r="B6" s="73" t="s">
        <v>174</v>
      </c>
      <c r="C6" s="80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sqref="A1:E1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39" t="s">
        <v>153</v>
      </c>
      <c r="B1" s="339"/>
      <c r="C1" s="339"/>
      <c r="D1" s="339"/>
      <c r="E1" s="339"/>
    </row>
    <row r="2" spans="1:5" ht="39" customHeight="1" x14ac:dyDescent="0.25">
      <c r="A2" s="218" t="s">
        <v>62</v>
      </c>
      <c r="B2" s="218" t="s">
        <v>154</v>
      </c>
      <c r="C2" s="218" t="s">
        <v>155</v>
      </c>
      <c r="D2" s="218" t="s">
        <v>156</v>
      </c>
      <c r="E2" s="218" t="s">
        <v>157</v>
      </c>
    </row>
    <row r="3" spans="1:5" ht="18.75" x14ac:dyDescent="0.25">
      <c r="A3" s="72">
        <v>1</v>
      </c>
      <c r="B3" s="72" t="s">
        <v>158</v>
      </c>
      <c r="C3" s="112">
        <v>0</v>
      </c>
      <c r="D3" s="112">
        <v>0</v>
      </c>
      <c r="E3" s="73"/>
    </row>
    <row r="4" spans="1:5" ht="18.75" x14ac:dyDescent="0.25">
      <c r="A4" s="30">
        <v>2</v>
      </c>
      <c r="B4" s="72" t="s">
        <v>159</v>
      </c>
      <c r="C4" s="112">
        <v>0</v>
      </c>
      <c r="D4" s="112">
        <v>0</v>
      </c>
      <c r="E4" s="73"/>
    </row>
    <row r="5" spans="1:5" ht="18.75" x14ac:dyDescent="0.25">
      <c r="A5" s="72">
        <v>3</v>
      </c>
      <c r="B5" s="72" t="s">
        <v>160</v>
      </c>
      <c r="C5" s="112">
        <v>0</v>
      </c>
      <c r="D5" s="112">
        <v>0</v>
      </c>
      <c r="E5" s="73"/>
    </row>
    <row r="6" spans="1:5" ht="18.75" x14ac:dyDescent="0.25">
      <c r="A6" s="340">
        <v>4</v>
      </c>
      <c r="B6" s="340" t="s">
        <v>161</v>
      </c>
      <c r="C6" s="233">
        <v>0</v>
      </c>
      <c r="D6" s="112">
        <v>0</v>
      </c>
      <c r="E6" s="73"/>
    </row>
    <row r="7" spans="1:5" ht="18.75" x14ac:dyDescent="0.25">
      <c r="A7" s="341"/>
      <c r="B7" s="341"/>
      <c r="C7" s="233">
        <v>0</v>
      </c>
      <c r="D7" s="112">
        <v>0</v>
      </c>
      <c r="E7" s="73"/>
    </row>
    <row r="8" spans="1:5" ht="18.75" x14ac:dyDescent="0.25">
      <c r="A8" s="30">
        <v>5</v>
      </c>
      <c r="B8" s="72" t="s">
        <v>162</v>
      </c>
      <c r="C8" s="233">
        <v>0</v>
      </c>
      <c r="D8" s="112">
        <v>0</v>
      </c>
      <c r="E8" s="73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K10" sqref="K10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287" t="s">
        <v>128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9.5" customHeight="1" x14ac:dyDescent="0.3">
      <c r="A2" s="342" t="s">
        <v>43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13" ht="18.75" x14ac:dyDescent="0.3">
      <c r="A3" s="304" t="s">
        <v>19</v>
      </c>
      <c r="B3" s="334" t="s">
        <v>13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3" ht="19.5" customHeight="1" x14ac:dyDescent="0.25">
      <c r="A4" s="304"/>
      <c r="B4" s="304" t="s">
        <v>14</v>
      </c>
      <c r="C4" s="304" t="s">
        <v>20</v>
      </c>
      <c r="D4" s="304" t="s">
        <v>129</v>
      </c>
      <c r="E4" s="304"/>
      <c r="F4" s="304" t="s">
        <v>15</v>
      </c>
      <c r="G4" s="294" t="s">
        <v>248</v>
      </c>
      <c r="H4" s="304" t="s">
        <v>81</v>
      </c>
      <c r="I4" s="304" t="s">
        <v>85</v>
      </c>
      <c r="J4" s="304" t="s">
        <v>16</v>
      </c>
      <c r="K4" s="304" t="s">
        <v>46</v>
      </c>
      <c r="L4" s="304" t="s">
        <v>17</v>
      </c>
    </row>
    <row r="5" spans="1:13" ht="37.5" customHeight="1" x14ac:dyDescent="0.25">
      <c r="A5" s="304"/>
      <c r="B5" s="304"/>
      <c r="C5" s="304"/>
      <c r="D5" s="222" t="s">
        <v>131</v>
      </c>
      <c r="E5" s="222" t="s">
        <v>130</v>
      </c>
      <c r="F5" s="304"/>
      <c r="G5" s="296"/>
      <c r="H5" s="304"/>
      <c r="I5" s="304"/>
      <c r="J5" s="304"/>
      <c r="K5" s="304"/>
      <c r="L5" s="304"/>
    </row>
    <row r="6" spans="1:13" s="84" customFormat="1" ht="36" customHeight="1" x14ac:dyDescent="0.3">
      <c r="A6" s="224">
        <f>SUM(B6:L6)-A10</f>
        <v>90</v>
      </c>
      <c r="B6" s="114">
        <v>1</v>
      </c>
      <c r="C6" s="114">
        <v>2</v>
      </c>
      <c r="D6" s="114">
        <v>4</v>
      </c>
      <c r="E6" s="114">
        <v>2</v>
      </c>
      <c r="F6" s="114">
        <v>13</v>
      </c>
      <c r="G6" s="114">
        <v>3</v>
      </c>
      <c r="H6" s="114">
        <v>9</v>
      </c>
      <c r="I6" s="114">
        <v>1</v>
      </c>
      <c r="J6" s="114">
        <v>43</v>
      </c>
      <c r="K6" s="114">
        <v>19</v>
      </c>
      <c r="L6" s="114">
        <v>16</v>
      </c>
      <c r="M6" s="97"/>
    </row>
    <row r="7" spans="1:13" ht="18.75" customHeight="1" x14ac:dyDescent="0.3">
      <c r="A7" s="343" t="str">
        <f>IF(A6=B6+C6+D6+E6+F6+G6+H6+I6+J6+K6+L6-A10,"ПРАВИЛЬНО"," НЕПРАВИЛЬНО")</f>
        <v>ПРАВИЛЬНО</v>
      </c>
      <c r="B7" s="344"/>
      <c r="C7" s="345" t="s">
        <v>18</v>
      </c>
      <c r="D7" s="345"/>
      <c r="E7" s="345"/>
      <c r="F7" s="345"/>
      <c r="G7" s="345"/>
      <c r="H7" s="345"/>
      <c r="I7" s="345"/>
      <c r="J7" s="345"/>
      <c r="K7" s="345"/>
      <c r="L7" s="346"/>
      <c r="M7" s="98"/>
    </row>
    <row r="8" spans="1:13" ht="36" customHeight="1" x14ac:dyDescent="0.25">
      <c r="A8" s="115">
        <f>SUM(B8:L8)</f>
        <v>100</v>
      </c>
      <c r="B8" s="115">
        <f>100/A6*(B6-B10)</f>
        <v>1.1111111111111112</v>
      </c>
      <c r="C8" s="115">
        <f>100/A6*(C6-C10)</f>
        <v>2.2222222222222223</v>
      </c>
      <c r="D8" s="115">
        <f>100/A6*(D6-D10)</f>
        <v>4.4444444444444446</v>
      </c>
      <c r="E8" s="115">
        <f>100/A6*(E6-E10)</f>
        <v>2.2222222222222223</v>
      </c>
      <c r="F8" s="115">
        <f>100/A6*(F6-F10)</f>
        <v>12.222222222222223</v>
      </c>
      <c r="G8" s="115">
        <f>100/A6*(G6-G10)</f>
        <v>2.2222222222222223</v>
      </c>
      <c r="H8" s="115">
        <f>100/A6*(H6-H10)</f>
        <v>10</v>
      </c>
      <c r="I8" s="115">
        <f>100/A6*(I6-I10)</f>
        <v>1.1111111111111112</v>
      </c>
      <c r="J8" s="115">
        <f>100/A6*(J6-J10)</f>
        <v>36.666666666666671</v>
      </c>
      <c r="K8" s="115">
        <f>100/A6*(K6-K10)</f>
        <v>14.444444444444445</v>
      </c>
      <c r="L8" s="115">
        <f>100/A6*(L6-L10)</f>
        <v>13.333333333333334</v>
      </c>
      <c r="M8" s="99"/>
    </row>
    <row r="9" spans="1:13" ht="19.5" customHeight="1" x14ac:dyDescent="0.3">
      <c r="A9" s="334" t="s">
        <v>214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98"/>
    </row>
    <row r="10" spans="1:13" s="65" customFormat="1" ht="36" customHeight="1" x14ac:dyDescent="0.25">
      <c r="A10" s="110">
        <f>SUM(B10:L10)</f>
        <v>23</v>
      </c>
      <c r="B10" s="21"/>
      <c r="C10" s="21"/>
      <c r="D10" s="21"/>
      <c r="E10" s="21"/>
      <c r="F10" s="21">
        <v>2</v>
      </c>
      <c r="G10" s="21">
        <v>1</v>
      </c>
      <c r="H10" s="21">
        <v>0</v>
      </c>
      <c r="I10" s="21"/>
      <c r="J10" s="21">
        <v>10</v>
      </c>
      <c r="K10" s="21">
        <v>6</v>
      </c>
      <c r="L10" s="21">
        <v>4</v>
      </c>
    </row>
    <row r="11" spans="1:13" ht="19.5" customHeight="1" x14ac:dyDescent="0.25">
      <c r="A11" s="333" t="s">
        <v>208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</row>
    <row r="12" spans="1:13" s="85" customFormat="1" ht="36" customHeight="1" x14ac:dyDescent="0.3">
      <c r="A12" s="35">
        <f>SUM(B12:L12)</f>
        <v>9</v>
      </c>
      <c r="B12" s="100"/>
      <c r="C12" s="100"/>
      <c r="D12" s="100"/>
      <c r="E12" s="100"/>
      <c r="F12" s="100">
        <v>2</v>
      </c>
      <c r="G12" s="100"/>
      <c r="H12" s="172"/>
      <c r="I12" s="172"/>
      <c r="J12" s="172">
        <v>5</v>
      </c>
      <c r="K12" s="172">
        <v>2</v>
      </c>
      <c r="L12" s="172"/>
    </row>
    <row r="13" spans="1:13" s="85" customFormat="1" ht="18.75" x14ac:dyDescent="0.3"/>
    <row r="14" spans="1:13" s="85" customFormat="1" ht="18.75" x14ac:dyDescent="0.3"/>
    <row r="15" spans="1:13" s="85" customFormat="1" ht="18.75" x14ac:dyDescent="0.3"/>
    <row r="16" spans="1:13" s="85" customFormat="1" ht="18.75" x14ac:dyDescent="0.3"/>
    <row r="17" s="85" customFormat="1" ht="18.75" x14ac:dyDescent="0.3"/>
    <row r="18" s="85" customFormat="1" ht="18.75" x14ac:dyDescent="0.3"/>
    <row r="19" s="85" customFormat="1" ht="18.75" x14ac:dyDescent="0.3"/>
    <row r="20" s="85" customFormat="1" ht="18.75" x14ac:dyDescent="0.3"/>
    <row r="21" s="85" customFormat="1" ht="18.75" x14ac:dyDescent="0.3"/>
    <row r="22" s="85" customFormat="1" ht="18.75" x14ac:dyDescent="0.3"/>
    <row r="23" s="85" customFormat="1" ht="18.75" x14ac:dyDescent="0.3"/>
    <row r="24" s="85" customFormat="1" ht="18.75" x14ac:dyDescent="0.3"/>
    <row r="25" s="85" customFormat="1" ht="18.75" x14ac:dyDescent="0.3"/>
    <row r="26" s="85" customFormat="1" ht="18.75" x14ac:dyDescent="0.3"/>
    <row r="27" s="85" customFormat="1" ht="18.75" x14ac:dyDescent="0.3"/>
    <row r="28" s="85" customFormat="1" ht="18.75" x14ac:dyDescent="0.3"/>
    <row r="29" s="85" customFormat="1" ht="18.75" x14ac:dyDescent="0.3"/>
    <row r="30" s="85" customFormat="1" ht="18.75" x14ac:dyDescent="0.3"/>
    <row r="31" s="85" customFormat="1" ht="18.75" x14ac:dyDescent="0.3"/>
    <row r="32" s="85" customFormat="1" ht="18.75" x14ac:dyDescent="0.3"/>
    <row r="33" s="85" customFormat="1" ht="18.75" x14ac:dyDescent="0.3"/>
    <row r="34" s="85" customFormat="1" ht="18.75" x14ac:dyDescent="0.3"/>
    <row r="35" s="85" customFormat="1" ht="18.75" x14ac:dyDescent="0.3"/>
    <row r="36" s="85" customFormat="1" ht="18.75" x14ac:dyDescent="0.3"/>
    <row r="37" s="85" customFormat="1" ht="18.75" x14ac:dyDescent="0.3"/>
    <row r="38" s="85" customFormat="1" ht="18.75" x14ac:dyDescent="0.3"/>
    <row r="39" s="85" customFormat="1" ht="18.75" x14ac:dyDescent="0.3"/>
    <row r="40" s="85" customFormat="1" ht="18.75" x14ac:dyDescent="0.3"/>
    <row r="41" s="85" customFormat="1" ht="18.75" x14ac:dyDescent="0.3"/>
    <row r="42" s="85" customFormat="1" ht="18.75" x14ac:dyDescent="0.3"/>
    <row r="43" s="85" customFormat="1" ht="18.75" x14ac:dyDescent="0.3"/>
    <row r="44" s="85" customFormat="1" ht="18.75" x14ac:dyDescent="0.3"/>
    <row r="45" s="85" customFormat="1" ht="18.75" x14ac:dyDescent="0.3"/>
    <row r="46" s="85" customFormat="1" ht="18.75" x14ac:dyDescent="0.3"/>
    <row r="47" s="85" customFormat="1" ht="18.75" x14ac:dyDescent="0.3"/>
    <row r="48" s="85" customFormat="1" ht="18.75" x14ac:dyDescent="0.3"/>
    <row r="49" s="85" customFormat="1" ht="18.75" x14ac:dyDescent="0.3"/>
    <row r="50" s="85" customFormat="1" ht="18.75" x14ac:dyDescent="0.3"/>
    <row r="51" s="85" customFormat="1" ht="18.75" x14ac:dyDescent="0.3"/>
    <row r="52" s="85" customFormat="1" ht="18.75" x14ac:dyDescent="0.3"/>
    <row r="53" s="85" customFormat="1" ht="18.75" x14ac:dyDescent="0.3"/>
    <row r="54" s="86" customFormat="1" x14ac:dyDescent="0.25"/>
    <row r="55" s="86" customFormat="1" x14ac:dyDescent="0.25"/>
    <row r="56" s="86" customFormat="1" x14ac:dyDescent="0.25"/>
    <row r="57" s="86" customFormat="1" x14ac:dyDescent="0.25"/>
    <row r="58" s="86" customFormat="1" x14ac:dyDescent="0.25"/>
    <row r="59" s="86" customFormat="1" x14ac:dyDescent="0.25"/>
  </sheetData>
  <sheetProtection password="DF93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5" zoomScaleSheetLayoutView="100" workbookViewId="0">
      <selection activeCell="B39" sqref="B39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93" t="s">
        <v>44</v>
      </c>
      <c r="B1" s="293"/>
      <c r="C1" s="293"/>
    </row>
    <row r="2" spans="1:4" ht="18.75" customHeight="1" x14ac:dyDescent="0.25">
      <c r="A2" s="222" t="s">
        <v>1</v>
      </c>
      <c r="B2" s="222" t="s">
        <v>2</v>
      </c>
      <c r="C2" s="222" t="s">
        <v>47</v>
      </c>
    </row>
    <row r="3" spans="1:4" ht="18.75" customHeight="1" x14ac:dyDescent="0.25">
      <c r="A3" s="28" t="s">
        <v>200</v>
      </c>
      <c r="B3" s="110">
        <f>SUM(B6:B14)</f>
        <v>67</v>
      </c>
      <c r="C3" s="102">
        <f>SUM(B6:B14)</f>
        <v>67</v>
      </c>
      <c r="D3" s="117">
        <f>SUM(B6:B14)-B4</f>
        <v>67</v>
      </c>
    </row>
    <row r="4" spans="1:4" ht="55.5" customHeight="1" x14ac:dyDescent="0.25">
      <c r="A4" s="104" t="s">
        <v>216</v>
      </c>
      <c r="B4" s="60">
        <v>0</v>
      </c>
      <c r="C4" s="101"/>
      <c r="D4" s="117"/>
    </row>
    <row r="5" spans="1:4" ht="18.75" x14ac:dyDescent="0.25">
      <c r="A5" s="225" t="s">
        <v>0</v>
      </c>
      <c r="B5" s="92"/>
      <c r="C5" s="93"/>
    </row>
    <row r="6" spans="1:4" ht="18.75" x14ac:dyDescent="0.25">
      <c r="A6" s="29" t="s">
        <v>205</v>
      </c>
      <c r="B6" s="21">
        <v>43</v>
      </c>
      <c r="C6" s="31">
        <f>100/B3*B6</f>
        <v>64.179104477611943</v>
      </c>
    </row>
    <row r="7" spans="1:4" ht="18.75" customHeight="1" x14ac:dyDescent="0.25">
      <c r="A7" s="29" t="s">
        <v>21</v>
      </c>
      <c r="B7" s="21">
        <v>4</v>
      </c>
      <c r="C7" s="31">
        <f>100/B3*B7</f>
        <v>5.9701492537313436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9</v>
      </c>
      <c r="C9" s="31">
        <f>100/B3*B9</f>
        <v>13.432835820895523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1.4925373134328359</v>
      </c>
    </row>
    <row r="11" spans="1:4" ht="18.75" customHeight="1" x14ac:dyDescent="0.25">
      <c r="A11" s="29" t="s">
        <v>24</v>
      </c>
      <c r="B11" s="21">
        <v>5</v>
      </c>
      <c r="C11" s="31">
        <f>100/B3*B11</f>
        <v>7.4626865671641793</v>
      </c>
    </row>
    <row r="12" spans="1:4" ht="18.75" customHeight="1" x14ac:dyDescent="0.25">
      <c r="A12" s="29" t="s">
        <v>25</v>
      </c>
      <c r="B12" s="21">
        <v>2</v>
      </c>
      <c r="C12" s="31">
        <f>100/B3*B12</f>
        <v>2.9850746268656718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4.477611940298508</v>
      </c>
    </row>
    <row r="15" spans="1:4" ht="18.75" x14ac:dyDescent="0.25">
      <c r="A15" s="225" t="s">
        <v>27</v>
      </c>
      <c r="B15" s="94">
        <f>SUM(B16,B18,B19,B20)</f>
        <v>67</v>
      </c>
      <c r="C15" s="95" t="str">
        <f>IF(B15=D3,"ПРАВИЛЬНО","НЕПРАВИЛЬНО")</f>
        <v>ПРАВИЛЬНО</v>
      </c>
    </row>
    <row r="16" spans="1:4" ht="18.75" customHeight="1" x14ac:dyDescent="0.25">
      <c r="A16" s="29" t="s">
        <v>192</v>
      </c>
      <c r="B16" s="36">
        <v>49</v>
      </c>
      <c r="C16" s="31">
        <f>100/D3*B16</f>
        <v>73.134328358208961</v>
      </c>
    </row>
    <row r="17" spans="1:3" ht="56.25" customHeight="1" x14ac:dyDescent="0.25">
      <c r="A17" s="33" t="s">
        <v>213</v>
      </c>
      <c r="B17" s="37">
        <v>2</v>
      </c>
      <c r="C17" s="31">
        <f>100/D3*B17</f>
        <v>2.9850746268656718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4.477611940298508</v>
      </c>
    </row>
    <row r="19" spans="1:3" ht="18.75" customHeight="1" x14ac:dyDescent="0.25">
      <c r="A19" s="29" t="s">
        <v>29</v>
      </c>
      <c r="B19" s="37">
        <v>12</v>
      </c>
      <c r="C19" s="31">
        <f>100/D3*B19</f>
        <v>17.910447761194032</v>
      </c>
    </row>
    <row r="20" spans="1:3" ht="18.75" customHeight="1" x14ac:dyDescent="0.25">
      <c r="A20" s="29" t="s">
        <v>30</v>
      </c>
      <c r="B20" s="37">
        <v>3</v>
      </c>
      <c r="C20" s="31">
        <f>100/D3*B20</f>
        <v>4.477611940298508</v>
      </c>
    </row>
    <row r="21" spans="1:3" ht="18.75" x14ac:dyDescent="0.25">
      <c r="A21" s="225" t="s">
        <v>31</v>
      </c>
      <c r="B21" s="94">
        <f>SUM(B22:B25)</f>
        <v>67</v>
      </c>
      <c r="C21" s="95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2</v>
      </c>
      <c r="C22" s="31">
        <f>100/B3*B22</f>
        <v>2.9850746268656718</v>
      </c>
    </row>
    <row r="23" spans="1:3" ht="18.75" x14ac:dyDescent="0.25">
      <c r="A23" s="29" t="s">
        <v>33</v>
      </c>
      <c r="B23" s="37">
        <v>25</v>
      </c>
      <c r="C23" s="31">
        <f>100/B3*B23</f>
        <v>37.313432835820898</v>
      </c>
    </row>
    <row r="24" spans="1:3" ht="18.75" x14ac:dyDescent="0.25">
      <c r="A24" s="29" t="s">
        <v>34</v>
      </c>
      <c r="B24" s="37">
        <v>20</v>
      </c>
      <c r="C24" s="31">
        <f>100/B3*B24</f>
        <v>29.850746268656717</v>
      </c>
    </row>
    <row r="25" spans="1:3" ht="18.75" customHeight="1" x14ac:dyDescent="0.25">
      <c r="A25" s="29" t="s">
        <v>35</v>
      </c>
      <c r="B25" s="37">
        <v>20</v>
      </c>
      <c r="C25" s="31">
        <f>100/B3*B25</f>
        <v>29.850746268656717</v>
      </c>
    </row>
    <row r="26" spans="1:3" ht="18.75" x14ac:dyDescent="0.25">
      <c r="A26" s="225" t="s">
        <v>132</v>
      </c>
      <c r="B26" s="94">
        <f>SUM(B27:B30)</f>
        <v>67</v>
      </c>
      <c r="C26" s="95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5</v>
      </c>
      <c r="C27" s="31">
        <f>100/D3*B27</f>
        <v>7.4626865671641793</v>
      </c>
    </row>
    <row r="28" spans="1:3" ht="18.75" customHeight="1" x14ac:dyDescent="0.25">
      <c r="A28" s="34" t="s">
        <v>36</v>
      </c>
      <c r="B28" s="37">
        <v>10</v>
      </c>
      <c r="C28" s="31">
        <f>100/D3*B28</f>
        <v>14.925373134328359</v>
      </c>
    </row>
    <row r="29" spans="1:3" ht="18.75" customHeight="1" x14ac:dyDescent="0.25">
      <c r="A29" s="34" t="s">
        <v>37</v>
      </c>
      <c r="B29" s="37">
        <v>12</v>
      </c>
      <c r="C29" s="31">
        <f>100/D3*B29</f>
        <v>17.910447761194032</v>
      </c>
    </row>
    <row r="30" spans="1:3" ht="18.75" customHeight="1" x14ac:dyDescent="0.25">
      <c r="A30" s="34" t="s">
        <v>38</v>
      </c>
      <c r="B30" s="37">
        <v>40</v>
      </c>
      <c r="C30" s="31">
        <f>100/D3*B30</f>
        <v>59.701492537313435</v>
      </c>
    </row>
    <row r="31" spans="1:3" ht="18.75" x14ac:dyDescent="0.25">
      <c r="A31" s="96" t="s">
        <v>133</v>
      </c>
      <c r="B31" s="94">
        <f>SUM(B32:B35)</f>
        <v>67</v>
      </c>
      <c r="C31" s="95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8</v>
      </c>
      <c r="C32" s="31">
        <f>100/D3*B32</f>
        <v>11.940298507462687</v>
      </c>
    </row>
    <row r="33" spans="1:3" ht="18.75" customHeight="1" x14ac:dyDescent="0.25">
      <c r="A33" s="29" t="s">
        <v>36</v>
      </c>
      <c r="B33" s="37">
        <v>19</v>
      </c>
      <c r="C33" s="31">
        <f>100/D3*B33</f>
        <v>28.358208955223883</v>
      </c>
    </row>
    <row r="34" spans="1:3" ht="18.75" customHeight="1" x14ac:dyDescent="0.25">
      <c r="A34" s="29" t="s">
        <v>37</v>
      </c>
      <c r="B34" s="37">
        <v>8</v>
      </c>
      <c r="C34" s="31">
        <f>100/D3*B34</f>
        <v>11.940298507462687</v>
      </c>
    </row>
    <row r="35" spans="1:3" ht="18.75" customHeight="1" x14ac:dyDescent="0.25">
      <c r="A35" s="29" t="s">
        <v>38</v>
      </c>
      <c r="B35" s="37">
        <v>32</v>
      </c>
      <c r="C35" s="31">
        <f>100/D3*B35</f>
        <v>47.761194029850749</v>
      </c>
    </row>
    <row r="36" spans="1:3" ht="18.75" x14ac:dyDescent="0.25">
      <c r="A36" s="225" t="s">
        <v>39</v>
      </c>
      <c r="B36" s="94">
        <f>SUM(B37:B38)</f>
        <v>67</v>
      </c>
      <c r="C36" s="95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42</v>
      </c>
      <c r="C37" s="31">
        <f>100/D3*B37</f>
        <v>62.68656716417911</v>
      </c>
    </row>
    <row r="38" spans="1:3" ht="18.75" customHeight="1" x14ac:dyDescent="0.25">
      <c r="A38" s="29" t="s">
        <v>41</v>
      </c>
      <c r="B38" s="37">
        <v>25</v>
      </c>
      <c r="C38" s="31">
        <f>100/D3*B38</f>
        <v>37.313432835820898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C13" sqref="C13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47" t="s">
        <v>134</v>
      </c>
      <c r="B1" s="347"/>
      <c r="C1" s="347"/>
      <c r="D1" s="347"/>
      <c r="E1" s="347"/>
      <c r="F1" s="347"/>
    </row>
    <row r="2" spans="1:6" ht="98.25" customHeight="1" x14ac:dyDescent="0.25">
      <c r="A2" s="218" t="s">
        <v>136</v>
      </c>
      <c r="B2" s="218" t="s">
        <v>137</v>
      </c>
      <c r="C2" s="218" t="s">
        <v>135</v>
      </c>
      <c r="D2" s="218" t="s">
        <v>136</v>
      </c>
      <c r="E2" s="218" t="s">
        <v>137</v>
      </c>
      <c r="F2" s="218" t="s">
        <v>135</v>
      </c>
    </row>
    <row r="3" spans="1:6" ht="37.5" x14ac:dyDescent="0.25">
      <c r="A3" s="81" t="s">
        <v>138</v>
      </c>
      <c r="B3" s="35">
        <f>SUM(B4:B24)</f>
        <v>11</v>
      </c>
      <c r="C3" s="110"/>
      <c r="D3" s="81" t="s">
        <v>139</v>
      </c>
      <c r="E3" s="35">
        <f>SUM(E4:E24)</f>
        <v>0</v>
      </c>
      <c r="F3" s="110"/>
    </row>
    <row r="4" spans="1:6" ht="56.25" x14ac:dyDescent="0.3">
      <c r="A4" s="261" t="s">
        <v>674</v>
      </c>
      <c r="B4" s="21">
        <v>6</v>
      </c>
      <c r="C4" s="108" t="s">
        <v>675</v>
      </c>
      <c r="D4" s="83"/>
      <c r="E4" s="21"/>
      <c r="F4" s="73"/>
    </row>
    <row r="5" spans="1:6" ht="73.5" customHeight="1" x14ac:dyDescent="0.3">
      <c r="A5" s="261" t="s">
        <v>676</v>
      </c>
      <c r="B5" s="21">
        <v>5</v>
      </c>
      <c r="C5" s="108" t="s">
        <v>677</v>
      </c>
      <c r="D5" s="82"/>
      <c r="E5" s="21"/>
      <c r="F5" s="73"/>
    </row>
    <row r="6" spans="1:6" ht="18.75" x14ac:dyDescent="0.25">
      <c r="A6" s="82"/>
      <c r="B6" s="21"/>
      <c r="C6" s="108"/>
      <c r="D6" s="82"/>
      <c r="E6" s="21"/>
      <c r="F6" s="73"/>
    </row>
    <row r="7" spans="1:6" ht="18.75" x14ac:dyDescent="0.25">
      <c r="A7" s="82"/>
      <c r="B7" s="21"/>
      <c r="C7" s="108"/>
      <c r="D7" s="82"/>
      <c r="E7" s="21"/>
      <c r="F7" s="73"/>
    </row>
    <row r="8" spans="1:6" ht="18.75" x14ac:dyDescent="0.25">
      <c r="A8" s="82"/>
      <c r="B8" s="21"/>
      <c r="C8" s="108"/>
      <c r="D8" s="82"/>
      <c r="E8" s="21"/>
      <c r="F8" s="73"/>
    </row>
    <row r="9" spans="1:6" ht="18.75" x14ac:dyDescent="0.25">
      <c r="A9" s="82"/>
      <c r="B9" s="21"/>
      <c r="C9" s="108"/>
      <c r="D9" s="82"/>
      <c r="E9" s="21"/>
      <c r="F9" s="73"/>
    </row>
    <row r="10" spans="1:6" ht="18.75" x14ac:dyDescent="0.25">
      <c r="A10" s="82"/>
      <c r="B10" s="21"/>
      <c r="C10" s="73"/>
      <c r="D10" s="82"/>
      <c r="E10" s="21"/>
      <c r="F10" s="73"/>
    </row>
    <row r="11" spans="1:6" ht="18.75" x14ac:dyDescent="0.25">
      <c r="A11" s="82"/>
      <c r="B11" s="21"/>
      <c r="C11" s="73"/>
      <c r="D11" s="82"/>
      <c r="E11" s="21"/>
      <c r="F11" s="73"/>
    </row>
    <row r="12" spans="1:6" ht="18.75" x14ac:dyDescent="0.25">
      <c r="A12" s="82"/>
      <c r="B12" s="21"/>
      <c r="C12" s="73"/>
      <c r="D12" s="82"/>
      <c r="E12" s="21"/>
      <c r="F12" s="73"/>
    </row>
    <row r="13" spans="1:6" ht="18.75" x14ac:dyDescent="0.25">
      <c r="A13" s="82"/>
      <c r="B13" s="21"/>
      <c r="C13" s="73"/>
      <c r="D13" s="82"/>
      <c r="E13" s="21"/>
      <c r="F13" s="73"/>
    </row>
    <row r="14" spans="1:6" ht="18.75" x14ac:dyDescent="0.25">
      <c r="A14" s="82"/>
      <c r="B14" s="21"/>
      <c r="C14" s="73"/>
      <c r="D14" s="82"/>
      <c r="E14" s="21"/>
      <c r="F14" s="73"/>
    </row>
    <row r="15" spans="1:6" ht="18.75" x14ac:dyDescent="0.25">
      <c r="A15" s="82"/>
      <c r="B15" s="21"/>
      <c r="C15" s="73"/>
      <c r="D15" s="82"/>
      <c r="E15" s="21"/>
      <c r="F15" s="73"/>
    </row>
    <row r="16" spans="1:6" ht="18.75" x14ac:dyDescent="0.25">
      <c r="A16" s="82"/>
      <c r="B16" s="21"/>
      <c r="C16" s="73"/>
      <c r="D16" s="82"/>
      <c r="E16" s="21"/>
      <c r="F16" s="73"/>
    </row>
    <row r="17" spans="1:6" ht="18.75" x14ac:dyDescent="0.25">
      <c r="A17" s="82"/>
      <c r="B17" s="21"/>
      <c r="C17" s="73"/>
      <c r="D17" s="82"/>
      <c r="E17" s="21"/>
      <c r="F17" s="73"/>
    </row>
    <row r="18" spans="1:6" ht="18.75" x14ac:dyDescent="0.25">
      <c r="A18" s="82"/>
      <c r="B18" s="21"/>
      <c r="C18" s="73"/>
      <c r="D18" s="82"/>
      <c r="E18" s="21"/>
      <c r="F18" s="73"/>
    </row>
    <row r="19" spans="1:6" ht="18.75" x14ac:dyDescent="0.25">
      <c r="A19" s="82"/>
      <c r="B19" s="21"/>
      <c r="C19" s="73"/>
      <c r="D19" s="82"/>
      <c r="E19" s="21"/>
      <c r="F19" s="73"/>
    </row>
    <row r="20" spans="1:6" ht="18.75" x14ac:dyDescent="0.25">
      <c r="A20" s="82"/>
      <c r="B20" s="21"/>
      <c r="C20" s="73"/>
      <c r="D20" s="82"/>
      <c r="E20" s="21"/>
      <c r="F20" s="73"/>
    </row>
    <row r="21" spans="1:6" ht="18.75" x14ac:dyDescent="0.25">
      <c r="A21" s="82"/>
      <c r="B21" s="21"/>
      <c r="C21" s="73"/>
      <c r="D21" s="82"/>
      <c r="E21" s="21"/>
      <c r="F21" s="73"/>
    </row>
    <row r="22" spans="1:6" ht="18.75" x14ac:dyDescent="0.25">
      <c r="A22" s="82"/>
      <c r="B22" s="21"/>
      <c r="C22" s="73"/>
      <c r="D22" s="82"/>
      <c r="E22" s="21"/>
      <c r="F22" s="73"/>
    </row>
    <row r="23" spans="1:6" ht="18.75" x14ac:dyDescent="0.25">
      <c r="A23" s="82"/>
      <c r="B23" s="21"/>
      <c r="C23" s="73"/>
      <c r="D23" s="82"/>
      <c r="E23" s="21"/>
      <c r="F23" s="73"/>
    </row>
    <row r="24" spans="1:6" ht="18.75" x14ac:dyDescent="0.25">
      <c r="A24" s="82"/>
      <c r="B24" s="21"/>
      <c r="C24" s="73"/>
      <c r="D24" s="82"/>
      <c r="E24" s="21"/>
      <c r="F24" s="73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70" zoomScaleNormal="70" workbookViewId="0">
      <selection activeCell="F3" sqref="F3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225</v>
      </c>
      <c r="B1" s="1"/>
      <c r="C1" s="1"/>
      <c r="D1" s="1"/>
    </row>
    <row r="2" spans="1:6" ht="18.75" x14ac:dyDescent="0.3">
      <c r="A2" s="2" t="s">
        <v>246</v>
      </c>
    </row>
    <row r="3" spans="1:6" ht="37.5" customHeight="1" x14ac:dyDescent="0.3">
      <c r="A3" s="135">
        <v>1</v>
      </c>
      <c r="B3" s="173" t="s">
        <v>256</v>
      </c>
      <c r="C3" s="126"/>
      <c r="D3" s="126"/>
      <c r="E3" s="127"/>
      <c r="F3" s="262" t="s">
        <v>699</v>
      </c>
    </row>
    <row r="4" spans="1:6" ht="42.75" customHeight="1" x14ac:dyDescent="0.3">
      <c r="A4" s="136">
        <v>2</v>
      </c>
      <c r="B4" s="132" t="s">
        <v>226</v>
      </c>
      <c r="C4" s="128"/>
      <c r="D4" s="128"/>
      <c r="E4" s="129"/>
      <c r="F4" s="134" t="s">
        <v>269</v>
      </c>
    </row>
    <row r="5" spans="1:6" ht="78.75" customHeight="1" x14ac:dyDescent="0.3">
      <c r="A5" s="135">
        <v>4</v>
      </c>
      <c r="B5" s="133" t="s">
        <v>254</v>
      </c>
      <c r="C5" s="126"/>
      <c r="D5" s="130"/>
      <c r="E5" s="127"/>
      <c r="F5" s="133" t="s">
        <v>270</v>
      </c>
    </row>
    <row r="6" spans="1:6" ht="28.5" customHeight="1" x14ac:dyDescent="0.3">
      <c r="A6" s="135">
        <v>5</v>
      </c>
      <c r="B6" s="131" t="s">
        <v>257</v>
      </c>
      <c r="C6" s="126"/>
      <c r="D6" s="126"/>
      <c r="E6" s="127"/>
      <c r="F6" s="133" t="s">
        <v>271</v>
      </c>
    </row>
    <row r="7" spans="1:6" ht="171" customHeight="1" x14ac:dyDescent="0.3">
      <c r="A7" s="135">
        <v>6</v>
      </c>
      <c r="B7" s="133" t="s">
        <v>255</v>
      </c>
      <c r="C7" s="126"/>
      <c r="D7" s="126"/>
      <c r="E7" s="127"/>
      <c r="F7" s="133" t="s">
        <v>272</v>
      </c>
    </row>
    <row r="8" spans="1:6" ht="100.5" customHeight="1" x14ac:dyDescent="0.3">
      <c r="A8" s="135">
        <v>7</v>
      </c>
      <c r="B8" s="133" t="s">
        <v>250</v>
      </c>
      <c r="C8" s="126"/>
      <c r="D8" s="126"/>
      <c r="E8" s="127"/>
      <c r="F8" s="133" t="s">
        <v>273</v>
      </c>
    </row>
    <row r="9" spans="1:6" ht="101.25" customHeight="1" x14ac:dyDescent="0.3">
      <c r="A9" s="135">
        <v>8</v>
      </c>
      <c r="B9" s="133" t="s">
        <v>251</v>
      </c>
      <c r="C9" s="126"/>
      <c r="D9" s="126"/>
      <c r="E9" s="127"/>
      <c r="F9" s="133" t="s">
        <v>274</v>
      </c>
    </row>
    <row r="10" spans="1:6" ht="82.5" customHeight="1" x14ac:dyDescent="0.3">
      <c r="A10" s="135">
        <v>9</v>
      </c>
      <c r="B10" s="133" t="s">
        <v>249</v>
      </c>
      <c r="C10" s="126"/>
      <c r="D10" s="126"/>
      <c r="E10" s="127"/>
      <c r="F10" s="133" t="s">
        <v>275</v>
      </c>
    </row>
    <row r="11" spans="1:6" ht="100.5" customHeight="1" x14ac:dyDescent="0.3">
      <c r="A11" s="135">
        <v>10</v>
      </c>
      <c r="B11" s="133" t="s">
        <v>253</v>
      </c>
      <c r="C11" s="126"/>
      <c r="D11" s="126"/>
      <c r="E11" s="127"/>
      <c r="F11" s="262" t="s">
        <v>678</v>
      </c>
    </row>
    <row r="12" spans="1:6" ht="61.5" customHeight="1" x14ac:dyDescent="0.3">
      <c r="A12" s="135">
        <v>11</v>
      </c>
      <c r="B12" s="133" t="s">
        <v>252</v>
      </c>
      <c r="C12" s="126"/>
      <c r="D12" s="126"/>
      <c r="E12" s="127"/>
      <c r="F12" s="195" t="s">
        <v>276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D13" sqref="D13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8" t="s">
        <v>48</v>
      </c>
      <c r="B1" s="348"/>
      <c r="C1" s="348"/>
      <c r="D1" s="348"/>
      <c r="E1" s="348"/>
    </row>
    <row r="2" spans="1:5" ht="18.75" x14ac:dyDescent="0.25">
      <c r="A2" s="304" t="s">
        <v>49</v>
      </c>
      <c r="B2" s="349" t="s">
        <v>50</v>
      </c>
      <c r="C2" s="349"/>
      <c r="D2" s="349"/>
      <c r="E2" s="349"/>
    </row>
    <row r="3" spans="1:5" ht="57.75" customHeight="1" x14ac:dyDescent="0.25">
      <c r="A3" s="304"/>
      <c r="B3" s="221" t="s">
        <v>51</v>
      </c>
      <c r="C3" s="221" t="s">
        <v>54</v>
      </c>
      <c r="D3" s="220" t="s">
        <v>53</v>
      </c>
      <c r="E3" s="222" t="s">
        <v>52</v>
      </c>
    </row>
    <row r="4" spans="1:5" ht="18.75" x14ac:dyDescent="0.25">
      <c r="A4" s="30" t="s">
        <v>79</v>
      </c>
      <c r="B4" s="21">
        <v>0</v>
      </c>
      <c r="C4" s="88">
        <v>0</v>
      </c>
      <c r="D4" s="112">
        <v>0</v>
      </c>
      <c r="E4" s="112">
        <v>0</v>
      </c>
    </row>
    <row r="5" spans="1:5" ht="18.75" x14ac:dyDescent="0.25">
      <c r="A5" s="33" t="s">
        <v>83</v>
      </c>
      <c r="B5" s="24">
        <v>0</v>
      </c>
      <c r="C5" s="88">
        <v>0</v>
      </c>
      <c r="D5" s="112">
        <v>0</v>
      </c>
      <c r="E5" s="112">
        <v>0</v>
      </c>
    </row>
    <row r="6" spans="1:5" ht="18.75" x14ac:dyDescent="0.25">
      <c r="A6" s="54" t="s">
        <v>201</v>
      </c>
      <c r="B6" s="88">
        <v>0</v>
      </c>
      <c r="C6" s="88">
        <v>0</v>
      </c>
      <c r="D6" s="112">
        <v>0</v>
      </c>
      <c r="E6" s="112">
        <v>0</v>
      </c>
    </row>
    <row r="7" spans="1:5" ht="18.75" x14ac:dyDescent="0.25">
      <c r="A7" s="54" t="s">
        <v>80</v>
      </c>
      <c r="B7" s="88">
        <v>0</v>
      </c>
      <c r="C7" s="88">
        <v>0</v>
      </c>
      <c r="D7" s="112">
        <v>0</v>
      </c>
      <c r="E7" s="112">
        <v>0</v>
      </c>
    </row>
    <row r="8" spans="1:5" ht="18.75" x14ac:dyDescent="0.25">
      <c r="A8" s="33" t="s">
        <v>209</v>
      </c>
      <c r="B8" s="24">
        <v>0</v>
      </c>
      <c r="C8" s="88">
        <v>0</v>
      </c>
      <c r="D8" s="112">
        <v>0</v>
      </c>
      <c r="E8" s="87">
        <v>0</v>
      </c>
    </row>
    <row r="9" spans="1:5" ht="18.75" x14ac:dyDescent="0.25">
      <c r="A9" s="54" t="s">
        <v>84</v>
      </c>
      <c r="B9" s="112">
        <v>0</v>
      </c>
      <c r="C9" s="88">
        <v>0</v>
      </c>
      <c r="D9" s="112">
        <v>0</v>
      </c>
      <c r="E9" s="112">
        <v>0</v>
      </c>
    </row>
    <row r="10" spans="1:5" ht="18.75" x14ac:dyDescent="0.25">
      <c r="A10" s="54" t="s">
        <v>82</v>
      </c>
      <c r="B10" s="88">
        <v>0</v>
      </c>
      <c r="C10" s="88">
        <v>0</v>
      </c>
      <c r="D10" s="112">
        <v>0</v>
      </c>
      <c r="E10" s="112">
        <v>0</v>
      </c>
    </row>
    <row r="11" spans="1:5" ht="18.75" x14ac:dyDescent="0.25">
      <c r="A11" s="54" t="s">
        <v>86</v>
      </c>
      <c r="B11" s="88">
        <v>0</v>
      </c>
      <c r="C11" s="88">
        <v>0</v>
      </c>
      <c r="D11" s="112">
        <v>0</v>
      </c>
      <c r="E11" s="112">
        <v>0</v>
      </c>
    </row>
    <row r="12" spans="1:5" ht="18.75" x14ac:dyDescent="0.25">
      <c r="A12" s="54" t="s">
        <v>87</v>
      </c>
      <c r="B12" s="88">
        <v>0</v>
      </c>
      <c r="C12" s="88">
        <v>0</v>
      </c>
      <c r="D12" s="112">
        <v>0</v>
      </c>
      <c r="E12" s="112">
        <v>0</v>
      </c>
    </row>
    <row r="13" spans="1:5" ht="18.75" x14ac:dyDescent="0.25">
      <c r="A13" s="54" t="s">
        <v>202</v>
      </c>
      <c r="B13" s="88">
        <v>0</v>
      </c>
      <c r="C13" s="88">
        <v>0</v>
      </c>
      <c r="D13" s="112">
        <v>0</v>
      </c>
      <c r="E13" s="112">
        <v>0</v>
      </c>
    </row>
    <row r="14" spans="1:5" ht="37.5" x14ac:dyDescent="0.25">
      <c r="A14" s="33" t="s">
        <v>203</v>
      </c>
      <c r="B14" s="88">
        <v>0</v>
      </c>
      <c r="C14" s="88">
        <v>0</v>
      </c>
      <c r="D14" s="112">
        <v>0</v>
      </c>
      <c r="E14" s="112">
        <v>0</v>
      </c>
    </row>
    <row r="15" spans="1:5" ht="18.75" x14ac:dyDescent="0.25">
      <c r="A15" s="72" t="s">
        <v>81</v>
      </c>
      <c r="B15" s="112">
        <v>0</v>
      </c>
      <c r="C15" s="88">
        <v>0</v>
      </c>
      <c r="D15" s="112">
        <v>0</v>
      </c>
      <c r="E15" s="112">
        <v>0</v>
      </c>
    </row>
    <row r="16" spans="1:5" ht="18.75" x14ac:dyDescent="0.25">
      <c r="A16" s="54" t="s">
        <v>85</v>
      </c>
      <c r="B16" s="88">
        <v>0</v>
      </c>
      <c r="C16" s="88">
        <v>0</v>
      </c>
      <c r="D16" s="112">
        <v>0</v>
      </c>
      <c r="E16" s="112">
        <v>0</v>
      </c>
    </row>
    <row r="17" spans="1:5" ht="18.75" x14ac:dyDescent="0.25">
      <c r="A17" s="226" t="s">
        <v>88</v>
      </c>
      <c r="B17" s="89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sqref="A1:H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93" t="s">
        <v>89</v>
      </c>
      <c r="B1" s="293"/>
      <c r="C1" s="293"/>
      <c r="D1" s="293"/>
      <c r="E1" s="293"/>
      <c r="F1" s="293"/>
      <c r="G1" s="293"/>
      <c r="H1" s="293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294" t="s">
        <v>62</v>
      </c>
      <c r="B3" s="297" t="s">
        <v>78</v>
      </c>
      <c r="C3" s="300" t="s">
        <v>193</v>
      </c>
      <c r="D3" s="301"/>
      <c r="E3" s="300" t="s">
        <v>211</v>
      </c>
      <c r="F3" s="301"/>
      <c r="G3" s="304" t="s">
        <v>0</v>
      </c>
      <c r="H3" s="304"/>
    </row>
    <row r="4" spans="1:9" s="1" customFormat="1" ht="54" customHeight="1" x14ac:dyDescent="0.3">
      <c r="A4" s="295"/>
      <c r="B4" s="298"/>
      <c r="C4" s="302"/>
      <c r="D4" s="303"/>
      <c r="E4" s="302"/>
      <c r="F4" s="299"/>
      <c r="G4" s="304" t="s">
        <v>194</v>
      </c>
      <c r="H4" s="304" t="s">
        <v>212</v>
      </c>
    </row>
    <row r="5" spans="1:9" s="1" customFormat="1" ht="18.75" hidden="1" customHeight="1" x14ac:dyDescent="0.3">
      <c r="A5" s="295"/>
      <c r="B5" s="298"/>
      <c r="C5" s="41"/>
      <c r="D5" s="41"/>
      <c r="E5" s="41"/>
      <c r="F5" s="42"/>
      <c r="G5" s="304"/>
      <c r="H5" s="304"/>
    </row>
    <row r="6" spans="1:9" s="1" customFormat="1" ht="21.75" customHeight="1" x14ac:dyDescent="0.3">
      <c r="A6" s="296"/>
      <c r="B6" s="299"/>
      <c r="C6" s="222" t="s">
        <v>59</v>
      </c>
      <c r="D6" s="222" t="s">
        <v>90</v>
      </c>
      <c r="E6" s="222" t="s">
        <v>59</v>
      </c>
      <c r="F6" s="225" t="s">
        <v>90</v>
      </c>
      <c r="G6" s="304"/>
      <c r="H6" s="304"/>
    </row>
    <row r="7" spans="1:9" s="1" customFormat="1" ht="39" customHeight="1" x14ac:dyDescent="0.3">
      <c r="A7" s="43">
        <v>1</v>
      </c>
      <c r="B7" s="44" t="s">
        <v>60</v>
      </c>
      <c r="C7" s="223">
        <v>23</v>
      </c>
      <c r="D7" s="223">
        <v>23</v>
      </c>
      <c r="E7" s="223">
        <v>575</v>
      </c>
      <c r="F7" s="223">
        <v>575</v>
      </c>
      <c r="G7" s="223">
        <v>0</v>
      </c>
      <c r="H7" s="223">
        <v>0</v>
      </c>
    </row>
    <row r="8" spans="1:9" s="1" customFormat="1" ht="39" customHeight="1" x14ac:dyDescent="0.3">
      <c r="A8" s="43">
        <v>2</v>
      </c>
      <c r="B8" s="44" t="s">
        <v>61</v>
      </c>
      <c r="C8" s="223">
        <v>0</v>
      </c>
      <c r="D8" s="223">
        <v>0</v>
      </c>
      <c r="E8" s="223">
        <v>0</v>
      </c>
      <c r="F8" s="223">
        <v>0</v>
      </c>
      <c r="G8" s="223">
        <v>0</v>
      </c>
      <c r="H8" s="223">
        <v>0</v>
      </c>
    </row>
    <row r="9" spans="1:9" s="1" customFormat="1" ht="19.5" customHeight="1" x14ac:dyDescent="0.3">
      <c r="A9" s="310">
        <v>3</v>
      </c>
      <c r="B9" s="105" t="s">
        <v>69</v>
      </c>
      <c r="C9" s="312">
        <v>5</v>
      </c>
      <c r="D9" s="312">
        <v>5</v>
      </c>
      <c r="E9" s="314">
        <v>209</v>
      </c>
      <c r="F9" s="315"/>
      <c r="G9" s="312">
        <v>0</v>
      </c>
      <c r="H9" s="103"/>
    </row>
    <row r="10" spans="1:9" s="1" customFormat="1" ht="18.75" customHeight="1" x14ac:dyDescent="0.3">
      <c r="A10" s="311"/>
      <c r="B10" s="105" t="s">
        <v>92</v>
      </c>
      <c r="C10" s="313"/>
      <c r="D10" s="313"/>
      <c r="E10" s="223">
        <v>70</v>
      </c>
      <c r="F10" s="223">
        <v>70</v>
      </c>
      <c r="G10" s="313"/>
      <c r="H10" s="223">
        <v>0</v>
      </c>
    </row>
    <row r="11" spans="1:9" s="1" customFormat="1" ht="56.25" customHeight="1" x14ac:dyDescent="0.3">
      <c r="A11" s="43">
        <v>4</v>
      </c>
      <c r="B11" s="45" t="s">
        <v>70</v>
      </c>
      <c r="C11" s="223">
        <v>0</v>
      </c>
      <c r="D11" s="223">
        <v>0</v>
      </c>
      <c r="E11" s="223">
        <v>0</v>
      </c>
      <c r="F11" s="223">
        <v>0</v>
      </c>
      <c r="G11" s="223">
        <v>0</v>
      </c>
      <c r="H11" s="223">
        <v>0</v>
      </c>
    </row>
    <row r="12" spans="1:9" s="1" customFormat="1" ht="56.25" x14ac:dyDescent="0.3">
      <c r="A12" s="43">
        <v>5</v>
      </c>
      <c r="B12" s="44" t="s">
        <v>71</v>
      </c>
      <c r="C12" s="223">
        <v>12</v>
      </c>
      <c r="D12" s="223">
        <v>12</v>
      </c>
      <c r="E12" s="223">
        <v>300</v>
      </c>
      <c r="F12" s="223">
        <v>300</v>
      </c>
      <c r="G12" s="223">
        <v>0</v>
      </c>
      <c r="H12" s="223">
        <v>0</v>
      </c>
    </row>
    <row r="13" spans="1:9" s="1" customFormat="1" ht="39" customHeight="1" x14ac:dyDescent="0.3">
      <c r="A13" s="43">
        <v>6</v>
      </c>
      <c r="B13" s="45" t="s">
        <v>72</v>
      </c>
      <c r="C13" s="223">
        <v>0</v>
      </c>
      <c r="D13" s="223">
        <v>0</v>
      </c>
      <c r="E13" s="223">
        <v>0</v>
      </c>
      <c r="F13" s="223"/>
      <c r="G13" s="223">
        <v>0</v>
      </c>
      <c r="H13" s="223">
        <v>0</v>
      </c>
    </row>
    <row r="14" spans="1:9" s="2" customFormat="1" ht="39" customHeight="1" x14ac:dyDescent="0.3">
      <c r="A14" s="316" t="s">
        <v>91</v>
      </c>
      <c r="B14" s="317"/>
      <c r="C14" s="320">
        <f>C7+C8+C9+C11+C12+C13</f>
        <v>40</v>
      </c>
      <c r="D14" s="320">
        <f>D7+D8+D9+D11+D12+D13</f>
        <v>40</v>
      </c>
      <c r="E14" s="46">
        <f>E7+E8+E11+E12+E13</f>
        <v>875</v>
      </c>
      <c r="F14" s="46">
        <f>F7+F8+F11+F12+F13</f>
        <v>875</v>
      </c>
      <c r="G14" s="320">
        <f>G7+G8+G9+G11+G12+G13</f>
        <v>0</v>
      </c>
      <c r="H14" s="46"/>
      <c r="I14" s="116"/>
    </row>
    <row r="15" spans="1:9" ht="39" customHeight="1" x14ac:dyDescent="0.25">
      <c r="A15" s="318"/>
      <c r="B15" s="319"/>
      <c r="C15" s="321"/>
      <c r="D15" s="321"/>
      <c r="E15" s="47">
        <f>E10</f>
        <v>70</v>
      </c>
      <c r="F15" s="47">
        <f>F10</f>
        <v>70</v>
      </c>
      <c r="G15" s="321"/>
      <c r="H15" s="47"/>
    </row>
    <row r="16" spans="1:9" ht="18.75" x14ac:dyDescent="0.3">
      <c r="A16" s="305" t="s">
        <v>210</v>
      </c>
      <c r="B16" s="306"/>
      <c r="C16" s="307">
        <f>F14+F10</f>
        <v>945</v>
      </c>
      <c r="D16" s="308"/>
      <c r="E16" s="308"/>
      <c r="F16" s="308"/>
      <c r="G16" s="308"/>
      <c r="H16" s="309"/>
      <c r="I16" s="113">
        <f>F14+F15</f>
        <v>945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B10" sqref="B10:C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22" t="s">
        <v>76</v>
      </c>
      <c r="B1" s="322"/>
      <c r="C1" s="322"/>
      <c r="D1" s="6"/>
    </row>
    <row r="2" spans="1:4" ht="38.25" customHeight="1" x14ac:dyDescent="0.25">
      <c r="A2" s="222" t="s">
        <v>1</v>
      </c>
      <c r="B2" s="225" t="s">
        <v>2</v>
      </c>
      <c r="C2" s="232" t="s">
        <v>77</v>
      </c>
      <c r="D2" s="8"/>
    </row>
    <row r="3" spans="1:4" ht="18.75" x14ac:dyDescent="0.25">
      <c r="A3" s="118" t="s">
        <v>3</v>
      </c>
      <c r="B3" s="119">
        <f>SUM(B4:B8)</f>
        <v>945</v>
      </c>
      <c r="C3" s="234" t="s">
        <v>261</v>
      </c>
      <c r="D3" s="8"/>
    </row>
    <row r="4" spans="1:4" ht="18.75" customHeight="1" x14ac:dyDescent="0.25">
      <c r="A4" s="104" t="s">
        <v>4</v>
      </c>
      <c r="B4" s="106">
        <v>73</v>
      </c>
      <c r="C4" s="235">
        <f>100/'[1]Раздел 1.1'!I16*B4</f>
        <v>4.7402597402597397</v>
      </c>
      <c r="D4" s="11"/>
    </row>
    <row r="5" spans="1:4" ht="18.75" customHeight="1" x14ac:dyDescent="0.25">
      <c r="A5" s="104" t="s">
        <v>5</v>
      </c>
      <c r="B5" s="106">
        <v>376</v>
      </c>
      <c r="C5" s="235">
        <f>100/'[1]Раздел 1.1'!I16*B5</f>
        <v>24.415584415584412</v>
      </c>
      <c r="D5" s="11"/>
    </row>
    <row r="6" spans="1:4" ht="18.75" customHeight="1" x14ac:dyDescent="0.25">
      <c r="A6" s="104" t="s">
        <v>6</v>
      </c>
      <c r="B6" s="106">
        <v>151</v>
      </c>
      <c r="C6" s="235">
        <f>100/'[1]Раздел 1.1'!I16*B6</f>
        <v>9.8051948051948035</v>
      </c>
      <c r="D6" s="11"/>
    </row>
    <row r="7" spans="1:4" ht="18.75" customHeight="1" x14ac:dyDescent="0.25">
      <c r="A7" s="104" t="s">
        <v>73</v>
      </c>
      <c r="B7" s="106">
        <v>184</v>
      </c>
      <c r="C7" s="235">
        <f>100/'[1]Раздел 1.1'!I16*B7</f>
        <v>11.948051948051948</v>
      </c>
      <c r="D7" s="11"/>
    </row>
    <row r="8" spans="1:4" ht="18.75" customHeight="1" x14ac:dyDescent="0.25">
      <c r="A8" s="105" t="s">
        <v>74</v>
      </c>
      <c r="B8" s="106">
        <v>161</v>
      </c>
      <c r="C8" s="235">
        <f>100/'[1]Раздел 1.1'!I16*B8</f>
        <v>10.454545454545453</v>
      </c>
      <c r="D8" s="11"/>
    </row>
    <row r="9" spans="1:4" ht="18.75" x14ac:dyDescent="0.25">
      <c r="A9" s="118" t="s">
        <v>7</v>
      </c>
      <c r="B9" s="119">
        <f>SUM(B10:B15)</f>
        <v>945</v>
      </c>
      <c r="C9" s="234" t="s">
        <v>261</v>
      </c>
      <c r="D9" s="8"/>
    </row>
    <row r="10" spans="1:4" ht="18.75" customHeight="1" x14ac:dyDescent="0.25">
      <c r="A10" s="104" t="s">
        <v>8</v>
      </c>
      <c r="B10" s="106">
        <v>49</v>
      </c>
      <c r="C10" s="235">
        <f>100/'[1]Раздел 1.1'!I16*B10</f>
        <v>3.1818181818181817</v>
      </c>
      <c r="D10" s="11"/>
    </row>
    <row r="11" spans="1:4" ht="18.75" customHeight="1" x14ac:dyDescent="0.25">
      <c r="A11" s="104" t="s">
        <v>9</v>
      </c>
      <c r="B11" s="106">
        <v>402</v>
      </c>
      <c r="C11" s="235">
        <f>100/'[1]Раздел 1.1'!I16*B11</f>
        <v>26.103896103896101</v>
      </c>
      <c r="D11" s="11"/>
    </row>
    <row r="12" spans="1:4" ht="18.75" customHeight="1" x14ac:dyDescent="0.25">
      <c r="A12" s="104" t="s">
        <v>10</v>
      </c>
      <c r="B12" s="106">
        <v>79</v>
      </c>
      <c r="C12" s="235">
        <f>100/'[1]Раздел 1.1'!I16*B12</f>
        <v>5.1298701298701292</v>
      </c>
      <c r="D12" s="11"/>
    </row>
    <row r="13" spans="1:4" ht="18.75" customHeight="1" x14ac:dyDescent="0.25">
      <c r="A13" s="104" t="s">
        <v>11</v>
      </c>
      <c r="B13" s="106">
        <v>96</v>
      </c>
      <c r="C13" s="235">
        <f>100/'[1]Раздел 1.1'!I16*B13</f>
        <v>6.2337662337662332</v>
      </c>
      <c r="D13" s="11"/>
    </row>
    <row r="14" spans="1:4" ht="18.75" customHeight="1" x14ac:dyDescent="0.25">
      <c r="A14" s="104" t="s">
        <v>12</v>
      </c>
      <c r="B14" s="106">
        <v>141</v>
      </c>
      <c r="C14" s="235">
        <f>100/'[1]Раздел 1.1'!I16*B14</f>
        <v>9.1558441558441555</v>
      </c>
      <c r="D14" s="11"/>
    </row>
    <row r="15" spans="1:4" ht="18.75" x14ac:dyDescent="0.25">
      <c r="A15" s="104" t="s">
        <v>215</v>
      </c>
      <c r="B15" s="106">
        <v>178</v>
      </c>
      <c r="C15" s="235">
        <f>100/'[1]Раздел 1.1'!I16*B15</f>
        <v>11.558441558441558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view="pageBreakPreview" zoomScaleSheetLayoutView="100" workbookViewId="0">
      <selection activeCell="D3" sqref="D3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234</v>
      </c>
      <c r="B1" s="50"/>
      <c r="C1" s="50"/>
      <c r="D1" s="57"/>
    </row>
    <row r="2" spans="1:4" ht="117" customHeight="1" x14ac:dyDescent="0.25">
      <c r="A2" s="158" t="s">
        <v>93</v>
      </c>
      <c r="B2" s="145" t="s">
        <v>237</v>
      </c>
      <c r="C2" s="146" t="s">
        <v>95</v>
      </c>
      <c r="D2" s="146" t="s">
        <v>96</v>
      </c>
    </row>
    <row r="3" spans="1:4" ht="18.75" x14ac:dyDescent="0.25">
      <c r="A3" s="178" t="s">
        <v>258</v>
      </c>
      <c r="B3" s="160"/>
      <c r="C3" s="160"/>
      <c r="D3" s="174">
        <f>SUM(D4,D14,D46,D56,D67,D99,D112,D123)</f>
        <v>2417</v>
      </c>
    </row>
    <row r="4" spans="1:4" ht="18.75" x14ac:dyDescent="0.25">
      <c r="A4" s="177" t="s">
        <v>259</v>
      </c>
      <c r="B4" s="210"/>
      <c r="C4" s="167"/>
      <c r="D4" s="168">
        <f>SUM(D5:D13)</f>
        <v>188</v>
      </c>
    </row>
    <row r="5" spans="1:4" ht="48.75" customHeight="1" x14ac:dyDescent="0.25">
      <c r="A5" s="183" t="s">
        <v>469</v>
      </c>
      <c r="B5" s="187" t="s">
        <v>470</v>
      </c>
      <c r="C5" s="183" t="s">
        <v>471</v>
      </c>
      <c r="D5" s="159">
        <v>30</v>
      </c>
    </row>
    <row r="6" spans="1:4" ht="15.75" x14ac:dyDescent="0.25">
      <c r="A6" s="183" t="s">
        <v>472</v>
      </c>
      <c r="B6" s="187">
        <v>43611</v>
      </c>
      <c r="C6" s="183" t="s">
        <v>471</v>
      </c>
      <c r="D6" s="159">
        <v>20</v>
      </c>
    </row>
    <row r="7" spans="1:4" ht="31.5" x14ac:dyDescent="0.25">
      <c r="A7" s="183" t="s">
        <v>473</v>
      </c>
      <c r="B7" s="187">
        <v>43706</v>
      </c>
      <c r="C7" s="183" t="s">
        <v>471</v>
      </c>
      <c r="D7" s="159">
        <v>35</v>
      </c>
    </row>
    <row r="8" spans="1:4" ht="15.75" x14ac:dyDescent="0.25">
      <c r="A8" s="183" t="s">
        <v>474</v>
      </c>
      <c r="B8" s="187">
        <v>43604</v>
      </c>
      <c r="C8" s="183" t="s">
        <v>471</v>
      </c>
      <c r="D8" s="159">
        <v>15</v>
      </c>
    </row>
    <row r="9" spans="1:4" ht="15.75" x14ac:dyDescent="0.25">
      <c r="A9" s="183" t="s">
        <v>475</v>
      </c>
      <c r="B9" s="187">
        <v>43506</v>
      </c>
      <c r="C9" s="183" t="s">
        <v>471</v>
      </c>
      <c r="D9" s="159">
        <v>20</v>
      </c>
    </row>
    <row r="10" spans="1:4" ht="15.75" x14ac:dyDescent="0.25">
      <c r="A10" s="241" t="s">
        <v>476</v>
      </c>
      <c r="B10" s="187">
        <v>43492</v>
      </c>
      <c r="C10" s="183" t="s">
        <v>471</v>
      </c>
      <c r="D10" s="159">
        <v>16</v>
      </c>
    </row>
    <row r="11" spans="1:4" ht="31.5" x14ac:dyDescent="0.25">
      <c r="A11" s="183" t="s">
        <v>477</v>
      </c>
      <c r="B11" s="187">
        <v>43609</v>
      </c>
      <c r="C11" s="183" t="s">
        <v>471</v>
      </c>
      <c r="D11" s="159">
        <v>20</v>
      </c>
    </row>
    <row r="12" spans="1:4" ht="15.75" x14ac:dyDescent="0.25">
      <c r="A12" s="183" t="s">
        <v>511</v>
      </c>
      <c r="B12" s="242">
        <v>43531</v>
      </c>
      <c r="C12" s="240" t="s">
        <v>512</v>
      </c>
      <c r="D12" s="159">
        <v>25</v>
      </c>
    </row>
    <row r="13" spans="1:4" ht="31.5" x14ac:dyDescent="0.25">
      <c r="A13" s="183" t="s">
        <v>513</v>
      </c>
      <c r="B13" s="242">
        <v>43484</v>
      </c>
      <c r="C13" s="240" t="s">
        <v>514</v>
      </c>
      <c r="D13" s="159">
        <v>7</v>
      </c>
    </row>
    <row r="14" spans="1:4" ht="15.75" x14ac:dyDescent="0.25">
      <c r="A14" s="213" t="s">
        <v>260</v>
      </c>
      <c r="B14" s="161"/>
      <c r="C14" s="161"/>
      <c r="D14" s="164">
        <f>SUM(D15:D45)</f>
        <v>768</v>
      </c>
    </row>
    <row r="15" spans="1:4" ht="48.75" customHeight="1" x14ac:dyDescent="0.25">
      <c r="A15" s="183" t="s">
        <v>478</v>
      </c>
      <c r="B15" s="185">
        <v>43547</v>
      </c>
      <c r="C15" s="183" t="s">
        <v>471</v>
      </c>
      <c r="D15" s="159">
        <v>60</v>
      </c>
    </row>
    <row r="16" spans="1:4" ht="15.75" x14ac:dyDescent="0.25">
      <c r="A16" s="183" t="s">
        <v>479</v>
      </c>
      <c r="B16" s="185">
        <v>43556</v>
      </c>
      <c r="C16" s="183" t="s">
        <v>471</v>
      </c>
      <c r="D16" s="159">
        <v>50</v>
      </c>
    </row>
    <row r="17" spans="1:4" ht="41.25" customHeight="1" x14ac:dyDescent="0.25">
      <c r="A17" s="183" t="s">
        <v>480</v>
      </c>
      <c r="B17" s="265" t="s">
        <v>481</v>
      </c>
      <c r="C17" s="183" t="s">
        <v>471</v>
      </c>
      <c r="D17" s="159">
        <v>40</v>
      </c>
    </row>
    <row r="18" spans="1:4" ht="47.25" x14ac:dyDescent="0.25">
      <c r="A18" s="183" t="s">
        <v>482</v>
      </c>
      <c r="B18" s="185">
        <v>43617</v>
      </c>
      <c r="C18" s="183" t="s">
        <v>471</v>
      </c>
      <c r="D18" s="159">
        <v>60</v>
      </c>
    </row>
    <row r="19" spans="1:4" ht="31.5" x14ac:dyDescent="0.25">
      <c r="A19" s="183" t="s">
        <v>483</v>
      </c>
      <c r="B19" s="265" t="s">
        <v>484</v>
      </c>
      <c r="C19" s="183" t="s">
        <v>485</v>
      </c>
      <c r="D19" s="159">
        <v>50</v>
      </c>
    </row>
    <row r="20" spans="1:4" ht="37.5" customHeight="1" x14ac:dyDescent="0.25">
      <c r="A20" s="183" t="s">
        <v>486</v>
      </c>
      <c r="B20" s="185">
        <v>43546</v>
      </c>
      <c r="C20" s="183" t="s">
        <v>471</v>
      </c>
      <c r="D20" s="159">
        <v>20</v>
      </c>
    </row>
    <row r="21" spans="1:4" ht="37.5" customHeight="1" x14ac:dyDescent="0.25">
      <c r="A21" s="240" t="s">
        <v>515</v>
      </c>
      <c r="B21" s="242">
        <v>43504</v>
      </c>
      <c r="C21" s="240" t="s">
        <v>516</v>
      </c>
      <c r="D21" s="159">
        <v>7</v>
      </c>
    </row>
    <row r="22" spans="1:4" ht="37.5" customHeight="1" x14ac:dyDescent="0.25">
      <c r="A22" s="240" t="s">
        <v>517</v>
      </c>
      <c r="B22" s="242">
        <v>43692</v>
      </c>
      <c r="C22" s="240" t="s">
        <v>516</v>
      </c>
      <c r="D22" s="159">
        <v>7</v>
      </c>
    </row>
    <row r="23" spans="1:4" ht="37.5" customHeight="1" x14ac:dyDescent="0.25">
      <c r="A23" s="240" t="s">
        <v>518</v>
      </c>
      <c r="B23" s="242">
        <v>43710</v>
      </c>
      <c r="C23" s="240" t="s">
        <v>516</v>
      </c>
      <c r="D23" s="159">
        <v>50</v>
      </c>
    </row>
    <row r="24" spans="1:4" ht="37.5" customHeight="1" x14ac:dyDescent="0.25">
      <c r="A24" s="240" t="s">
        <v>519</v>
      </c>
      <c r="B24" s="242">
        <v>43724</v>
      </c>
      <c r="C24" s="240" t="s">
        <v>520</v>
      </c>
      <c r="D24" s="159">
        <v>13</v>
      </c>
    </row>
    <row r="25" spans="1:4" ht="37.5" customHeight="1" x14ac:dyDescent="0.25">
      <c r="A25" s="240" t="s">
        <v>521</v>
      </c>
      <c r="B25" s="242">
        <v>43739</v>
      </c>
      <c r="C25" s="240" t="s">
        <v>516</v>
      </c>
      <c r="D25" s="159">
        <v>12</v>
      </c>
    </row>
    <row r="26" spans="1:4" ht="37.5" customHeight="1" x14ac:dyDescent="0.25">
      <c r="A26" s="183" t="s">
        <v>522</v>
      </c>
      <c r="B26" s="242">
        <v>43742</v>
      </c>
      <c r="C26" s="240" t="s">
        <v>516</v>
      </c>
      <c r="D26" s="159">
        <v>10</v>
      </c>
    </row>
    <row r="27" spans="1:4" ht="37.5" customHeight="1" x14ac:dyDescent="0.25">
      <c r="A27" s="183" t="s">
        <v>523</v>
      </c>
      <c r="B27" s="242">
        <v>43517</v>
      </c>
      <c r="C27" s="240" t="s">
        <v>516</v>
      </c>
      <c r="D27" s="159">
        <v>60</v>
      </c>
    </row>
    <row r="28" spans="1:4" ht="37.5" customHeight="1" x14ac:dyDescent="0.25">
      <c r="A28" s="183" t="s">
        <v>524</v>
      </c>
      <c r="B28" s="242">
        <v>43560</v>
      </c>
      <c r="C28" s="240" t="s">
        <v>516</v>
      </c>
      <c r="D28" s="159">
        <v>55</v>
      </c>
    </row>
    <row r="29" spans="1:4" ht="37.5" customHeight="1" x14ac:dyDescent="0.25">
      <c r="A29" s="243" t="s">
        <v>525</v>
      </c>
      <c r="B29" s="242">
        <v>43748</v>
      </c>
      <c r="C29" s="240" t="s">
        <v>516</v>
      </c>
      <c r="D29" s="159">
        <v>35</v>
      </c>
    </row>
    <row r="30" spans="1:4" ht="37.5" customHeight="1" x14ac:dyDescent="0.25">
      <c r="A30" s="183" t="s">
        <v>526</v>
      </c>
      <c r="B30" s="242" t="s">
        <v>527</v>
      </c>
      <c r="C30" s="240" t="s">
        <v>516</v>
      </c>
      <c r="D30" s="159">
        <v>22</v>
      </c>
    </row>
    <row r="31" spans="1:4" ht="37.5" customHeight="1" x14ac:dyDescent="0.25">
      <c r="A31" s="183" t="s">
        <v>528</v>
      </c>
      <c r="B31" s="242">
        <v>43494</v>
      </c>
      <c r="C31" s="240" t="s">
        <v>516</v>
      </c>
      <c r="D31" s="159">
        <v>13</v>
      </c>
    </row>
    <row r="32" spans="1:4" ht="37.5" customHeight="1" x14ac:dyDescent="0.25">
      <c r="A32" s="183" t="s">
        <v>529</v>
      </c>
      <c r="B32" s="242">
        <v>43496</v>
      </c>
      <c r="C32" s="240" t="s">
        <v>516</v>
      </c>
      <c r="D32" s="159">
        <v>6</v>
      </c>
    </row>
    <row r="33" spans="1:4" ht="37.5" customHeight="1" x14ac:dyDescent="0.25">
      <c r="A33" s="183" t="s">
        <v>530</v>
      </c>
      <c r="B33" s="242">
        <v>43608</v>
      </c>
      <c r="C33" s="240" t="s">
        <v>516</v>
      </c>
      <c r="D33" s="159">
        <v>4</v>
      </c>
    </row>
    <row r="34" spans="1:4" ht="37.5" customHeight="1" x14ac:dyDescent="0.25">
      <c r="A34" s="183" t="s">
        <v>531</v>
      </c>
      <c r="B34" s="242">
        <v>43613</v>
      </c>
      <c r="C34" s="240" t="s">
        <v>516</v>
      </c>
      <c r="D34" s="159">
        <v>11</v>
      </c>
    </row>
    <row r="35" spans="1:4" ht="37.5" customHeight="1" x14ac:dyDescent="0.25">
      <c r="A35" s="183" t="s">
        <v>532</v>
      </c>
      <c r="B35" s="244">
        <v>43495</v>
      </c>
      <c r="C35" s="240" t="s">
        <v>516</v>
      </c>
      <c r="D35" s="245">
        <v>20</v>
      </c>
    </row>
    <row r="36" spans="1:4" ht="37.5" customHeight="1" x14ac:dyDescent="0.25">
      <c r="A36" s="183" t="s">
        <v>533</v>
      </c>
      <c r="B36" s="244">
        <v>43602</v>
      </c>
      <c r="C36" s="240" t="s">
        <v>516</v>
      </c>
      <c r="D36" s="245">
        <v>4</v>
      </c>
    </row>
    <row r="37" spans="1:4" ht="37.5" customHeight="1" x14ac:dyDescent="0.25">
      <c r="A37" s="183" t="s">
        <v>534</v>
      </c>
      <c r="B37" s="242">
        <v>43510</v>
      </c>
      <c r="C37" s="240" t="s">
        <v>516</v>
      </c>
      <c r="D37" s="245">
        <v>24</v>
      </c>
    </row>
    <row r="38" spans="1:4" ht="37.5" customHeight="1" x14ac:dyDescent="0.25">
      <c r="A38" s="183" t="s">
        <v>535</v>
      </c>
      <c r="B38" s="244">
        <v>43637</v>
      </c>
      <c r="C38" s="240" t="s">
        <v>536</v>
      </c>
      <c r="D38" s="245">
        <v>22</v>
      </c>
    </row>
    <row r="39" spans="1:4" ht="37.5" customHeight="1" x14ac:dyDescent="0.25">
      <c r="A39" s="183" t="s">
        <v>535</v>
      </c>
      <c r="B39" s="244">
        <v>43683</v>
      </c>
      <c r="C39" s="240" t="s">
        <v>536</v>
      </c>
      <c r="D39" s="245">
        <v>12</v>
      </c>
    </row>
    <row r="40" spans="1:4" ht="37.5" customHeight="1" x14ac:dyDescent="0.25">
      <c r="A40" s="183" t="s">
        <v>537</v>
      </c>
      <c r="B40" s="244">
        <v>43470</v>
      </c>
      <c r="C40" s="240" t="s">
        <v>536</v>
      </c>
      <c r="D40" s="245">
        <v>36</v>
      </c>
    </row>
    <row r="41" spans="1:4" ht="37.5" customHeight="1" x14ac:dyDescent="0.25">
      <c r="A41" s="183" t="s">
        <v>538</v>
      </c>
      <c r="B41" s="244">
        <v>43475</v>
      </c>
      <c r="C41" s="240" t="s">
        <v>539</v>
      </c>
      <c r="D41" s="245">
        <v>30</v>
      </c>
    </row>
    <row r="42" spans="1:4" ht="37.5" customHeight="1" x14ac:dyDescent="0.25">
      <c r="A42" s="183" t="s">
        <v>540</v>
      </c>
      <c r="B42" s="244">
        <v>43481</v>
      </c>
      <c r="C42" s="240" t="s">
        <v>539</v>
      </c>
      <c r="D42" s="245">
        <v>15</v>
      </c>
    </row>
    <row r="43" spans="1:4" ht="37.5" customHeight="1" x14ac:dyDescent="0.25">
      <c r="A43" s="183" t="s">
        <v>541</v>
      </c>
      <c r="B43" s="244">
        <v>43538</v>
      </c>
      <c r="C43" s="240" t="s">
        <v>542</v>
      </c>
      <c r="D43" s="245">
        <v>9</v>
      </c>
    </row>
    <row r="44" spans="1:4" ht="37.5" customHeight="1" x14ac:dyDescent="0.25">
      <c r="A44" s="183" t="s">
        <v>543</v>
      </c>
      <c r="B44" s="244">
        <v>43567</v>
      </c>
      <c r="C44" s="240" t="s">
        <v>542</v>
      </c>
      <c r="D44" s="245">
        <v>11</v>
      </c>
    </row>
    <row r="45" spans="1:4" ht="15.75" x14ac:dyDescent="0.25">
      <c r="A45" s="183" t="s">
        <v>544</v>
      </c>
      <c r="B45" s="244">
        <v>43732</v>
      </c>
      <c r="C45" s="240" t="s">
        <v>539</v>
      </c>
      <c r="D45" s="245"/>
    </row>
    <row r="46" spans="1:4" ht="31.5" x14ac:dyDescent="0.25">
      <c r="A46" s="183" t="s">
        <v>545</v>
      </c>
      <c r="B46" s="244">
        <v>43529</v>
      </c>
      <c r="C46" s="240" t="s">
        <v>539</v>
      </c>
      <c r="D46" s="245">
        <v>16</v>
      </c>
    </row>
    <row r="47" spans="1:4" ht="36" customHeight="1" x14ac:dyDescent="0.25">
      <c r="A47" s="183" t="s">
        <v>487</v>
      </c>
      <c r="B47" s="185">
        <v>43583</v>
      </c>
      <c r="C47" s="183" t="s">
        <v>488</v>
      </c>
      <c r="D47" s="186">
        <v>2</v>
      </c>
    </row>
    <row r="48" spans="1:4" ht="40.5" customHeight="1" x14ac:dyDescent="0.25">
      <c r="A48" s="183" t="s">
        <v>489</v>
      </c>
      <c r="B48" s="185">
        <v>43638</v>
      </c>
      <c r="C48" s="183" t="s">
        <v>490</v>
      </c>
      <c r="D48" s="186">
        <v>55</v>
      </c>
    </row>
    <row r="49" spans="1:4" ht="31.5" x14ac:dyDescent="0.25">
      <c r="A49" s="183" t="s">
        <v>491</v>
      </c>
      <c r="B49" s="186"/>
      <c r="C49" s="183" t="s">
        <v>447</v>
      </c>
      <c r="D49" s="159">
        <v>11</v>
      </c>
    </row>
    <row r="50" spans="1:4" ht="15.75" x14ac:dyDescent="0.25">
      <c r="A50" s="183" t="s">
        <v>492</v>
      </c>
      <c r="B50" s="185">
        <v>43617</v>
      </c>
      <c r="C50" s="190" t="s">
        <v>493</v>
      </c>
      <c r="D50" s="159">
        <v>45</v>
      </c>
    </row>
    <row r="51" spans="1:4" ht="15.75" x14ac:dyDescent="0.25">
      <c r="A51" s="183" t="s">
        <v>494</v>
      </c>
      <c r="B51" s="185">
        <v>43646</v>
      </c>
      <c r="C51" s="183" t="s">
        <v>495</v>
      </c>
      <c r="D51" s="159">
        <v>35</v>
      </c>
    </row>
    <row r="52" spans="1:4" ht="31.5" x14ac:dyDescent="0.25">
      <c r="A52" s="267" t="s">
        <v>617</v>
      </c>
      <c r="B52" s="248">
        <v>43551</v>
      </c>
      <c r="C52" s="264" t="s">
        <v>618</v>
      </c>
      <c r="D52" s="249" t="s">
        <v>619</v>
      </c>
    </row>
    <row r="53" spans="1:4" ht="30" customHeight="1" x14ac:dyDescent="0.25">
      <c r="A53" s="267" t="s">
        <v>620</v>
      </c>
      <c r="B53" s="248">
        <v>43579</v>
      </c>
      <c r="C53" s="264" t="s">
        <v>618</v>
      </c>
      <c r="D53" s="249" t="s">
        <v>619</v>
      </c>
    </row>
    <row r="54" spans="1:4" ht="31.5" customHeight="1" x14ac:dyDescent="0.25">
      <c r="A54" s="267" t="s">
        <v>621</v>
      </c>
      <c r="B54" s="248">
        <v>43603</v>
      </c>
      <c r="C54" s="264" t="s">
        <v>622</v>
      </c>
      <c r="D54" s="249" t="s">
        <v>619</v>
      </c>
    </row>
    <row r="55" spans="1:4" ht="31.5" customHeight="1" x14ac:dyDescent="0.25">
      <c r="A55" s="240" t="s">
        <v>623</v>
      </c>
      <c r="B55" s="242">
        <v>43710</v>
      </c>
      <c r="C55" s="240" t="s">
        <v>618</v>
      </c>
      <c r="D55" s="159" t="s">
        <v>619</v>
      </c>
    </row>
    <row r="56" spans="1:4" ht="15.75" x14ac:dyDescent="0.25">
      <c r="A56" s="214" t="s">
        <v>124</v>
      </c>
      <c r="B56" s="215"/>
      <c r="C56" s="216"/>
      <c r="D56" s="165">
        <f>SUM(D57:D66)</f>
        <v>119</v>
      </c>
    </row>
    <row r="57" spans="1:4" ht="31.5" x14ac:dyDescent="0.25">
      <c r="A57" s="183" t="s">
        <v>496</v>
      </c>
      <c r="B57" s="185">
        <v>43753</v>
      </c>
      <c r="C57" s="183" t="s">
        <v>497</v>
      </c>
      <c r="D57" s="212">
        <v>35</v>
      </c>
    </row>
    <row r="58" spans="1:4" ht="31.5" x14ac:dyDescent="0.25">
      <c r="A58" s="191" t="s">
        <v>546</v>
      </c>
      <c r="B58" s="246">
        <v>43567</v>
      </c>
      <c r="C58" s="191" t="s">
        <v>547</v>
      </c>
      <c r="D58" s="212">
        <v>12</v>
      </c>
    </row>
    <row r="59" spans="1:4" ht="47.25" x14ac:dyDescent="0.25">
      <c r="A59" s="191" t="s">
        <v>548</v>
      </c>
      <c r="B59" s="246">
        <v>43574</v>
      </c>
      <c r="C59" s="191" t="s">
        <v>547</v>
      </c>
      <c r="D59" s="212">
        <v>12</v>
      </c>
    </row>
    <row r="60" spans="1:4" ht="31.5" x14ac:dyDescent="0.25">
      <c r="A60" s="191" t="s">
        <v>549</v>
      </c>
      <c r="B60" s="246">
        <v>43592</v>
      </c>
      <c r="C60" s="198" t="s">
        <v>495</v>
      </c>
      <c r="D60" s="212">
        <v>8</v>
      </c>
    </row>
    <row r="61" spans="1:4" ht="31.5" x14ac:dyDescent="0.25">
      <c r="A61" s="191" t="s">
        <v>550</v>
      </c>
      <c r="B61" s="247">
        <v>43646</v>
      </c>
      <c r="C61" s="198" t="s">
        <v>495</v>
      </c>
      <c r="D61" s="217">
        <v>8</v>
      </c>
    </row>
    <row r="62" spans="1:4" ht="31.5" x14ac:dyDescent="0.25">
      <c r="A62" s="191" t="s">
        <v>551</v>
      </c>
      <c r="B62" s="246" t="s">
        <v>552</v>
      </c>
      <c r="C62" s="191" t="s">
        <v>553</v>
      </c>
      <c r="D62" s="212">
        <v>7</v>
      </c>
    </row>
    <row r="63" spans="1:4" ht="15.75" x14ac:dyDescent="0.25">
      <c r="A63" s="191" t="s">
        <v>554</v>
      </c>
      <c r="B63" s="246">
        <v>43617</v>
      </c>
      <c r="C63" s="191" t="s">
        <v>495</v>
      </c>
      <c r="D63" s="212">
        <v>12</v>
      </c>
    </row>
    <row r="64" spans="1:4" ht="31.5" x14ac:dyDescent="0.25">
      <c r="A64" s="191" t="s">
        <v>555</v>
      </c>
      <c r="B64" s="246">
        <v>43491</v>
      </c>
      <c r="C64" s="191" t="s">
        <v>556</v>
      </c>
      <c r="D64" s="212">
        <v>5</v>
      </c>
    </row>
    <row r="65" spans="1:4" ht="31.5" x14ac:dyDescent="0.25">
      <c r="A65" s="191" t="s">
        <v>557</v>
      </c>
      <c r="B65" s="246">
        <v>43604</v>
      </c>
      <c r="C65" s="191" t="s">
        <v>558</v>
      </c>
      <c r="D65" s="212">
        <v>3</v>
      </c>
    </row>
    <row r="66" spans="1:4" ht="15.75" x14ac:dyDescent="0.25">
      <c r="A66" s="191" t="s">
        <v>559</v>
      </c>
      <c r="B66" s="246">
        <v>43699</v>
      </c>
      <c r="C66" s="191" t="s">
        <v>560</v>
      </c>
      <c r="D66" s="212">
        <v>17</v>
      </c>
    </row>
    <row r="67" spans="1:4" ht="18.75" x14ac:dyDescent="0.25">
      <c r="A67" s="166" t="s">
        <v>238</v>
      </c>
      <c r="B67" s="163"/>
      <c r="C67" s="162"/>
      <c r="D67" s="165">
        <f>D68+D69+D70+D71+D72+D73+D74+D75+D76+D77+D96+D97+D98</f>
        <v>463</v>
      </c>
    </row>
    <row r="68" spans="1:4" ht="29.25" customHeight="1" x14ac:dyDescent="0.25">
      <c r="A68" s="183" t="s">
        <v>498</v>
      </c>
      <c r="B68" s="247">
        <v>43497</v>
      </c>
      <c r="C68" s="198" t="s">
        <v>499</v>
      </c>
      <c r="D68" s="217">
        <v>1</v>
      </c>
    </row>
    <row r="69" spans="1:4" ht="21" customHeight="1" x14ac:dyDescent="0.25">
      <c r="A69" s="183" t="s">
        <v>500</v>
      </c>
      <c r="B69" s="266" t="s">
        <v>501</v>
      </c>
      <c r="C69" s="190" t="s">
        <v>499</v>
      </c>
      <c r="D69" s="217">
        <v>1</v>
      </c>
    </row>
    <row r="70" spans="1:4" ht="19.5" customHeight="1" x14ac:dyDescent="0.25">
      <c r="A70" s="183" t="s">
        <v>300</v>
      </c>
      <c r="B70" s="186" t="s">
        <v>502</v>
      </c>
      <c r="C70" s="268" t="s">
        <v>503</v>
      </c>
      <c r="D70" s="217">
        <v>2</v>
      </c>
    </row>
    <row r="71" spans="1:4" ht="21.75" customHeight="1" x14ac:dyDescent="0.25">
      <c r="A71" s="183" t="s">
        <v>342</v>
      </c>
      <c r="B71" s="247">
        <v>43549</v>
      </c>
      <c r="C71" s="198" t="s">
        <v>426</v>
      </c>
      <c r="D71" s="217">
        <v>2</v>
      </c>
    </row>
    <row r="72" spans="1:4" ht="21.75" customHeight="1" x14ac:dyDescent="0.25">
      <c r="A72" s="183" t="s">
        <v>428</v>
      </c>
      <c r="B72" s="185">
        <v>43756</v>
      </c>
      <c r="C72" s="183" t="s">
        <v>426</v>
      </c>
      <c r="D72" s="217">
        <v>1</v>
      </c>
    </row>
    <row r="73" spans="1:4" ht="18.75" customHeight="1" x14ac:dyDescent="0.25">
      <c r="A73" s="183" t="s">
        <v>339</v>
      </c>
      <c r="B73" s="185">
        <v>43727</v>
      </c>
      <c r="C73" s="183" t="s">
        <v>429</v>
      </c>
      <c r="D73" s="217">
        <v>20</v>
      </c>
    </row>
    <row r="74" spans="1:4" ht="18.75" customHeight="1" x14ac:dyDescent="0.25">
      <c r="A74" s="183" t="s">
        <v>337</v>
      </c>
      <c r="B74" s="185">
        <v>43541</v>
      </c>
      <c r="C74" s="183" t="s">
        <v>426</v>
      </c>
      <c r="D74" s="217">
        <v>60</v>
      </c>
    </row>
    <row r="75" spans="1:4" ht="17.25" customHeight="1" x14ac:dyDescent="0.25">
      <c r="A75" s="183" t="s">
        <v>335</v>
      </c>
      <c r="B75" s="270">
        <v>43727</v>
      </c>
      <c r="C75" s="190" t="s">
        <v>432</v>
      </c>
      <c r="D75" s="217">
        <v>30</v>
      </c>
    </row>
    <row r="76" spans="1:4" ht="31.5" x14ac:dyDescent="0.25">
      <c r="A76" s="183" t="s">
        <v>333</v>
      </c>
      <c r="B76" s="271" t="s">
        <v>434</v>
      </c>
      <c r="C76" s="183" t="s">
        <v>435</v>
      </c>
      <c r="D76" s="217">
        <v>60</v>
      </c>
    </row>
    <row r="77" spans="1:4" ht="15.75" x14ac:dyDescent="0.25">
      <c r="A77" s="183" t="s">
        <v>504</v>
      </c>
      <c r="B77" s="185">
        <v>43575</v>
      </c>
      <c r="C77" s="183" t="s">
        <v>505</v>
      </c>
      <c r="D77" s="217">
        <v>16</v>
      </c>
    </row>
    <row r="78" spans="1:4" ht="31.5" x14ac:dyDescent="0.25">
      <c r="A78" s="275" t="s">
        <v>561</v>
      </c>
      <c r="B78" s="273">
        <v>43561</v>
      </c>
      <c r="C78" s="275" t="s">
        <v>562</v>
      </c>
      <c r="D78" s="272">
        <v>29</v>
      </c>
    </row>
    <row r="79" spans="1:4" ht="47.25" x14ac:dyDescent="0.25">
      <c r="A79" s="275" t="s">
        <v>563</v>
      </c>
      <c r="B79" s="273">
        <v>43573</v>
      </c>
      <c r="C79" s="275" t="s">
        <v>564</v>
      </c>
      <c r="D79" s="274">
        <v>14</v>
      </c>
    </row>
    <row r="80" spans="1:4" ht="15.75" x14ac:dyDescent="0.25">
      <c r="A80" s="275" t="s">
        <v>565</v>
      </c>
      <c r="B80" s="273">
        <v>43477</v>
      </c>
      <c r="C80" s="275" t="s">
        <v>566</v>
      </c>
      <c r="D80" s="272">
        <v>21</v>
      </c>
    </row>
    <row r="81" spans="1:4" ht="31.5" x14ac:dyDescent="0.25">
      <c r="A81" s="191" t="s">
        <v>567</v>
      </c>
      <c r="B81" s="273">
        <v>43610</v>
      </c>
      <c r="C81" s="275" t="s">
        <v>568</v>
      </c>
      <c r="D81" s="272">
        <v>300</v>
      </c>
    </row>
    <row r="82" spans="1:4" ht="15.75" x14ac:dyDescent="0.25">
      <c r="A82" s="275" t="s">
        <v>569</v>
      </c>
      <c r="B82" s="273" t="s">
        <v>570</v>
      </c>
      <c r="C82" s="275" t="s">
        <v>571</v>
      </c>
      <c r="D82" s="272">
        <v>21</v>
      </c>
    </row>
    <row r="83" spans="1:4" ht="15.75" x14ac:dyDescent="0.25">
      <c r="A83" s="275" t="s">
        <v>572</v>
      </c>
      <c r="B83" s="273" t="s">
        <v>573</v>
      </c>
      <c r="C83" s="275" t="s">
        <v>574</v>
      </c>
      <c r="D83" s="272">
        <v>22</v>
      </c>
    </row>
    <row r="84" spans="1:4" ht="47.25" x14ac:dyDescent="0.25">
      <c r="A84" s="275" t="s">
        <v>575</v>
      </c>
      <c r="B84" s="273">
        <v>43756</v>
      </c>
      <c r="C84" s="275" t="s">
        <v>576</v>
      </c>
      <c r="D84" s="272">
        <v>4</v>
      </c>
    </row>
    <row r="85" spans="1:4" ht="31.5" x14ac:dyDescent="0.25">
      <c r="A85" s="275" t="s">
        <v>577</v>
      </c>
      <c r="B85" s="273">
        <v>43582</v>
      </c>
      <c r="C85" s="275" t="s">
        <v>553</v>
      </c>
      <c r="D85" s="272">
        <v>2</v>
      </c>
    </row>
    <row r="86" spans="1:4" ht="31.5" x14ac:dyDescent="0.25">
      <c r="A86" s="275" t="s">
        <v>578</v>
      </c>
      <c r="B86" s="273" t="s">
        <v>579</v>
      </c>
      <c r="C86" s="275" t="s">
        <v>580</v>
      </c>
      <c r="D86" s="272">
        <v>6</v>
      </c>
    </row>
    <row r="87" spans="1:4" ht="31.5" x14ac:dyDescent="0.25">
      <c r="A87" s="275" t="s">
        <v>581</v>
      </c>
      <c r="B87" s="273" t="s">
        <v>582</v>
      </c>
      <c r="C87" s="275" t="s">
        <v>583</v>
      </c>
      <c r="D87" s="272">
        <v>8</v>
      </c>
    </row>
    <row r="88" spans="1:4" ht="15.75" x14ac:dyDescent="0.25">
      <c r="A88" s="275" t="s">
        <v>584</v>
      </c>
      <c r="B88" s="273" t="s">
        <v>463</v>
      </c>
      <c r="C88" s="275" t="s">
        <v>585</v>
      </c>
      <c r="D88" s="272">
        <v>4</v>
      </c>
    </row>
    <row r="89" spans="1:4" ht="15.75" x14ac:dyDescent="0.25">
      <c r="A89" s="275" t="s">
        <v>586</v>
      </c>
      <c r="B89" s="273" t="s">
        <v>587</v>
      </c>
      <c r="C89" s="275" t="s">
        <v>588</v>
      </c>
      <c r="D89" s="272">
        <v>5</v>
      </c>
    </row>
    <row r="90" spans="1:4" ht="15.75" x14ac:dyDescent="0.25">
      <c r="A90" s="275" t="s">
        <v>589</v>
      </c>
      <c r="B90" s="273" t="s">
        <v>590</v>
      </c>
      <c r="C90" s="275" t="s">
        <v>591</v>
      </c>
      <c r="D90" s="272">
        <v>8</v>
      </c>
    </row>
    <row r="91" spans="1:4" ht="31.5" x14ac:dyDescent="0.25">
      <c r="A91" s="275" t="s">
        <v>592</v>
      </c>
      <c r="B91" s="273">
        <v>43577</v>
      </c>
      <c r="C91" s="275" t="s">
        <v>564</v>
      </c>
      <c r="D91" s="272">
        <v>10</v>
      </c>
    </row>
    <row r="92" spans="1:4" ht="15.75" x14ac:dyDescent="0.25">
      <c r="A92" s="275" t="s">
        <v>593</v>
      </c>
      <c r="B92" s="273">
        <v>43715</v>
      </c>
      <c r="C92" s="275" t="s">
        <v>594</v>
      </c>
      <c r="D92" s="272">
        <v>8</v>
      </c>
    </row>
    <row r="93" spans="1:4" ht="15.75" x14ac:dyDescent="0.25">
      <c r="A93" s="275" t="s">
        <v>595</v>
      </c>
      <c r="B93" s="273">
        <v>43601</v>
      </c>
      <c r="C93" s="275" t="s">
        <v>596</v>
      </c>
      <c r="D93" s="272">
        <v>28</v>
      </c>
    </row>
    <row r="94" spans="1:4" ht="47.25" x14ac:dyDescent="0.25">
      <c r="A94" s="269" t="s">
        <v>624</v>
      </c>
      <c r="B94" s="250" t="s">
        <v>625</v>
      </c>
      <c r="C94" s="269" t="s">
        <v>626</v>
      </c>
      <c r="D94" s="250">
        <v>2</v>
      </c>
    </row>
    <row r="95" spans="1:4" ht="31.5" x14ac:dyDescent="0.25">
      <c r="A95" s="269" t="s">
        <v>627</v>
      </c>
      <c r="B95" s="250" t="s">
        <v>628</v>
      </c>
      <c r="C95" s="269" t="s">
        <v>629</v>
      </c>
      <c r="D95" s="250">
        <v>3</v>
      </c>
    </row>
    <row r="96" spans="1:4" ht="31.5" x14ac:dyDescent="0.25">
      <c r="A96" s="269" t="s">
        <v>630</v>
      </c>
      <c r="B96" s="250" t="s">
        <v>631</v>
      </c>
      <c r="C96" s="269" t="s">
        <v>632</v>
      </c>
      <c r="D96" s="250">
        <v>30</v>
      </c>
    </row>
    <row r="97" spans="1:4" ht="17.25" customHeight="1" x14ac:dyDescent="0.25">
      <c r="A97" s="269" t="s">
        <v>633</v>
      </c>
      <c r="B97" s="250" t="s">
        <v>634</v>
      </c>
      <c r="C97" s="269" t="s">
        <v>635</v>
      </c>
      <c r="D97" s="250">
        <v>120</v>
      </c>
    </row>
    <row r="98" spans="1:4" ht="18" customHeight="1" x14ac:dyDescent="0.25">
      <c r="A98" s="191" t="s">
        <v>636</v>
      </c>
      <c r="B98" s="212" t="s">
        <v>637</v>
      </c>
      <c r="C98" s="191" t="s">
        <v>632</v>
      </c>
      <c r="D98" s="212">
        <v>120</v>
      </c>
    </row>
    <row r="99" spans="1:4" ht="18.75" x14ac:dyDescent="0.25">
      <c r="A99" s="166" t="s">
        <v>239</v>
      </c>
      <c r="B99" s="163"/>
      <c r="C99" s="162"/>
      <c r="D99" s="209">
        <f>SUM(D100:D111)</f>
        <v>263</v>
      </c>
    </row>
    <row r="100" spans="1:4" ht="15.75" x14ac:dyDescent="0.25">
      <c r="A100" s="183" t="s">
        <v>446</v>
      </c>
      <c r="B100" s="185">
        <v>43576</v>
      </c>
      <c r="C100" s="183" t="s">
        <v>447</v>
      </c>
      <c r="D100" s="211">
        <v>45</v>
      </c>
    </row>
    <row r="101" spans="1:4" ht="47.25" x14ac:dyDescent="0.25">
      <c r="A101" s="251" t="s">
        <v>410</v>
      </c>
      <c r="B101" s="185">
        <v>43733</v>
      </c>
      <c r="C101" s="257" t="s">
        <v>438</v>
      </c>
      <c r="D101" s="212">
        <v>8</v>
      </c>
    </row>
    <row r="102" spans="1:4" ht="31.5" x14ac:dyDescent="0.25">
      <c r="A102" s="183" t="s">
        <v>376</v>
      </c>
      <c r="B102" s="185">
        <v>43569</v>
      </c>
      <c r="C102" s="183" t="s">
        <v>437</v>
      </c>
      <c r="D102" s="212">
        <v>10</v>
      </c>
    </row>
    <row r="103" spans="1:4" ht="31.5" x14ac:dyDescent="0.25">
      <c r="A103" s="183" t="s">
        <v>374</v>
      </c>
      <c r="B103" s="185">
        <v>43498</v>
      </c>
      <c r="C103" s="183" t="s">
        <v>440</v>
      </c>
      <c r="D103" s="212">
        <v>8</v>
      </c>
    </row>
    <row r="104" spans="1:4" ht="15.75" x14ac:dyDescent="0.25">
      <c r="A104" s="183" t="s">
        <v>372</v>
      </c>
      <c r="B104" s="185" t="s">
        <v>444</v>
      </c>
      <c r="C104" s="183" t="s">
        <v>437</v>
      </c>
      <c r="D104" s="212">
        <v>9</v>
      </c>
    </row>
    <row r="105" spans="1:4" ht="31.5" x14ac:dyDescent="0.25">
      <c r="A105" s="191" t="s">
        <v>597</v>
      </c>
      <c r="B105" s="246">
        <v>43499</v>
      </c>
      <c r="C105" s="191" t="s">
        <v>598</v>
      </c>
      <c r="D105" s="212">
        <v>26</v>
      </c>
    </row>
    <row r="106" spans="1:4" ht="31.5" x14ac:dyDescent="0.25">
      <c r="A106" s="191" t="s">
        <v>599</v>
      </c>
      <c r="B106" s="246">
        <v>43505</v>
      </c>
      <c r="C106" s="191" t="s">
        <v>600</v>
      </c>
      <c r="D106" s="212">
        <v>31</v>
      </c>
    </row>
    <row r="107" spans="1:4" ht="31.5" x14ac:dyDescent="0.25">
      <c r="A107" s="191" t="s">
        <v>601</v>
      </c>
      <c r="B107" s="212" t="s">
        <v>602</v>
      </c>
      <c r="C107" s="191" t="s">
        <v>603</v>
      </c>
      <c r="D107" s="212">
        <v>34</v>
      </c>
    </row>
    <row r="108" spans="1:4" ht="31.5" x14ac:dyDescent="0.25">
      <c r="A108" s="269" t="s">
        <v>638</v>
      </c>
      <c r="B108" s="250" t="s">
        <v>639</v>
      </c>
      <c r="C108" s="269" t="s">
        <v>640</v>
      </c>
      <c r="D108" s="250">
        <v>6</v>
      </c>
    </row>
    <row r="109" spans="1:4" ht="15.75" x14ac:dyDescent="0.25">
      <c r="A109" s="191" t="s">
        <v>641</v>
      </c>
      <c r="B109" s="246" t="s">
        <v>642</v>
      </c>
      <c r="C109" s="191" t="s">
        <v>643</v>
      </c>
      <c r="D109" s="212">
        <v>80</v>
      </c>
    </row>
    <row r="110" spans="1:4" ht="31.5" x14ac:dyDescent="0.25">
      <c r="A110" s="191" t="s">
        <v>638</v>
      </c>
      <c r="B110" s="212" t="s">
        <v>642</v>
      </c>
      <c r="C110" s="191" t="s">
        <v>640</v>
      </c>
      <c r="D110" s="212">
        <v>4</v>
      </c>
    </row>
    <row r="111" spans="1:4" ht="31.5" x14ac:dyDescent="0.25">
      <c r="A111" s="191" t="s">
        <v>638</v>
      </c>
      <c r="B111" s="212" t="s">
        <v>644</v>
      </c>
      <c r="C111" s="191" t="s">
        <v>640</v>
      </c>
      <c r="D111" s="212">
        <v>2</v>
      </c>
    </row>
    <row r="112" spans="1:4" ht="18.75" x14ac:dyDescent="0.25">
      <c r="A112" s="166" t="s">
        <v>235</v>
      </c>
      <c r="B112" s="163"/>
      <c r="C112" s="162"/>
      <c r="D112" s="165">
        <f>SUM(D113:D122)</f>
        <v>423</v>
      </c>
    </row>
    <row r="113" spans="1:4" ht="31.5" x14ac:dyDescent="0.25">
      <c r="A113" s="183" t="s">
        <v>506</v>
      </c>
      <c r="B113" s="185">
        <v>43526</v>
      </c>
      <c r="C113" s="276" t="s">
        <v>507</v>
      </c>
      <c r="D113" s="212">
        <v>27</v>
      </c>
    </row>
    <row r="114" spans="1:4" ht="31.5" x14ac:dyDescent="0.25">
      <c r="A114" s="251" t="s">
        <v>410</v>
      </c>
      <c r="B114" s="185">
        <v>43733</v>
      </c>
      <c r="C114" s="183" t="s">
        <v>437</v>
      </c>
      <c r="D114" s="212">
        <v>10</v>
      </c>
    </row>
    <row r="115" spans="1:4" ht="31.5" x14ac:dyDescent="0.25">
      <c r="A115" s="183" t="s">
        <v>407</v>
      </c>
      <c r="B115" s="185">
        <v>43603</v>
      </c>
      <c r="C115" s="183" t="s">
        <v>437</v>
      </c>
      <c r="D115" s="212">
        <v>10</v>
      </c>
    </row>
    <row r="116" spans="1:4" ht="47.25" x14ac:dyDescent="0.25">
      <c r="A116" s="253" t="s">
        <v>451</v>
      </c>
      <c r="B116" s="185" t="s">
        <v>452</v>
      </c>
      <c r="C116" s="183" t="s">
        <v>453</v>
      </c>
      <c r="D116" s="212">
        <v>25</v>
      </c>
    </row>
    <row r="117" spans="1:4" ht="47.25" x14ac:dyDescent="0.25">
      <c r="A117" s="251" t="s">
        <v>455</v>
      </c>
      <c r="B117" s="186" t="s">
        <v>456</v>
      </c>
      <c r="C117" s="183" t="s">
        <v>457</v>
      </c>
      <c r="D117" s="212">
        <v>35</v>
      </c>
    </row>
    <row r="118" spans="1:4" ht="31.5" x14ac:dyDescent="0.25">
      <c r="A118" s="183" t="s">
        <v>459</v>
      </c>
      <c r="B118" s="185">
        <v>43526</v>
      </c>
      <c r="C118" s="183" t="s">
        <v>460</v>
      </c>
      <c r="D118" s="212">
        <v>10</v>
      </c>
    </row>
    <row r="119" spans="1:4" ht="31.5" x14ac:dyDescent="0.25">
      <c r="A119" s="191" t="s">
        <v>604</v>
      </c>
      <c r="B119" s="212" t="s">
        <v>605</v>
      </c>
      <c r="C119" s="191" t="s">
        <v>606</v>
      </c>
      <c r="D119" s="212">
        <v>130</v>
      </c>
    </row>
    <row r="120" spans="1:4" ht="31.5" x14ac:dyDescent="0.25">
      <c r="A120" s="269" t="s">
        <v>645</v>
      </c>
      <c r="B120" s="250" t="s">
        <v>646</v>
      </c>
      <c r="C120" s="269" t="s">
        <v>632</v>
      </c>
      <c r="D120" s="250">
        <v>69</v>
      </c>
    </row>
    <row r="121" spans="1:4" ht="15.75" x14ac:dyDescent="0.25">
      <c r="A121" s="269" t="s">
        <v>647</v>
      </c>
      <c r="B121" s="250" t="s">
        <v>648</v>
      </c>
      <c r="C121" s="269" t="s">
        <v>649</v>
      </c>
      <c r="D121" s="250">
        <v>7</v>
      </c>
    </row>
    <row r="122" spans="1:4" ht="15.75" x14ac:dyDescent="0.25">
      <c r="A122" s="191" t="s">
        <v>650</v>
      </c>
      <c r="B122" s="212" t="s">
        <v>651</v>
      </c>
      <c r="C122" s="191" t="s">
        <v>652</v>
      </c>
      <c r="D122" s="212">
        <v>100</v>
      </c>
    </row>
    <row r="123" spans="1:4" ht="18.75" x14ac:dyDescent="0.25">
      <c r="A123" s="166" t="s">
        <v>236</v>
      </c>
      <c r="B123" s="163"/>
      <c r="C123" s="162"/>
      <c r="D123" s="165">
        <f>SUM(D124:D132)</f>
        <v>177</v>
      </c>
    </row>
    <row r="124" spans="1:4" ht="15.75" x14ac:dyDescent="0.25">
      <c r="A124" s="183" t="s">
        <v>508</v>
      </c>
      <c r="B124" s="185">
        <v>43583</v>
      </c>
      <c r="C124" s="183" t="s">
        <v>509</v>
      </c>
      <c r="D124" s="212">
        <v>5</v>
      </c>
    </row>
    <row r="125" spans="1:4" ht="31.5" x14ac:dyDescent="0.25">
      <c r="A125" s="183" t="s">
        <v>425</v>
      </c>
      <c r="B125" s="185" t="s">
        <v>616</v>
      </c>
      <c r="C125" s="183" t="s">
        <v>356</v>
      </c>
      <c r="D125" s="212">
        <v>30</v>
      </c>
    </row>
    <row r="126" spans="1:4" ht="31.5" x14ac:dyDescent="0.25">
      <c r="A126" s="183" t="s">
        <v>423</v>
      </c>
      <c r="B126" s="186" t="s">
        <v>463</v>
      </c>
      <c r="C126" s="183" t="s">
        <v>510</v>
      </c>
      <c r="D126" s="212">
        <v>27</v>
      </c>
    </row>
    <row r="127" spans="1:4" ht="31.5" x14ac:dyDescent="0.25">
      <c r="A127" s="183" t="s">
        <v>466</v>
      </c>
      <c r="B127" s="185">
        <v>43539</v>
      </c>
      <c r="C127" s="183" t="s">
        <v>467</v>
      </c>
      <c r="D127" s="212">
        <v>27</v>
      </c>
    </row>
    <row r="128" spans="1:4" ht="31.5" x14ac:dyDescent="0.25">
      <c r="A128" s="183" t="s">
        <v>425</v>
      </c>
      <c r="B128" s="186" t="s">
        <v>468</v>
      </c>
      <c r="C128" s="183" t="s">
        <v>356</v>
      </c>
      <c r="D128" s="212">
        <v>30</v>
      </c>
    </row>
    <row r="129" spans="1:4" ht="31.5" x14ac:dyDescent="0.25">
      <c r="A129" s="191" t="s">
        <v>421</v>
      </c>
      <c r="B129" s="246">
        <v>43551</v>
      </c>
      <c r="C129" s="191" t="s">
        <v>607</v>
      </c>
      <c r="D129" s="212">
        <v>8</v>
      </c>
    </row>
    <row r="130" spans="1:4" ht="31.5" x14ac:dyDescent="0.25">
      <c r="A130" s="191" t="s">
        <v>608</v>
      </c>
      <c r="B130" s="212" t="s">
        <v>609</v>
      </c>
      <c r="C130" s="191" t="s">
        <v>610</v>
      </c>
      <c r="D130" s="212">
        <v>30</v>
      </c>
    </row>
    <row r="131" spans="1:4" ht="15.75" x14ac:dyDescent="0.25">
      <c r="A131" s="191" t="s">
        <v>611</v>
      </c>
      <c r="B131" s="246">
        <v>43538</v>
      </c>
      <c r="C131" s="191" t="s">
        <v>612</v>
      </c>
      <c r="D131" s="212">
        <v>10</v>
      </c>
    </row>
    <row r="132" spans="1:4" ht="15.75" x14ac:dyDescent="0.25">
      <c r="A132" s="191" t="s">
        <v>613</v>
      </c>
      <c r="B132" s="246">
        <v>43556</v>
      </c>
      <c r="C132" s="191" t="s">
        <v>612</v>
      </c>
      <c r="D132" s="212">
        <v>10</v>
      </c>
    </row>
    <row r="133" spans="1:4" ht="31.5" x14ac:dyDescent="0.25">
      <c r="A133" s="191" t="s">
        <v>614</v>
      </c>
      <c r="B133" s="246">
        <v>43603</v>
      </c>
      <c r="C133" s="191" t="s">
        <v>615</v>
      </c>
      <c r="D133" s="212">
        <v>9</v>
      </c>
    </row>
    <row r="134" spans="1:4" x14ac:dyDescent="0.25">
      <c r="D134"/>
    </row>
    <row r="135" spans="1:4" x14ac:dyDescent="0.25">
      <c r="D135"/>
    </row>
    <row r="136" spans="1:4" x14ac:dyDescent="0.25">
      <c r="D136"/>
    </row>
    <row r="137" spans="1:4" x14ac:dyDescent="0.25">
      <c r="D137"/>
    </row>
    <row r="138" spans="1:4" x14ac:dyDescent="0.25">
      <c r="D138"/>
    </row>
    <row r="139" spans="1:4" x14ac:dyDescent="0.25">
      <c r="D139"/>
    </row>
    <row r="140" spans="1:4" x14ac:dyDescent="0.25">
      <c r="D140"/>
    </row>
    <row r="141" spans="1:4" x14ac:dyDescent="0.25">
      <c r="D141"/>
    </row>
  </sheetData>
  <sheetProtection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Normal="80" zoomScaleSheetLayoutView="100" workbookViewId="0">
      <selection sqref="A1:J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22" t="s">
        <v>101</v>
      </c>
      <c r="B1" s="322"/>
      <c r="C1" s="322"/>
      <c r="D1" s="322"/>
      <c r="E1" s="322"/>
      <c r="F1" s="322"/>
      <c r="G1" s="322"/>
      <c r="H1" s="322"/>
      <c r="I1" s="322"/>
      <c r="J1" s="322"/>
      <c r="K1" s="229"/>
      <c r="L1" s="229"/>
    </row>
    <row r="2" spans="1:12" s="5" customFormat="1" ht="37.5" customHeight="1" x14ac:dyDescent="0.25">
      <c r="A2" s="325" t="s">
        <v>62</v>
      </c>
      <c r="B2" s="304" t="s">
        <v>55</v>
      </c>
      <c r="C2" s="304" t="s">
        <v>56</v>
      </c>
      <c r="D2" s="304"/>
      <c r="E2" s="304" t="s">
        <v>57</v>
      </c>
      <c r="F2" s="304" t="s">
        <v>58</v>
      </c>
      <c r="G2" s="323" t="s">
        <v>63</v>
      </c>
      <c r="H2" s="326"/>
      <c r="I2" s="327"/>
      <c r="J2" s="304" t="s">
        <v>64</v>
      </c>
      <c r="K2" s="323" t="s">
        <v>230</v>
      </c>
      <c r="L2" s="323" t="s">
        <v>217</v>
      </c>
    </row>
    <row r="3" spans="1:12" s="5" customFormat="1" ht="57.75" customHeight="1" x14ac:dyDescent="0.25">
      <c r="A3" s="325"/>
      <c r="B3" s="304"/>
      <c r="C3" s="222" t="s">
        <v>59</v>
      </c>
      <c r="D3" s="222" t="s">
        <v>90</v>
      </c>
      <c r="E3" s="304"/>
      <c r="F3" s="304"/>
      <c r="G3" s="222" t="s">
        <v>65</v>
      </c>
      <c r="H3" s="222" t="s">
        <v>229</v>
      </c>
      <c r="I3" s="222" t="s">
        <v>66</v>
      </c>
      <c r="J3" s="304"/>
      <c r="K3" s="323"/>
      <c r="L3" s="323"/>
    </row>
    <row r="4" spans="1:12" s="5" customFormat="1" ht="75" customHeight="1" x14ac:dyDescent="0.25">
      <c r="A4" s="64" t="s">
        <v>67</v>
      </c>
      <c r="B4" s="110" t="s">
        <v>60</v>
      </c>
      <c r="C4" s="110">
        <f>SUM(C5,C12,C21)</f>
        <v>6</v>
      </c>
      <c r="D4" s="110">
        <f>SUM(D5,D12,D21)</f>
        <v>6</v>
      </c>
      <c r="E4" s="110"/>
      <c r="F4" s="110"/>
      <c r="G4" s="110">
        <f t="shared" ref="G4:L4" si="0">SUM(G5,G12,G21)</f>
        <v>120</v>
      </c>
      <c r="H4" s="110">
        <f t="shared" si="0"/>
        <v>0</v>
      </c>
      <c r="I4" s="110">
        <f t="shared" si="0"/>
        <v>2280</v>
      </c>
      <c r="J4" s="109">
        <f t="shared" si="0"/>
        <v>2700000</v>
      </c>
      <c r="K4" s="109">
        <f t="shared" si="0"/>
        <v>100000</v>
      </c>
      <c r="L4" s="109">
        <f t="shared" si="0"/>
        <v>2800000</v>
      </c>
    </row>
    <row r="5" spans="1:12" s="5" customFormat="1" ht="21.6" customHeight="1" x14ac:dyDescent="0.25">
      <c r="A5" s="61"/>
      <c r="B5" s="147" t="s">
        <v>231</v>
      </c>
      <c r="C5" s="148">
        <f>SUM(C6:C11)</f>
        <v>0</v>
      </c>
      <c r="D5" s="148">
        <f>SUM(D6:D11)</f>
        <v>0</v>
      </c>
      <c r="E5" s="149"/>
      <c r="F5" s="150"/>
      <c r="G5" s="148">
        <f t="shared" ref="G5:L5" si="1">SUM(G6:G11)</f>
        <v>0</v>
      </c>
      <c r="H5" s="148">
        <f t="shared" si="1"/>
        <v>0</v>
      </c>
      <c r="I5" s="148">
        <f t="shared" si="1"/>
        <v>0</v>
      </c>
      <c r="J5" s="150">
        <f t="shared" si="1"/>
        <v>0</v>
      </c>
      <c r="K5" s="150">
        <f t="shared" si="1"/>
        <v>0</v>
      </c>
      <c r="L5" s="151">
        <f t="shared" si="1"/>
        <v>0</v>
      </c>
    </row>
    <row r="6" spans="1:12" s="5" customFormat="1" x14ac:dyDescent="0.25">
      <c r="A6" s="61"/>
      <c r="B6" s="73"/>
      <c r="C6" s="60"/>
      <c r="D6" s="60"/>
      <c r="E6" s="107"/>
      <c r="F6" s="108"/>
      <c r="G6" s="21"/>
      <c r="H6" s="21"/>
      <c r="I6" s="21"/>
      <c r="J6" s="144"/>
      <c r="K6" s="144"/>
      <c r="L6" s="144"/>
    </row>
    <row r="7" spans="1:12" s="5" customFormat="1" x14ac:dyDescent="0.25">
      <c r="A7" s="61"/>
      <c r="B7" s="73"/>
      <c r="C7" s="60"/>
      <c r="D7" s="60"/>
      <c r="E7" s="107"/>
      <c r="F7" s="108"/>
      <c r="G7" s="21"/>
      <c r="H7" s="21"/>
      <c r="I7" s="21"/>
      <c r="J7" s="144"/>
      <c r="K7" s="144"/>
      <c r="L7" s="144"/>
    </row>
    <row r="8" spans="1:12" s="5" customFormat="1" x14ac:dyDescent="0.25">
      <c r="A8" s="61"/>
      <c r="B8" s="73"/>
      <c r="C8" s="60"/>
      <c r="D8" s="60"/>
      <c r="E8" s="107"/>
      <c r="F8" s="108"/>
      <c r="G8" s="21"/>
      <c r="H8" s="21"/>
      <c r="I8" s="21"/>
      <c r="J8" s="144"/>
      <c r="K8" s="144"/>
      <c r="L8" s="144"/>
    </row>
    <row r="9" spans="1:12" s="5" customFormat="1" x14ac:dyDescent="0.25">
      <c r="A9" s="61"/>
      <c r="B9" s="73"/>
      <c r="C9" s="60"/>
      <c r="D9" s="60"/>
      <c r="E9" s="107"/>
      <c r="F9" s="108"/>
      <c r="G9" s="21"/>
      <c r="H9" s="21"/>
      <c r="I9" s="21"/>
      <c r="J9" s="144"/>
      <c r="K9" s="144"/>
      <c r="L9" s="144"/>
    </row>
    <row r="10" spans="1:12" s="5" customFormat="1" x14ac:dyDescent="0.25">
      <c r="A10" s="61"/>
      <c r="B10" s="73"/>
      <c r="C10" s="60"/>
      <c r="D10" s="60"/>
      <c r="E10" s="107"/>
      <c r="F10" s="108"/>
      <c r="G10" s="21"/>
      <c r="H10" s="21"/>
      <c r="I10" s="21"/>
      <c r="J10" s="144"/>
      <c r="K10" s="144"/>
      <c r="L10" s="144"/>
    </row>
    <row r="11" spans="1:12" s="5" customFormat="1" x14ac:dyDescent="0.25">
      <c r="A11" s="61"/>
      <c r="B11" s="73"/>
      <c r="C11" s="60"/>
      <c r="D11" s="60"/>
      <c r="E11" s="107"/>
      <c r="F11" s="108"/>
      <c r="G11" s="21"/>
      <c r="H11" s="21"/>
      <c r="I11" s="21"/>
      <c r="J11" s="144"/>
      <c r="K11" s="144"/>
      <c r="L11" s="144"/>
    </row>
    <row r="12" spans="1:12" s="5" customFormat="1" x14ac:dyDescent="0.25">
      <c r="A12" s="61"/>
      <c r="B12" s="147" t="s">
        <v>232</v>
      </c>
      <c r="C12" s="148">
        <f>SUM(C13:C20)</f>
        <v>5</v>
      </c>
      <c r="D12" s="148">
        <f>SUM(D13:D20)</f>
        <v>5</v>
      </c>
      <c r="E12" s="149"/>
      <c r="F12" s="150"/>
      <c r="G12" s="148">
        <f t="shared" ref="G12:L12" si="2">SUM(G13:G20)</f>
        <v>100</v>
      </c>
      <c r="H12" s="148">
        <f t="shared" si="2"/>
        <v>0</v>
      </c>
      <c r="I12" s="148">
        <f t="shared" si="2"/>
        <v>1940</v>
      </c>
      <c r="J12" s="150">
        <f t="shared" si="2"/>
        <v>2700000</v>
      </c>
      <c r="K12" s="150">
        <f t="shared" si="2"/>
        <v>100000</v>
      </c>
      <c r="L12" s="151">
        <f t="shared" si="2"/>
        <v>2800000</v>
      </c>
    </row>
    <row r="13" spans="1:12" s="5" customFormat="1" ht="37.5" x14ac:dyDescent="0.25">
      <c r="A13" s="61"/>
      <c r="B13" s="73" t="s">
        <v>686</v>
      </c>
      <c r="C13" s="60">
        <v>1</v>
      </c>
      <c r="D13" s="60">
        <v>1</v>
      </c>
      <c r="E13" s="107" t="s">
        <v>692</v>
      </c>
      <c r="F13" s="108" t="s">
        <v>293</v>
      </c>
      <c r="G13" s="21">
        <v>20</v>
      </c>
      <c r="H13" s="21"/>
      <c r="I13" s="21">
        <v>340</v>
      </c>
      <c r="J13" s="144"/>
      <c r="K13" s="144"/>
      <c r="L13" s="144"/>
    </row>
    <row r="14" spans="1:12" s="5" customFormat="1" ht="37.5" x14ac:dyDescent="0.25">
      <c r="A14" s="61"/>
      <c r="B14" s="73" t="s">
        <v>687</v>
      </c>
      <c r="C14" s="60">
        <v>1</v>
      </c>
      <c r="D14" s="60">
        <v>1</v>
      </c>
      <c r="E14" s="107" t="s">
        <v>692</v>
      </c>
      <c r="F14" s="108" t="s">
        <v>291</v>
      </c>
      <c r="G14" s="21">
        <v>20</v>
      </c>
      <c r="H14" s="21"/>
      <c r="I14" s="21">
        <v>460</v>
      </c>
      <c r="J14" s="144"/>
      <c r="K14" s="144"/>
      <c r="L14" s="144"/>
    </row>
    <row r="15" spans="1:12" s="5" customFormat="1" ht="37.5" x14ac:dyDescent="0.25">
      <c r="A15" s="61"/>
      <c r="B15" s="73" t="s">
        <v>689</v>
      </c>
      <c r="C15" s="60">
        <v>1</v>
      </c>
      <c r="D15" s="60">
        <v>1</v>
      </c>
      <c r="E15" s="107" t="s">
        <v>692</v>
      </c>
      <c r="F15" s="108" t="s">
        <v>293</v>
      </c>
      <c r="G15" s="21">
        <v>20</v>
      </c>
      <c r="H15" s="21"/>
      <c r="I15" s="21">
        <v>340</v>
      </c>
      <c r="J15" s="144"/>
      <c r="K15" s="144"/>
      <c r="L15" s="144"/>
    </row>
    <row r="16" spans="1:12" s="5" customFormat="1" ht="37.5" x14ac:dyDescent="0.25">
      <c r="A16" s="61"/>
      <c r="B16" s="73" t="s">
        <v>690</v>
      </c>
      <c r="C16" s="60">
        <v>1</v>
      </c>
      <c r="D16" s="60">
        <v>1</v>
      </c>
      <c r="E16" s="107" t="s">
        <v>692</v>
      </c>
      <c r="F16" s="108" t="s">
        <v>291</v>
      </c>
      <c r="G16" s="21">
        <v>20</v>
      </c>
      <c r="H16" s="21"/>
      <c r="I16" s="21">
        <v>460</v>
      </c>
      <c r="J16" s="144">
        <v>2700000</v>
      </c>
      <c r="K16" s="144">
        <v>100000</v>
      </c>
      <c r="L16" s="144">
        <v>2800000</v>
      </c>
    </row>
    <row r="17" spans="1:12" s="5" customFormat="1" ht="37.5" x14ac:dyDescent="0.25">
      <c r="A17" s="61"/>
      <c r="B17" s="73" t="s">
        <v>691</v>
      </c>
      <c r="C17" s="60">
        <v>1</v>
      </c>
      <c r="D17" s="60">
        <v>1</v>
      </c>
      <c r="E17" s="107" t="s">
        <v>692</v>
      </c>
      <c r="F17" s="108" t="s">
        <v>293</v>
      </c>
      <c r="G17" s="21">
        <v>20</v>
      </c>
      <c r="H17" s="21"/>
      <c r="I17" s="21">
        <v>340</v>
      </c>
      <c r="J17" s="144"/>
      <c r="K17" s="144"/>
      <c r="L17" s="144"/>
    </row>
    <row r="18" spans="1:12" s="5" customFormat="1" x14ac:dyDescent="0.25">
      <c r="A18" s="61"/>
      <c r="B18" s="277"/>
      <c r="C18" s="277"/>
      <c r="D18" s="277"/>
      <c r="E18" s="107"/>
      <c r="F18" s="108"/>
      <c r="G18" s="21"/>
      <c r="H18" s="21"/>
      <c r="I18" s="21"/>
      <c r="J18" s="144"/>
      <c r="K18" s="144"/>
      <c r="L18" s="144"/>
    </row>
    <row r="19" spans="1:12" s="5" customFormat="1" x14ac:dyDescent="0.25">
      <c r="A19" s="61"/>
      <c r="B19" s="73"/>
      <c r="C19" s="60"/>
      <c r="D19" s="60"/>
      <c r="E19" s="107"/>
      <c r="F19" s="108"/>
      <c r="G19" s="21"/>
      <c r="H19" s="21"/>
      <c r="I19" s="21"/>
      <c r="J19" s="144"/>
      <c r="K19" s="144"/>
      <c r="L19" s="144"/>
    </row>
    <row r="20" spans="1:12" s="5" customFormat="1" x14ac:dyDescent="0.25">
      <c r="A20" s="61"/>
      <c r="B20" s="73"/>
      <c r="C20" s="60"/>
      <c r="D20" s="60"/>
      <c r="E20" s="107"/>
      <c r="F20" s="108"/>
      <c r="G20" s="21"/>
      <c r="H20" s="21"/>
      <c r="I20" s="21"/>
      <c r="J20" s="144"/>
      <c r="K20" s="144"/>
      <c r="L20" s="144"/>
    </row>
    <row r="21" spans="1:12" s="5" customFormat="1" x14ac:dyDescent="0.25">
      <c r="A21" s="61"/>
      <c r="B21" s="147" t="s">
        <v>233</v>
      </c>
      <c r="C21" s="148">
        <f>SUM(C22:C28)</f>
        <v>1</v>
      </c>
      <c r="D21" s="148">
        <f>SUM(D22:D28)</f>
        <v>1</v>
      </c>
      <c r="E21" s="149"/>
      <c r="F21" s="150"/>
      <c r="G21" s="148">
        <f t="shared" ref="G21:L21" si="3">SUM(G22:G28)</f>
        <v>20</v>
      </c>
      <c r="H21" s="148">
        <f t="shared" si="3"/>
        <v>0</v>
      </c>
      <c r="I21" s="148">
        <f t="shared" si="3"/>
        <v>340</v>
      </c>
      <c r="J21" s="150">
        <f t="shared" si="3"/>
        <v>0</v>
      </c>
      <c r="K21" s="150">
        <f t="shared" si="3"/>
        <v>0</v>
      </c>
      <c r="L21" s="151">
        <f t="shared" si="3"/>
        <v>0</v>
      </c>
    </row>
    <row r="22" spans="1:12" s="5" customFormat="1" ht="37.5" x14ac:dyDescent="0.25">
      <c r="A22" s="61"/>
      <c r="B22" s="152" t="s">
        <v>688</v>
      </c>
      <c r="C22" s="153">
        <v>1</v>
      </c>
      <c r="D22" s="153">
        <v>1</v>
      </c>
      <c r="E22" s="154" t="s">
        <v>693</v>
      </c>
      <c r="F22" s="155" t="s">
        <v>293</v>
      </c>
      <c r="G22" s="153">
        <v>20</v>
      </c>
      <c r="H22" s="153"/>
      <c r="I22" s="153">
        <v>340</v>
      </c>
      <c r="J22" s="156"/>
      <c r="K22" s="156"/>
      <c r="L22" s="157"/>
    </row>
    <row r="23" spans="1:12" s="5" customFormat="1" x14ac:dyDescent="0.25">
      <c r="A23" s="61"/>
      <c r="B23" s="152"/>
      <c r="C23" s="153"/>
      <c r="D23" s="153"/>
      <c r="E23" s="154"/>
      <c r="F23" s="155"/>
      <c r="G23" s="153"/>
      <c r="H23" s="153"/>
      <c r="I23" s="153"/>
      <c r="J23" s="156"/>
      <c r="K23" s="156"/>
      <c r="L23" s="157"/>
    </row>
    <row r="24" spans="1:12" s="5" customFormat="1" x14ac:dyDescent="0.25">
      <c r="A24" s="61"/>
      <c r="B24" s="152"/>
      <c r="C24" s="153"/>
      <c r="D24" s="153"/>
      <c r="E24" s="154"/>
      <c r="F24" s="155"/>
      <c r="G24" s="153"/>
      <c r="H24" s="153"/>
      <c r="I24" s="153"/>
      <c r="J24" s="156"/>
      <c r="K24" s="156"/>
      <c r="L24" s="157"/>
    </row>
    <row r="25" spans="1:12" s="5" customFormat="1" x14ac:dyDescent="0.25">
      <c r="A25" s="61"/>
      <c r="B25" s="152"/>
      <c r="C25" s="153"/>
      <c r="D25" s="153"/>
      <c r="E25" s="154"/>
      <c r="F25" s="155"/>
      <c r="G25" s="153"/>
      <c r="H25" s="153"/>
      <c r="I25" s="153"/>
      <c r="J25" s="156"/>
      <c r="K25" s="156"/>
      <c r="L25" s="157"/>
    </row>
    <row r="26" spans="1:12" s="5" customFormat="1" x14ac:dyDescent="0.25">
      <c r="A26" s="61"/>
      <c r="B26" s="73"/>
      <c r="C26" s="60"/>
      <c r="D26" s="60"/>
      <c r="E26" s="107"/>
      <c r="F26" s="108"/>
      <c r="G26" s="21"/>
      <c r="H26" s="21"/>
      <c r="I26" s="21"/>
      <c r="J26" s="144"/>
      <c r="K26" s="144"/>
      <c r="L26" s="144"/>
    </row>
    <row r="27" spans="1:12" s="5" customFormat="1" x14ac:dyDescent="0.25">
      <c r="A27" s="61"/>
      <c r="B27" s="73"/>
      <c r="C27" s="60"/>
      <c r="D27" s="60"/>
      <c r="E27" s="107"/>
      <c r="F27" s="108"/>
      <c r="G27" s="21"/>
      <c r="H27" s="21"/>
      <c r="I27" s="21"/>
      <c r="J27" s="144"/>
      <c r="K27" s="144"/>
      <c r="L27" s="144"/>
    </row>
    <row r="28" spans="1:12" x14ac:dyDescent="0.25">
      <c r="A28" s="61"/>
      <c r="B28" s="73"/>
      <c r="C28" s="60"/>
      <c r="D28" s="60"/>
      <c r="E28" s="108"/>
      <c r="F28" s="108"/>
      <c r="G28" s="21"/>
      <c r="H28" s="21"/>
      <c r="I28" s="21"/>
      <c r="J28" s="144"/>
      <c r="K28" s="144"/>
      <c r="L28" s="144"/>
    </row>
    <row r="29" spans="1:12" s="5" customFormat="1" ht="75" customHeight="1" x14ac:dyDescent="0.25">
      <c r="A29" s="64" t="s">
        <v>68</v>
      </c>
      <c r="B29" s="110" t="s">
        <v>61</v>
      </c>
      <c r="C29" s="110">
        <f>SUM(C30,C35,C41)</f>
        <v>2</v>
      </c>
      <c r="D29" s="110">
        <f>SUM(D30,D35,D41)</f>
        <v>2</v>
      </c>
      <c r="E29" s="110"/>
      <c r="F29" s="62"/>
      <c r="G29" s="110">
        <f>SUM(G30,G35,G41)</f>
        <v>50</v>
      </c>
      <c r="H29" s="110">
        <f>SUM(H30,H35,H41)</f>
        <v>0</v>
      </c>
      <c r="I29" s="110">
        <f>SUM(I30,I35,I41)</f>
        <v>430</v>
      </c>
      <c r="J29" s="109">
        <f>SUM(J30,J35,J41)</f>
        <v>0</v>
      </c>
      <c r="K29" s="109">
        <f>SUM(K30,K35,K41)</f>
        <v>0</v>
      </c>
      <c r="L29" s="109">
        <f>SUM(K30,K35,K41)</f>
        <v>0</v>
      </c>
    </row>
    <row r="30" spans="1:12" s="5" customFormat="1" x14ac:dyDescent="0.25">
      <c r="A30" s="61"/>
      <c r="B30" s="147" t="s">
        <v>231</v>
      </c>
      <c r="C30" s="148">
        <f>SUM(C31:C34)</f>
        <v>0</v>
      </c>
      <c r="D30" s="148">
        <f>SUM(D31:D34)</f>
        <v>0</v>
      </c>
      <c r="E30" s="149"/>
      <c r="F30" s="150"/>
      <c r="G30" s="148">
        <f t="shared" ref="G30:L30" si="4">SUM(G31:G34)</f>
        <v>0</v>
      </c>
      <c r="H30" s="148">
        <f t="shared" si="4"/>
        <v>0</v>
      </c>
      <c r="I30" s="148">
        <f t="shared" si="4"/>
        <v>0</v>
      </c>
      <c r="J30" s="150">
        <f t="shared" si="4"/>
        <v>0</v>
      </c>
      <c r="K30" s="150">
        <f t="shared" si="4"/>
        <v>0</v>
      </c>
      <c r="L30" s="151">
        <f t="shared" si="4"/>
        <v>0</v>
      </c>
    </row>
    <row r="31" spans="1:12" s="5" customFormat="1" x14ac:dyDescent="0.25">
      <c r="A31" s="61"/>
      <c r="B31" s="73"/>
      <c r="C31" s="60"/>
      <c r="D31" s="60"/>
      <c r="E31" s="107"/>
      <c r="F31" s="108"/>
      <c r="G31" s="21"/>
      <c r="H31" s="21"/>
      <c r="I31" s="21"/>
      <c r="J31" s="107"/>
      <c r="K31" s="107"/>
      <c r="L31" s="107"/>
    </row>
    <row r="32" spans="1:12" s="5" customFormat="1" x14ac:dyDescent="0.25">
      <c r="A32" s="61"/>
      <c r="B32" s="73"/>
      <c r="C32" s="60"/>
      <c r="D32" s="60"/>
      <c r="E32" s="107"/>
      <c r="F32" s="108"/>
      <c r="G32" s="21"/>
      <c r="H32" s="21"/>
      <c r="I32" s="21"/>
      <c r="J32" s="107"/>
      <c r="K32" s="107"/>
      <c r="L32" s="107"/>
    </row>
    <row r="33" spans="1:12" s="5" customFormat="1" x14ac:dyDescent="0.25">
      <c r="A33" s="61"/>
      <c r="B33" s="73"/>
      <c r="C33" s="60"/>
      <c r="D33" s="60"/>
      <c r="E33" s="107"/>
      <c r="F33" s="108"/>
      <c r="G33" s="21"/>
      <c r="H33" s="21"/>
      <c r="I33" s="21"/>
      <c r="J33" s="107"/>
      <c r="K33" s="107"/>
      <c r="L33" s="107"/>
    </row>
    <row r="34" spans="1:12" s="5" customFormat="1" x14ac:dyDescent="0.25">
      <c r="A34" s="61"/>
      <c r="B34" s="73"/>
      <c r="C34" s="60"/>
      <c r="D34" s="60"/>
      <c r="E34" s="107"/>
      <c r="F34" s="108"/>
      <c r="G34" s="21"/>
      <c r="H34" s="21"/>
      <c r="I34" s="21"/>
      <c r="J34" s="107"/>
      <c r="K34" s="107"/>
      <c r="L34" s="107"/>
    </row>
    <row r="35" spans="1:12" s="5" customFormat="1" x14ac:dyDescent="0.25">
      <c r="A35" s="61"/>
      <c r="B35" s="147" t="s">
        <v>232</v>
      </c>
      <c r="C35" s="148">
        <f>SUM(C36:C40)</f>
        <v>2</v>
      </c>
      <c r="D35" s="148">
        <f>SUM(D36:D40)</f>
        <v>2</v>
      </c>
      <c r="E35" s="149"/>
      <c r="F35" s="150"/>
      <c r="G35" s="148">
        <f t="shared" ref="G35:L35" si="5">SUM(G36:G40)</f>
        <v>50</v>
      </c>
      <c r="H35" s="148">
        <f t="shared" si="5"/>
        <v>0</v>
      </c>
      <c r="I35" s="148">
        <f t="shared" si="5"/>
        <v>430</v>
      </c>
      <c r="J35" s="150">
        <f t="shared" si="5"/>
        <v>0</v>
      </c>
      <c r="K35" s="150">
        <f t="shared" si="5"/>
        <v>0</v>
      </c>
      <c r="L35" s="151">
        <f t="shared" si="5"/>
        <v>0</v>
      </c>
    </row>
    <row r="36" spans="1:12" s="5" customFormat="1" ht="37.5" x14ac:dyDescent="0.25">
      <c r="A36" s="61"/>
      <c r="B36" s="73" t="s">
        <v>694</v>
      </c>
      <c r="C36" s="60">
        <v>1</v>
      </c>
      <c r="D36" s="60">
        <v>1</v>
      </c>
      <c r="E36" s="107" t="s">
        <v>692</v>
      </c>
      <c r="F36" s="108" t="s">
        <v>293</v>
      </c>
      <c r="G36" s="21">
        <v>30</v>
      </c>
      <c r="H36" s="21"/>
      <c r="I36" s="21">
        <v>90</v>
      </c>
      <c r="J36" s="107"/>
      <c r="K36" s="107"/>
      <c r="L36" s="107"/>
    </row>
    <row r="37" spans="1:12" s="5" customFormat="1" ht="37.5" x14ac:dyDescent="0.25">
      <c r="A37" s="61"/>
      <c r="B37" s="73" t="s">
        <v>695</v>
      </c>
      <c r="C37" s="60">
        <v>1</v>
      </c>
      <c r="D37" s="60">
        <v>1</v>
      </c>
      <c r="E37" s="107" t="s">
        <v>692</v>
      </c>
      <c r="F37" s="108" t="s">
        <v>293</v>
      </c>
      <c r="G37" s="21">
        <v>20</v>
      </c>
      <c r="H37" s="21"/>
      <c r="I37" s="21">
        <v>340</v>
      </c>
      <c r="J37" s="107"/>
      <c r="K37" s="107"/>
      <c r="L37" s="107"/>
    </row>
    <row r="38" spans="1:12" s="5" customFormat="1" x14ac:dyDescent="0.25">
      <c r="A38" s="61"/>
      <c r="B38" s="73"/>
      <c r="C38" s="60"/>
      <c r="D38" s="60"/>
      <c r="E38" s="107"/>
      <c r="F38" s="108"/>
      <c r="G38" s="21"/>
      <c r="H38" s="21"/>
      <c r="I38" s="21"/>
      <c r="J38" s="107"/>
      <c r="K38" s="107"/>
      <c r="L38" s="107"/>
    </row>
    <row r="39" spans="1:12" s="5" customFormat="1" x14ac:dyDescent="0.25">
      <c r="A39" s="61"/>
      <c r="B39" s="73"/>
      <c r="C39" s="60"/>
      <c r="D39" s="60"/>
      <c r="E39" s="107"/>
      <c r="F39" s="108"/>
      <c r="G39" s="21"/>
      <c r="H39" s="21"/>
      <c r="I39" s="21"/>
      <c r="J39" s="107"/>
      <c r="K39" s="107"/>
      <c r="L39" s="107"/>
    </row>
    <row r="40" spans="1:12" s="5" customFormat="1" x14ac:dyDescent="0.25">
      <c r="A40" s="61"/>
      <c r="B40" s="73"/>
      <c r="C40" s="60"/>
      <c r="D40" s="60"/>
      <c r="E40" s="107"/>
      <c r="F40" s="108"/>
      <c r="G40" s="21"/>
      <c r="H40" s="21"/>
      <c r="I40" s="21"/>
      <c r="J40" s="107"/>
      <c r="K40" s="107"/>
      <c r="L40" s="107"/>
    </row>
    <row r="41" spans="1:12" s="5" customFormat="1" x14ac:dyDescent="0.25">
      <c r="A41" s="61"/>
      <c r="B41" s="147" t="s">
        <v>233</v>
      </c>
      <c r="C41" s="148">
        <f>SUM(C42:C46)</f>
        <v>0</v>
      </c>
      <c r="D41" s="148">
        <f>SUM(D42:D46)</f>
        <v>0</v>
      </c>
      <c r="E41" s="149"/>
      <c r="F41" s="150"/>
      <c r="G41" s="148">
        <f t="shared" ref="G41:L41" si="6">SUM(G42:G46)</f>
        <v>0</v>
      </c>
      <c r="H41" s="148">
        <f t="shared" si="6"/>
        <v>0</v>
      </c>
      <c r="I41" s="148">
        <f t="shared" si="6"/>
        <v>0</v>
      </c>
      <c r="J41" s="150">
        <f t="shared" si="6"/>
        <v>0</v>
      </c>
      <c r="K41" s="150">
        <f t="shared" si="6"/>
        <v>0</v>
      </c>
      <c r="L41" s="151">
        <f t="shared" si="6"/>
        <v>0</v>
      </c>
    </row>
    <row r="42" spans="1:12" s="5" customFormat="1" x14ac:dyDescent="0.25">
      <c r="A42" s="61"/>
      <c r="B42" s="73"/>
      <c r="C42" s="60"/>
      <c r="D42" s="60"/>
      <c r="E42" s="107"/>
      <c r="F42" s="108"/>
      <c r="G42" s="21"/>
      <c r="H42" s="21"/>
      <c r="I42" s="21"/>
      <c r="J42" s="107"/>
      <c r="K42" s="107"/>
      <c r="L42" s="107"/>
    </row>
    <row r="43" spans="1:12" s="5" customFormat="1" x14ac:dyDescent="0.25">
      <c r="A43" s="61"/>
      <c r="B43" s="73"/>
      <c r="C43" s="60"/>
      <c r="D43" s="60"/>
      <c r="E43" s="107"/>
      <c r="F43" s="108"/>
      <c r="G43" s="21"/>
      <c r="H43" s="21"/>
      <c r="I43" s="21"/>
      <c r="J43" s="107"/>
      <c r="K43" s="107"/>
      <c r="L43" s="107"/>
    </row>
    <row r="44" spans="1:12" s="5" customFormat="1" x14ac:dyDescent="0.25">
      <c r="A44" s="61"/>
      <c r="B44" s="73"/>
      <c r="C44" s="60"/>
      <c r="D44" s="60"/>
      <c r="E44" s="107"/>
      <c r="F44" s="108"/>
      <c r="G44" s="21"/>
      <c r="H44" s="21"/>
      <c r="I44" s="21"/>
      <c r="J44" s="107"/>
      <c r="K44" s="107"/>
      <c r="L44" s="107"/>
    </row>
    <row r="45" spans="1:12" s="5" customFormat="1" x14ac:dyDescent="0.25">
      <c r="A45" s="61"/>
      <c r="B45" s="73"/>
      <c r="C45" s="60"/>
      <c r="D45" s="60"/>
      <c r="E45" s="107"/>
      <c r="F45" s="108"/>
      <c r="G45" s="21"/>
      <c r="H45" s="21"/>
      <c r="I45" s="21"/>
      <c r="J45" s="107"/>
      <c r="K45" s="107"/>
      <c r="L45" s="107"/>
    </row>
    <row r="46" spans="1:12" x14ac:dyDescent="0.25">
      <c r="A46" s="61"/>
      <c r="B46" s="73"/>
      <c r="C46" s="60"/>
      <c r="D46" s="60"/>
      <c r="E46" s="108"/>
      <c r="F46" s="108"/>
      <c r="G46" s="21"/>
      <c r="H46" s="21"/>
      <c r="I46" s="21"/>
      <c r="J46" s="107"/>
      <c r="K46" s="107"/>
      <c r="L46" s="107"/>
    </row>
    <row r="47" spans="1:12" s="5" customFormat="1" ht="37.5" customHeight="1" x14ac:dyDescent="0.25">
      <c r="A47" s="64" t="s">
        <v>97</v>
      </c>
      <c r="B47" s="110" t="s">
        <v>69</v>
      </c>
      <c r="C47" s="110">
        <f>SUM(C48,C52,C57)</f>
        <v>0</v>
      </c>
      <c r="D47" s="110">
        <f>SUM(D48,D52,D57)</f>
        <v>0</v>
      </c>
      <c r="E47" s="109"/>
      <c r="F47" s="63"/>
      <c r="G47" s="110">
        <f t="shared" ref="G47:L47" si="7">SUM(G48,G52,G57)</f>
        <v>0</v>
      </c>
      <c r="H47" s="110">
        <f t="shared" si="7"/>
        <v>0</v>
      </c>
      <c r="I47" s="110">
        <f t="shared" si="7"/>
        <v>0</v>
      </c>
      <c r="J47" s="109">
        <f t="shared" si="7"/>
        <v>0</v>
      </c>
      <c r="K47" s="109">
        <f t="shared" si="7"/>
        <v>0</v>
      </c>
      <c r="L47" s="109">
        <f t="shared" si="7"/>
        <v>0</v>
      </c>
    </row>
    <row r="48" spans="1:12" s="5" customFormat="1" x14ac:dyDescent="0.25">
      <c r="A48" s="61"/>
      <c r="B48" s="147" t="s">
        <v>231</v>
      </c>
      <c r="C48" s="148">
        <f>SUM(C49:C51)</f>
        <v>0</v>
      </c>
      <c r="D48" s="148">
        <f>SUM(D49:D51)</f>
        <v>0</v>
      </c>
      <c r="E48" s="149"/>
      <c r="F48" s="150"/>
      <c r="G48" s="148">
        <f t="shared" ref="G48:L48" si="8">SUM(G49:G51)</f>
        <v>0</v>
      </c>
      <c r="H48" s="148">
        <f t="shared" si="8"/>
        <v>0</v>
      </c>
      <c r="I48" s="148">
        <f t="shared" si="8"/>
        <v>0</v>
      </c>
      <c r="J48" s="150">
        <f t="shared" si="8"/>
        <v>0</v>
      </c>
      <c r="K48" s="150">
        <f t="shared" si="8"/>
        <v>0</v>
      </c>
      <c r="L48" s="151">
        <f t="shared" si="8"/>
        <v>0</v>
      </c>
    </row>
    <row r="49" spans="1:12" s="5" customFormat="1" x14ac:dyDescent="0.25">
      <c r="A49" s="61"/>
      <c r="B49" s="73"/>
      <c r="C49" s="60"/>
      <c r="D49" s="60"/>
      <c r="E49" s="107"/>
      <c r="F49" s="108"/>
      <c r="G49" s="21"/>
      <c r="H49" s="21"/>
      <c r="I49" s="21"/>
      <c r="J49" s="107"/>
      <c r="K49" s="107"/>
      <c r="L49" s="107"/>
    </row>
    <row r="50" spans="1:12" s="5" customFormat="1" x14ac:dyDescent="0.25">
      <c r="A50" s="61"/>
      <c r="B50" s="73"/>
      <c r="C50" s="60"/>
      <c r="D50" s="60"/>
      <c r="E50" s="107"/>
      <c r="F50" s="108"/>
      <c r="G50" s="21"/>
      <c r="H50" s="21"/>
      <c r="I50" s="21"/>
      <c r="J50" s="107"/>
      <c r="K50" s="107"/>
      <c r="L50" s="107"/>
    </row>
    <row r="51" spans="1:12" s="5" customFormat="1" x14ac:dyDescent="0.25">
      <c r="A51" s="61"/>
      <c r="B51" s="73"/>
      <c r="C51" s="60"/>
      <c r="D51" s="60"/>
      <c r="E51" s="107"/>
      <c r="F51" s="108"/>
      <c r="G51" s="21"/>
      <c r="H51" s="21"/>
      <c r="I51" s="21"/>
      <c r="J51" s="107"/>
      <c r="K51" s="107"/>
      <c r="L51" s="107"/>
    </row>
    <row r="52" spans="1:12" s="5" customFormat="1" x14ac:dyDescent="0.25">
      <c r="A52" s="61"/>
      <c r="B52" s="147" t="s">
        <v>232</v>
      </c>
      <c r="C52" s="148">
        <f>SUM(C53:C56)</f>
        <v>0</v>
      </c>
      <c r="D52" s="148">
        <f>SUM(D53:D56)</f>
        <v>0</v>
      </c>
      <c r="E52" s="149"/>
      <c r="F52" s="150"/>
      <c r="G52" s="148">
        <f t="shared" ref="G52:L52" si="9">SUM(G53:G56)</f>
        <v>0</v>
      </c>
      <c r="H52" s="148">
        <f t="shared" si="9"/>
        <v>0</v>
      </c>
      <c r="I52" s="148">
        <f t="shared" si="9"/>
        <v>0</v>
      </c>
      <c r="J52" s="150">
        <f t="shared" si="9"/>
        <v>0</v>
      </c>
      <c r="K52" s="150">
        <f t="shared" si="9"/>
        <v>0</v>
      </c>
      <c r="L52" s="151">
        <f t="shared" si="9"/>
        <v>0</v>
      </c>
    </row>
    <row r="53" spans="1:12" s="5" customFormat="1" x14ac:dyDescent="0.25">
      <c r="A53" s="61"/>
      <c r="B53" s="73"/>
      <c r="C53" s="60"/>
      <c r="D53" s="60"/>
      <c r="E53" s="107"/>
      <c r="F53" s="108"/>
      <c r="G53" s="21"/>
      <c r="H53" s="21"/>
      <c r="I53" s="21"/>
      <c r="J53" s="107"/>
      <c r="K53" s="107"/>
      <c r="L53" s="107"/>
    </row>
    <row r="54" spans="1:12" s="5" customFormat="1" x14ac:dyDescent="0.25">
      <c r="A54" s="61"/>
      <c r="B54" s="73"/>
      <c r="C54" s="60"/>
      <c r="D54" s="60"/>
      <c r="E54" s="107"/>
      <c r="F54" s="108"/>
      <c r="G54" s="21"/>
      <c r="H54" s="21"/>
      <c r="I54" s="21"/>
      <c r="J54" s="107"/>
      <c r="K54" s="107"/>
      <c r="L54" s="107"/>
    </row>
    <row r="55" spans="1:12" s="5" customFormat="1" x14ac:dyDescent="0.25">
      <c r="A55" s="61"/>
      <c r="B55" s="73"/>
      <c r="C55" s="60"/>
      <c r="D55" s="60"/>
      <c r="E55" s="107"/>
      <c r="F55" s="108"/>
      <c r="G55" s="21"/>
      <c r="H55" s="21"/>
      <c r="I55" s="21"/>
      <c r="J55" s="107"/>
      <c r="K55" s="107"/>
      <c r="L55" s="107"/>
    </row>
    <row r="56" spans="1:12" s="5" customFormat="1" x14ac:dyDescent="0.25">
      <c r="A56" s="61"/>
      <c r="B56" s="73"/>
      <c r="C56" s="60"/>
      <c r="D56" s="60"/>
      <c r="E56" s="107"/>
      <c r="F56" s="108"/>
      <c r="G56" s="21"/>
      <c r="H56" s="21"/>
      <c r="I56" s="21"/>
      <c r="J56" s="107"/>
      <c r="K56" s="107"/>
      <c r="L56" s="107"/>
    </row>
    <row r="57" spans="1:12" s="5" customFormat="1" x14ac:dyDescent="0.25">
      <c r="A57" s="61"/>
      <c r="B57" s="147" t="s">
        <v>233</v>
      </c>
      <c r="C57" s="148">
        <f>SUM(C58:C60)</f>
        <v>0</v>
      </c>
      <c r="D57" s="148">
        <f>SUM(D58:D60)</f>
        <v>0</v>
      </c>
      <c r="E57" s="149"/>
      <c r="F57" s="150"/>
      <c r="G57" s="148">
        <f t="shared" ref="G57:L57" si="10">SUM(G58:G60)</f>
        <v>0</v>
      </c>
      <c r="H57" s="148">
        <f t="shared" si="10"/>
        <v>0</v>
      </c>
      <c r="I57" s="148">
        <f t="shared" si="10"/>
        <v>0</v>
      </c>
      <c r="J57" s="150">
        <f t="shared" si="10"/>
        <v>0</v>
      </c>
      <c r="K57" s="150">
        <f t="shared" si="10"/>
        <v>0</v>
      </c>
      <c r="L57" s="151">
        <f t="shared" si="10"/>
        <v>0</v>
      </c>
    </row>
    <row r="58" spans="1:12" s="5" customFormat="1" x14ac:dyDescent="0.25">
      <c r="A58" s="61"/>
      <c r="B58" s="73"/>
      <c r="C58" s="60"/>
      <c r="D58" s="60"/>
      <c r="E58" s="107"/>
      <c r="F58" s="108"/>
      <c r="G58" s="21"/>
      <c r="H58" s="21"/>
      <c r="I58" s="21"/>
      <c r="J58" s="107"/>
      <c r="K58" s="107"/>
      <c r="L58" s="107"/>
    </row>
    <row r="59" spans="1:12" s="5" customFormat="1" x14ac:dyDescent="0.25">
      <c r="A59" s="61"/>
      <c r="B59" s="73"/>
      <c r="C59" s="60"/>
      <c r="D59" s="60"/>
      <c r="E59" s="107"/>
      <c r="F59" s="108"/>
      <c r="G59" s="21"/>
      <c r="H59" s="21"/>
      <c r="I59" s="21"/>
      <c r="J59" s="107"/>
      <c r="K59" s="107"/>
      <c r="L59" s="107"/>
    </row>
    <row r="60" spans="1:12" x14ac:dyDescent="0.25">
      <c r="A60" s="61"/>
      <c r="B60" s="73"/>
      <c r="C60" s="60"/>
      <c r="D60" s="60"/>
      <c r="E60" s="108"/>
      <c r="F60" s="108"/>
      <c r="G60" s="21"/>
      <c r="H60" s="21"/>
      <c r="I60" s="21"/>
      <c r="J60" s="107"/>
      <c r="K60" s="107"/>
      <c r="L60" s="107"/>
    </row>
    <row r="61" spans="1:12" s="5" customFormat="1" ht="75" customHeight="1" x14ac:dyDescent="0.25">
      <c r="A61" s="110" t="s">
        <v>98</v>
      </c>
      <c r="B61" s="110" t="s">
        <v>70</v>
      </c>
      <c r="C61" s="110">
        <f>SUM(C62,C66,C70)</f>
        <v>0</v>
      </c>
      <c r="D61" s="110">
        <f>SUM(D62,D66,D70)</f>
        <v>0</v>
      </c>
      <c r="E61" s="109"/>
      <c r="F61" s="110"/>
      <c r="G61" s="110">
        <f t="shared" ref="G61:L61" si="11">SUM(G62,G66,G70)</f>
        <v>0</v>
      </c>
      <c r="H61" s="110">
        <f t="shared" si="11"/>
        <v>0</v>
      </c>
      <c r="I61" s="110">
        <f t="shared" si="11"/>
        <v>0</v>
      </c>
      <c r="J61" s="109">
        <f t="shared" si="11"/>
        <v>0</v>
      </c>
      <c r="K61" s="109">
        <f t="shared" si="11"/>
        <v>0</v>
      </c>
      <c r="L61" s="109">
        <f t="shared" si="11"/>
        <v>0</v>
      </c>
    </row>
    <row r="62" spans="1:12" s="5" customFormat="1" x14ac:dyDescent="0.25">
      <c r="A62" s="61"/>
      <c r="B62" s="147" t="s">
        <v>231</v>
      </c>
      <c r="C62" s="148">
        <f>SUM(C63:C65)</f>
        <v>0</v>
      </c>
      <c r="D62" s="148">
        <f>SUM(D63:D65)</f>
        <v>0</v>
      </c>
      <c r="E62" s="149"/>
      <c r="F62" s="150"/>
      <c r="G62" s="148">
        <f t="shared" ref="G62:L62" si="12">SUM(G63:G65)</f>
        <v>0</v>
      </c>
      <c r="H62" s="148">
        <f t="shared" si="12"/>
        <v>0</v>
      </c>
      <c r="I62" s="148">
        <f t="shared" si="12"/>
        <v>0</v>
      </c>
      <c r="J62" s="150">
        <f t="shared" si="12"/>
        <v>0</v>
      </c>
      <c r="K62" s="150">
        <f t="shared" si="12"/>
        <v>0</v>
      </c>
      <c r="L62" s="151">
        <f t="shared" si="12"/>
        <v>0</v>
      </c>
    </row>
    <row r="63" spans="1:12" s="5" customFormat="1" x14ac:dyDescent="0.25">
      <c r="A63" s="61"/>
      <c r="B63" s="73"/>
      <c r="C63" s="60"/>
      <c r="D63" s="60"/>
      <c r="E63" s="107"/>
      <c r="F63" s="108"/>
      <c r="G63" s="21"/>
      <c r="H63" s="21"/>
      <c r="I63" s="21"/>
      <c r="J63" s="107"/>
      <c r="K63" s="107"/>
      <c r="L63" s="107"/>
    </row>
    <row r="64" spans="1:12" s="5" customFormat="1" x14ac:dyDescent="0.25">
      <c r="A64" s="61"/>
      <c r="B64" s="73"/>
      <c r="C64" s="60"/>
      <c r="D64" s="60"/>
      <c r="E64" s="107"/>
      <c r="F64" s="108"/>
      <c r="G64" s="21"/>
      <c r="H64" s="21"/>
      <c r="I64" s="21"/>
      <c r="J64" s="107"/>
      <c r="K64" s="107"/>
      <c r="L64" s="107"/>
    </row>
    <row r="65" spans="1:12" s="5" customFormat="1" x14ac:dyDescent="0.25">
      <c r="A65" s="61"/>
      <c r="B65" s="73"/>
      <c r="C65" s="60"/>
      <c r="D65" s="60"/>
      <c r="E65" s="107"/>
      <c r="F65" s="108"/>
      <c r="G65" s="21"/>
      <c r="H65" s="21"/>
      <c r="I65" s="21"/>
      <c r="J65" s="107"/>
      <c r="K65" s="107"/>
      <c r="L65" s="107"/>
    </row>
    <row r="66" spans="1:12" s="5" customFormat="1" x14ac:dyDescent="0.25">
      <c r="A66" s="61"/>
      <c r="B66" s="147" t="s">
        <v>232</v>
      </c>
      <c r="C66" s="148">
        <f>SUM(C67:C69)</f>
        <v>0</v>
      </c>
      <c r="D66" s="148">
        <f>SUM(D67:D69)</f>
        <v>0</v>
      </c>
      <c r="E66" s="149"/>
      <c r="F66" s="150"/>
      <c r="G66" s="148">
        <f t="shared" ref="G66:L66" si="13">SUM(G67:G69)</f>
        <v>0</v>
      </c>
      <c r="H66" s="148">
        <f t="shared" si="13"/>
        <v>0</v>
      </c>
      <c r="I66" s="148">
        <f t="shared" si="13"/>
        <v>0</v>
      </c>
      <c r="J66" s="150">
        <f t="shared" si="13"/>
        <v>0</v>
      </c>
      <c r="K66" s="150">
        <f t="shared" si="13"/>
        <v>0</v>
      </c>
      <c r="L66" s="151">
        <f t="shared" si="13"/>
        <v>0</v>
      </c>
    </row>
    <row r="67" spans="1:12" s="5" customFormat="1" x14ac:dyDescent="0.25">
      <c r="A67" s="61"/>
      <c r="B67" s="73"/>
      <c r="C67" s="60"/>
      <c r="D67" s="60"/>
      <c r="E67" s="107"/>
      <c r="F67" s="108"/>
      <c r="G67" s="21"/>
      <c r="H67" s="21"/>
      <c r="I67" s="21"/>
      <c r="J67" s="107"/>
      <c r="K67" s="107"/>
      <c r="L67" s="107"/>
    </row>
    <row r="68" spans="1:12" s="5" customFormat="1" x14ac:dyDescent="0.25">
      <c r="A68" s="61"/>
      <c r="B68" s="73"/>
      <c r="C68" s="60"/>
      <c r="D68" s="60"/>
      <c r="E68" s="107"/>
      <c r="F68" s="108"/>
      <c r="G68" s="21"/>
      <c r="H68" s="21"/>
      <c r="I68" s="21"/>
      <c r="J68" s="107"/>
      <c r="K68" s="107"/>
      <c r="L68" s="107"/>
    </row>
    <row r="69" spans="1:12" s="5" customFormat="1" x14ac:dyDescent="0.25">
      <c r="A69" s="61"/>
      <c r="B69" s="73"/>
      <c r="C69" s="60"/>
      <c r="D69" s="60"/>
      <c r="E69" s="107"/>
      <c r="F69" s="108"/>
      <c r="G69" s="21"/>
      <c r="H69" s="21"/>
      <c r="I69" s="21"/>
      <c r="J69" s="107"/>
      <c r="K69" s="107"/>
      <c r="L69" s="107"/>
    </row>
    <row r="70" spans="1:12" s="5" customFormat="1" x14ac:dyDescent="0.25">
      <c r="A70" s="61"/>
      <c r="B70" s="147" t="s">
        <v>233</v>
      </c>
      <c r="C70" s="148">
        <f>SUM(C71:C74)</f>
        <v>0</v>
      </c>
      <c r="D70" s="148">
        <f>SUM(D71:D74)</f>
        <v>0</v>
      </c>
      <c r="E70" s="149"/>
      <c r="F70" s="150"/>
      <c r="G70" s="148">
        <f t="shared" ref="G70:L70" si="14">SUM(G71:G74)</f>
        <v>0</v>
      </c>
      <c r="H70" s="148">
        <f t="shared" si="14"/>
        <v>0</v>
      </c>
      <c r="I70" s="148">
        <f t="shared" si="14"/>
        <v>0</v>
      </c>
      <c r="J70" s="150">
        <f t="shared" si="14"/>
        <v>0</v>
      </c>
      <c r="K70" s="150">
        <f t="shared" si="14"/>
        <v>0</v>
      </c>
      <c r="L70" s="151">
        <f t="shared" si="14"/>
        <v>0</v>
      </c>
    </row>
    <row r="71" spans="1:12" s="5" customFormat="1" x14ac:dyDescent="0.25">
      <c r="A71" s="61"/>
      <c r="B71" s="73"/>
      <c r="C71" s="60"/>
      <c r="D71" s="60"/>
      <c r="E71" s="107"/>
      <c r="F71" s="108"/>
      <c r="G71" s="21"/>
      <c r="H71" s="21"/>
      <c r="I71" s="21"/>
      <c r="J71" s="107"/>
      <c r="K71" s="107"/>
      <c r="L71" s="107"/>
    </row>
    <row r="72" spans="1:12" s="5" customFormat="1" x14ac:dyDescent="0.25">
      <c r="A72" s="61"/>
      <c r="B72" s="73"/>
      <c r="C72" s="60"/>
      <c r="D72" s="60"/>
      <c r="E72" s="107"/>
      <c r="F72" s="108"/>
      <c r="G72" s="21"/>
      <c r="H72" s="21"/>
      <c r="I72" s="21"/>
      <c r="J72" s="107"/>
      <c r="K72" s="107"/>
      <c r="L72" s="107"/>
    </row>
    <row r="73" spans="1:12" s="5" customFormat="1" x14ac:dyDescent="0.25">
      <c r="A73" s="61"/>
      <c r="B73" s="73"/>
      <c r="C73" s="60"/>
      <c r="D73" s="60"/>
      <c r="E73" s="107"/>
      <c r="F73" s="108"/>
      <c r="G73" s="21"/>
      <c r="H73" s="21"/>
      <c r="I73" s="21"/>
      <c r="J73" s="107"/>
      <c r="K73" s="107"/>
      <c r="L73" s="107"/>
    </row>
    <row r="74" spans="1:12" x14ac:dyDescent="0.25">
      <c r="A74" s="61"/>
      <c r="B74" s="73"/>
      <c r="C74" s="60"/>
      <c r="D74" s="60"/>
      <c r="E74" s="108"/>
      <c r="F74" s="108"/>
      <c r="G74" s="21"/>
      <c r="H74" s="21"/>
      <c r="I74" s="21"/>
      <c r="J74" s="107"/>
      <c r="K74" s="107"/>
      <c r="L74" s="107"/>
    </row>
    <row r="75" spans="1:12" s="5" customFormat="1" ht="93.75" customHeight="1" x14ac:dyDescent="0.25">
      <c r="A75" s="110" t="s">
        <v>99</v>
      </c>
      <c r="B75" s="110" t="s">
        <v>71</v>
      </c>
      <c r="C75" s="110">
        <f>SUM(C76,C80,C86)</f>
        <v>0</v>
      </c>
      <c r="D75" s="110">
        <f>SUM(D76,D80,D86)</f>
        <v>0</v>
      </c>
      <c r="E75" s="109"/>
      <c r="F75" s="110"/>
      <c r="G75" s="110">
        <f t="shared" ref="G75:L75" si="15">SUM(G76,G80,G86)</f>
        <v>0</v>
      </c>
      <c r="H75" s="110">
        <f t="shared" si="15"/>
        <v>0</v>
      </c>
      <c r="I75" s="110">
        <f t="shared" si="15"/>
        <v>0</v>
      </c>
      <c r="J75" s="109">
        <f t="shared" si="15"/>
        <v>0</v>
      </c>
      <c r="K75" s="109">
        <f t="shared" si="15"/>
        <v>0</v>
      </c>
      <c r="L75" s="109">
        <f t="shared" si="15"/>
        <v>0</v>
      </c>
    </row>
    <row r="76" spans="1:12" s="5" customFormat="1" x14ac:dyDescent="0.25">
      <c r="A76" s="61"/>
      <c r="B76" s="147" t="s">
        <v>231</v>
      </c>
      <c r="C76" s="148">
        <f>SUM(C77:C79)</f>
        <v>0</v>
      </c>
      <c r="D76" s="148">
        <f>SUM(D77:D79)</f>
        <v>0</v>
      </c>
      <c r="E76" s="149"/>
      <c r="F76" s="150"/>
      <c r="G76" s="148">
        <f t="shared" ref="G76:L76" si="16">SUM(G77:G79)</f>
        <v>0</v>
      </c>
      <c r="H76" s="148">
        <f t="shared" si="16"/>
        <v>0</v>
      </c>
      <c r="I76" s="148">
        <f t="shared" si="16"/>
        <v>0</v>
      </c>
      <c r="J76" s="150">
        <f t="shared" si="16"/>
        <v>0</v>
      </c>
      <c r="K76" s="150">
        <f t="shared" si="16"/>
        <v>0</v>
      </c>
      <c r="L76" s="151">
        <f t="shared" si="16"/>
        <v>0</v>
      </c>
    </row>
    <row r="77" spans="1:12" s="5" customFormat="1" x14ac:dyDescent="0.25">
      <c r="A77" s="61"/>
      <c r="B77" s="73"/>
      <c r="C77" s="60"/>
      <c r="D77" s="60"/>
      <c r="E77" s="107"/>
      <c r="F77" s="108"/>
      <c r="G77" s="21"/>
      <c r="H77" s="21"/>
      <c r="I77" s="21"/>
      <c r="J77" s="107"/>
      <c r="K77" s="107"/>
      <c r="L77" s="107"/>
    </row>
    <row r="78" spans="1:12" s="5" customFormat="1" x14ac:dyDescent="0.25">
      <c r="A78" s="61"/>
      <c r="B78" s="73"/>
      <c r="C78" s="60"/>
      <c r="D78" s="60"/>
      <c r="E78" s="107"/>
      <c r="F78" s="108"/>
      <c r="G78" s="21"/>
      <c r="H78" s="21"/>
      <c r="I78" s="21"/>
      <c r="J78" s="107"/>
      <c r="K78" s="107"/>
      <c r="L78" s="107"/>
    </row>
    <row r="79" spans="1:12" s="5" customFormat="1" x14ac:dyDescent="0.25">
      <c r="A79" s="61"/>
      <c r="B79" s="73"/>
      <c r="C79" s="60"/>
      <c r="D79" s="60"/>
      <c r="E79" s="107"/>
      <c r="F79" s="108"/>
      <c r="G79" s="21"/>
      <c r="H79" s="21"/>
      <c r="I79" s="21"/>
      <c r="J79" s="107"/>
      <c r="K79" s="107"/>
      <c r="L79" s="107"/>
    </row>
    <row r="80" spans="1:12" s="5" customFormat="1" x14ac:dyDescent="0.25">
      <c r="A80" s="61"/>
      <c r="B80" s="147" t="s">
        <v>232</v>
      </c>
      <c r="C80" s="148">
        <f>SUM(C81:C85)</f>
        <v>0</v>
      </c>
      <c r="D80" s="148">
        <f>SUM(D81:D85)</f>
        <v>0</v>
      </c>
      <c r="E80" s="149"/>
      <c r="F80" s="150"/>
      <c r="G80" s="148">
        <f t="shared" ref="G80:L80" si="17">SUM(G81:G85)</f>
        <v>0</v>
      </c>
      <c r="H80" s="148">
        <f t="shared" si="17"/>
        <v>0</v>
      </c>
      <c r="I80" s="148">
        <f t="shared" si="17"/>
        <v>0</v>
      </c>
      <c r="J80" s="150">
        <f t="shared" si="17"/>
        <v>0</v>
      </c>
      <c r="K80" s="150">
        <f t="shared" si="17"/>
        <v>0</v>
      </c>
      <c r="L80" s="151">
        <f t="shared" si="17"/>
        <v>0</v>
      </c>
    </row>
    <row r="81" spans="1:12" s="5" customFormat="1" x14ac:dyDescent="0.25">
      <c r="A81" s="61"/>
      <c r="B81" s="73"/>
      <c r="C81" s="60"/>
      <c r="D81" s="60"/>
      <c r="E81" s="107"/>
      <c r="F81" s="108"/>
      <c r="G81" s="21"/>
      <c r="H81" s="21"/>
      <c r="I81" s="21"/>
      <c r="J81" s="107"/>
      <c r="K81" s="107"/>
      <c r="L81" s="107"/>
    </row>
    <row r="82" spans="1:12" s="5" customFormat="1" x14ac:dyDescent="0.25">
      <c r="A82" s="61"/>
      <c r="B82" s="73"/>
      <c r="C82" s="60"/>
      <c r="D82" s="60"/>
      <c r="E82" s="107"/>
      <c r="F82" s="108"/>
      <c r="G82" s="21"/>
      <c r="H82" s="21"/>
      <c r="I82" s="21"/>
      <c r="J82" s="107"/>
      <c r="K82" s="107"/>
      <c r="L82" s="107"/>
    </row>
    <row r="83" spans="1:12" s="5" customFormat="1" x14ac:dyDescent="0.25">
      <c r="A83" s="61"/>
      <c r="B83" s="73"/>
      <c r="C83" s="60"/>
      <c r="D83" s="60"/>
      <c r="E83" s="107"/>
      <c r="F83" s="108"/>
      <c r="G83" s="21"/>
      <c r="H83" s="21"/>
      <c r="I83" s="21"/>
      <c r="J83" s="107"/>
      <c r="K83" s="107"/>
      <c r="L83" s="107"/>
    </row>
    <row r="84" spans="1:12" s="5" customFormat="1" x14ac:dyDescent="0.25">
      <c r="A84" s="61"/>
      <c r="B84" s="73"/>
      <c r="C84" s="60"/>
      <c r="D84" s="60"/>
      <c r="E84" s="107"/>
      <c r="F84" s="108"/>
      <c r="G84" s="21"/>
      <c r="H84" s="21"/>
      <c r="I84" s="21"/>
      <c r="J84" s="107"/>
      <c r="K84" s="107"/>
      <c r="L84" s="107"/>
    </row>
    <row r="85" spans="1:12" s="5" customFormat="1" x14ac:dyDescent="0.25">
      <c r="A85" s="61"/>
      <c r="B85" s="73"/>
      <c r="C85" s="60"/>
      <c r="D85" s="60"/>
      <c r="E85" s="107"/>
      <c r="F85" s="108"/>
      <c r="G85" s="21"/>
      <c r="H85" s="21"/>
      <c r="I85" s="21"/>
      <c r="J85" s="107"/>
      <c r="K85" s="107"/>
      <c r="L85" s="107"/>
    </row>
    <row r="86" spans="1:12" s="5" customFormat="1" x14ac:dyDescent="0.25">
      <c r="A86" s="61"/>
      <c r="B86" s="147" t="s">
        <v>233</v>
      </c>
      <c r="C86" s="148">
        <f>SUM(C87:C90)</f>
        <v>0</v>
      </c>
      <c r="D86" s="148">
        <f>SUM(D87:D90)</f>
        <v>0</v>
      </c>
      <c r="E86" s="149"/>
      <c r="F86" s="150"/>
      <c r="G86" s="148">
        <f t="shared" ref="G86:L86" si="18">SUM(G87:G90)</f>
        <v>0</v>
      </c>
      <c r="H86" s="148">
        <f t="shared" si="18"/>
        <v>0</v>
      </c>
      <c r="I86" s="148">
        <f t="shared" si="18"/>
        <v>0</v>
      </c>
      <c r="J86" s="150">
        <f t="shared" si="18"/>
        <v>0</v>
      </c>
      <c r="K86" s="150">
        <f t="shared" si="18"/>
        <v>0</v>
      </c>
      <c r="L86" s="151">
        <f t="shared" si="18"/>
        <v>0</v>
      </c>
    </row>
    <row r="87" spans="1:12" s="5" customFormat="1" x14ac:dyDescent="0.25">
      <c r="A87" s="61"/>
      <c r="B87" s="73"/>
      <c r="C87" s="60"/>
      <c r="D87" s="60"/>
      <c r="E87" s="107"/>
      <c r="F87" s="108"/>
      <c r="G87" s="21"/>
      <c r="H87" s="21"/>
      <c r="I87" s="21"/>
      <c r="J87" s="107"/>
      <c r="K87" s="107"/>
      <c r="L87" s="107"/>
    </row>
    <row r="88" spans="1:12" s="5" customFormat="1" x14ac:dyDescent="0.25">
      <c r="A88" s="61"/>
      <c r="B88" s="73"/>
      <c r="C88" s="60"/>
      <c r="D88" s="60"/>
      <c r="E88" s="107"/>
      <c r="F88" s="108"/>
      <c r="G88" s="21"/>
      <c r="H88" s="21"/>
      <c r="I88" s="21"/>
      <c r="J88" s="107"/>
      <c r="K88" s="107"/>
      <c r="L88" s="107"/>
    </row>
    <row r="89" spans="1:12" s="5" customFormat="1" x14ac:dyDescent="0.25">
      <c r="A89" s="61"/>
      <c r="B89" s="73"/>
      <c r="C89" s="60"/>
      <c r="D89" s="60"/>
      <c r="E89" s="107"/>
      <c r="F89" s="108"/>
      <c r="G89" s="21"/>
      <c r="H89" s="21"/>
      <c r="I89" s="21"/>
      <c r="J89" s="107"/>
      <c r="K89" s="107"/>
      <c r="L89" s="107"/>
    </row>
    <row r="90" spans="1:12" x14ac:dyDescent="0.25">
      <c r="A90" s="61"/>
      <c r="B90" s="73"/>
      <c r="C90" s="60"/>
      <c r="D90" s="60"/>
      <c r="E90" s="108"/>
      <c r="F90" s="108"/>
      <c r="G90" s="21"/>
      <c r="H90" s="21"/>
      <c r="I90" s="21"/>
      <c r="J90" s="107"/>
      <c r="K90" s="107"/>
      <c r="L90" s="107"/>
    </row>
    <row r="91" spans="1:12" s="5" customFormat="1" ht="75" customHeight="1" x14ac:dyDescent="0.25">
      <c r="A91" s="110" t="s">
        <v>100</v>
      </c>
      <c r="B91" s="110" t="s">
        <v>72</v>
      </c>
      <c r="C91" s="110">
        <f>SUM(C92,C96,C102)</f>
        <v>1</v>
      </c>
      <c r="D91" s="110">
        <f>SUM(D92,D96,D102)</f>
        <v>1</v>
      </c>
      <c r="E91" s="109"/>
      <c r="F91" s="110"/>
      <c r="G91" s="110">
        <f>SUM(G92,G96,G102)</f>
        <v>20</v>
      </c>
      <c r="H91" s="110">
        <f>SUM(H92,H96,H102)</f>
        <v>360</v>
      </c>
      <c r="I91" s="110">
        <f>SUM(CI92,I96,I102)</f>
        <v>340</v>
      </c>
      <c r="J91" s="109">
        <f>SUM(J92,J96,J102)</f>
        <v>0</v>
      </c>
      <c r="K91" s="109">
        <f>SUM(K92,K96,K102)</f>
        <v>0</v>
      </c>
      <c r="L91" s="109">
        <f>SUM(L92,L96,L102)</f>
        <v>0</v>
      </c>
    </row>
    <row r="92" spans="1:12" s="5" customFormat="1" x14ac:dyDescent="0.25">
      <c r="A92" s="61"/>
      <c r="B92" s="147" t="s">
        <v>231</v>
      </c>
      <c r="C92" s="148">
        <f>SUM(C93:C95)</f>
        <v>0</v>
      </c>
      <c r="D92" s="148">
        <f>SUM(D93:D95)</f>
        <v>0</v>
      </c>
      <c r="E92" s="149"/>
      <c r="F92" s="150"/>
      <c r="G92" s="148">
        <f t="shared" ref="G92:L92" si="19">SUM(G93:G95)</f>
        <v>0</v>
      </c>
      <c r="H92" s="148">
        <f t="shared" si="19"/>
        <v>0</v>
      </c>
      <c r="I92" s="148">
        <f t="shared" si="19"/>
        <v>0</v>
      </c>
      <c r="J92" s="150">
        <f t="shared" si="19"/>
        <v>0</v>
      </c>
      <c r="K92" s="150">
        <f t="shared" si="19"/>
        <v>0</v>
      </c>
      <c r="L92" s="151">
        <f t="shared" si="19"/>
        <v>0</v>
      </c>
    </row>
    <row r="93" spans="1:12" s="5" customFormat="1" x14ac:dyDescent="0.25">
      <c r="A93" s="61"/>
      <c r="B93" s="73"/>
      <c r="C93" s="60"/>
      <c r="D93" s="60"/>
      <c r="E93" s="107"/>
      <c r="F93" s="108"/>
      <c r="G93" s="21"/>
      <c r="H93" s="21"/>
      <c r="I93" s="21"/>
      <c r="J93" s="107"/>
      <c r="K93" s="107"/>
      <c r="L93" s="107"/>
    </row>
    <row r="94" spans="1:12" s="5" customFormat="1" x14ac:dyDescent="0.25">
      <c r="A94" s="61"/>
      <c r="B94" s="73"/>
      <c r="C94" s="60"/>
      <c r="D94" s="60"/>
      <c r="E94" s="107"/>
      <c r="F94" s="108"/>
      <c r="G94" s="21"/>
      <c r="H94" s="21"/>
      <c r="I94" s="21"/>
      <c r="J94" s="107"/>
      <c r="K94" s="107"/>
      <c r="L94" s="107"/>
    </row>
    <row r="95" spans="1:12" s="5" customFormat="1" x14ac:dyDescent="0.25">
      <c r="A95" s="61"/>
      <c r="B95" s="73"/>
      <c r="C95" s="60"/>
      <c r="D95" s="60"/>
      <c r="E95" s="107"/>
      <c r="F95" s="108"/>
      <c r="G95" s="21"/>
      <c r="H95" s="21"/>
      <c r="I95" s="21"/>
      <c r="J95" s="107"/>
      <c r="K95" s="107"/>
      <c r="L95" s="107"/>
    </row>
    <row r="96" spans="1:12" s="5" customFormat="1" x14ac:dyDescent="0.25">
      <c r="A96" s="61"/>
      <c r="B96" s="147" t="s">
        <v>232</v>
      </c>
      <c r="C96" s="148">
        <v>1</v>
      </c>
      <c r="D96" s="148">
        <v>1</v>
      </c>
      <c r="E96" s="149"/>
      <c r="F96" s="150"/>
      <c r="G96" s="148">
        <f t="shared" ref="G96:L96" si="20">SUM(G97:G101)</f>
        <v>20</v>
      </c>
      <c r="H96" s="148">
        <f t="shared" si="20"/>
        <v>360</v>
      </c>
      <c r="I96" s="148">
        <f t="shared" si="20"/>
        <v>340</v>
      </c>
      <c r="J96" s="150">
        <f t="shared" si="20"/>
        <v>0</v>
      </c>
      <c r="K96" s="150">
        <f t="shared" si="20"/>
        <v>0</v>
      </c>
      <c r="L96" s="151">
        <f t="shared" si="20"/>
        <v>0</v>
      </c>
    </row>
    <row r="97" spans="1:12" s="5" customFormat="1" ht="37.5" x14ac:dyDescent="0.25">
      <c r="A97" s="61"/>
      <c r="B97" s="73" t="s">
        <v>696</v>
      </c>
      <c r="C97" s="60">
        <v>1</v>
      </c>
      <c r="D97" s="60">
        <v>1</v>
      </c>
      <c r="E97" s="107" t="s">
        <v>697</v>
      </c>
      <c r="F97" s="108" t="s">
        <v>698</v>
      </c>
      <c r="G97" s="21">
        <v>20</v>
      </c>
      <c r="H97" s="21">
        <v>360</v>
      </c>
      <c r="I97" s="21">
        <v>340</v>
      </c>
      <c r="J97" s="107"/>
      <c r="K97" s="107"/>
      <c r="L97" s="107"/>
    </row>
    <row r="98" spans="1:12" s="5" customFormat="1" x14ac:dyDescent="0.25">
      <c r="A98" s="61"/>
      <c r="B98" s="73"/>
      <c r="C98" s="60"/>
      <c r="D98" s="60"/>
      <c r="E98" s="107"/>
      <c r="F98" s="108"/>
      <c r="G98" s="21"/>
      <c r="H98" s="21"/>
      <c r="I98" s="21"/>
      <c r="J98" s="107"/>
      <c r="K98" s="107"/>
      <c r="L98" s="107"/>
    </row>
    <row r="99" spans="1:12" s="5" customFormat="1" x14ac:dyDescent="0.25">
      <c r="A99" s="61"/>
      <c r="B99" s="73"/>
      <c r="C99" s="60"/>
      <c r="D99" s="60"/>
      <c r="E99" s="107"/>
      <c r="F99" s="108"/>
      <c r="G99" s="21"/>
      <c r="H99" s="21"/>
      <c r="I99" s="21"/>
      <c r="J99" s="107"/>
      <c r="K99" s="107"/>
      <c r="L99" s="107"/>
    </row>
    <row r="100" spans="1:12" s="5" customFormat="1" x14ac:dyDescent="0.25">
      <c r="A100" s="61"/>
      <c r="B100" s="73"/>
      <c r="C100" s="60"/>
      <c r="D100" s="60"/>
      <c r="E100" s="107"/>
      <c r="F100" s="108"/>
      <c r="G100" s="21"/>
      <c r="H100" s="21"/>
      <c r="I100" s="21"/>
      <c r="J100" s="107"/>
      <c r="K100" s="107"/>
      <c r="L100" s="107"/>
    </row>
    <row r="101" spans="1:12" s="5" customFormat="1" x14ac:dyDescent="0.25">
      <c r="A101" s="61"/>
      <c r="B101" s="73"/>
      <c r="C101" s="60"/>
      <c r="D101" s="60"/>
      <c r="E101" s="107"/>
      <c r="F101" s="108"/>
      <c r="G101" s="21"/>
      <c r="H101" s="21"/>
      <c r="I101" s="21"/>
      <c r="J101" s="107"/>
      <c r="K101" s="107"/>
      <c r="L101" s="107"/>
    </row>
    <row r="102" spans="1:12" s="5" customFormat="1" x14ac:dyDescent="0.25">
      <c r="A102" s="61"/>
      <c r="B102" s="147" t="s">
        <v>233</v>
      </c>
      <c r="C102" s="148">
        <f>SUM(C103:C106)</f>
        <v>0</v>
      </c>
      <c r="D102" s="148">
        <f>SUM(D103:D106)</f>
        <v>0</v>
      </c>
      <c r="E102" s="149"/>
      <c r="F102" s="150"/>
      <c r="G102" s="148">
        <f t="shared" ref="G102:L102" si="21">SUM(G103:G106)</f>
        <v>0</v>
      </c>
      <c r="H102" s="148">
        <f t="shared" si="21"/>
        <v>0</v>
      </c>
      <c r="I102" s="148">
        <f t="shared" si="21"/>
        <v>0</v>
      </c>
      <c r="J102" s="150">
        <f t="shared" si="21"/>
        <v>0</v>
      </c>
      <c r="K102" s="150">
        <f t="shared" si="21"/>
        <v>0</v>
      </c>
      <c r="L102" s="151">
        <f t="shared" si="21"/>
        <v>0</v>
      </c>
    </row>
    <row r="103" spans="1:12" s="5" customFormat="1" x14ac:dyDescent="0.25">
      <c r="A103" s="61"/>
      <c r="B103" s="73"/>
      <c r="C103" s="60"/>
      <c r="D103" s="60"/>
      <c r="E103" s="107"/>
      <c r="F103" s="108"/>
      <c r="G103" s="21"/>
      <c r="H103" s="21"/>
      <c r="I103" s="21"/>
      <c r="J103" s="107"/>
      <c r="K103" s="107"/>
      <c r="L103" s="107"/>
    </row>
    <row r="104" spans="1:12" s="5" customFormat="1" x14ac:dyDescent="0.25">
      <c r="A104" s="61"/>
      <c r="B104" s="73"/>
      <c r="C104" s="60"/>
      <c r="D104" s="60"/>
      <c r="E104" s="107"/>
      <c r="F104" s="108"/>
      <c r="G104" s="21"/>
      <c r="H104" s="21"/>
      <c r="I104" s="21"/>
      <c r="J104" s="107"/>
      <c r="K104" s="107"/>
      <c r="L104" s="107"/>
    </row>
    <row r="105" spans="1:12" s="5" customFormat="1" x14ac:dyDescent="0.25">
      <c r="A105" s="61"/>
      <c r="B105" s="73"/>
      <c r="C105" s="60"/>
      <c r="D105" s="60"/>
      <c r="E105" s="107"/>
      <c r="F105" s="108"/>
      <c r="G105" s="21"/>
      <c r="H105" s="21"/>
      <c r="I105" s="21"/>
      <c r="J105" s="107"/>
      <c r="K105" s="107"/>
      <c r="L105" s="107"/>
    </row>
    <row r="106" spans="1:12" x14ac:dyDescent="0.25">
      <c r="A106" s="61"/>
      <c r="B106" s="73"/>
      <c r="C106" s="60"/>
      <c r="D106" s="60"/>
      <c r="E106" s="108"/>
      <c r="F106" s="108"/>
      <c r="G106" s="21"/>
      <c r="H106" s="21"/>
      <c r="I106" s="21"/>
      <c r="J106" s="107"/>
      <c r="K106" s="107"/>
      <c r="L106" s="107"/>
    </row>
    <row r="107" spans="1:12" ht="187.5" customHeight="1" x14ac:dyDescent="0.25">
      <c r="A107" s="110" t="s">
        <v>196</v>
      </c>
      <c r="B107" s="110" t="s">
        <v>197</v>
      </c>
      <c r="C107" s="110">
        <f>SUM(C108,C112,C115)</f>
        <v>0</v>
      </c>
      <c r="D107" s="110">
        <f>SUM(D108,D112,D115)</f>
        <v>0</v>
      </c>
      <c r="E107" s="109"/>
      <c r="F107" s="110"/>
      <c r="G107" s="110">
        <f t="shared" ref="G107:L107" si="22">SUM(G108,G112,G115)</f>
        <v>0</v>
      </c>
      <c r="H107" s="110">
        <f t="shared" si="22"/>
        <v>0</v>
      </c>
      <c r="I107" s="110">
        <f t="shared" si="22"/>
        <v>0</v>
      </c>
      <c r="J107" s="109">
        <f t="shared" si="22"/>
        <v>0</v>
      </c>
      <c r="K107" s="109">
        <f t="shared" si="22"/>
        <v>0</v>
      </c>
      <c r="L107" s="109">
        <f t="shared" si="22"/>
        <v>0</v>
      </c>
    </row>
    <row r="108" spans="1:12" x14ac:dyDescent="0.25">
      <c r="A108" s="61"/>
      <c r="B108" s="147" t="s">
        <v>231</v>
      </c>
      <c r="C108" s="148">
        <f>SUM(C109:C111)</f>
        <v>0</v>
      </c>
      <c r="D108" s="148">
        <f>SUM(D109:D111)</f>
        <v>0</v>
      </c>
      <c r="E108" s="149"/>
      <c r="F108" s="150"/>
      <c r="G108" s="148">
        <f t="shared" ref="G108:L108" si="23">SUM(G109:G111)</f>
        <v>0</v>
      </c>
      <c r="H108" s="148">
        <f t="shared" si="23"/>
        <v>0</v>
      </c>
      <c r="I108" s="148">
        <f t="shared" si="23"/>
        <v>0</v>
      </c>
      <c r="J108" s="150">
        <f t="shared" si="23"/>
        <v>0</v>
      </c>
      <c r="K108" s="150">
        <f t="shared" si="23"/>
        <v>0</v>
      </c>
      <c r="L108" s="151">
        <f t="shared" si="23"/>
        <v>0</v>
      </c>
    </row>
    <row r="109" spans="1:12" x14ac:dyDescent="0.25">
      <c r="A109" s="61"/>
      <c r="B109" s="73"/>
      <c r="C109" s="60"/>
      <c r="D109" s="60"/>
      <c r="E109" s="107"/>
      <c r="F109" s="108"/>
      <c r="G109" s="21"/>
      <c r="H109" s="21"/>
      <c r="I109" s="21"/>
      <c r="J109" s="107"/>
      <c r="K109" s="107"/>
      <c r="L109" s="107"/>
    </row>
    <row r="110" spans="1:12" x14ac:dyDescent="0.25">
      <c r="A110" s="61"/>
      <c r="B110" s="73"/>
      <c r="C110" s="60"/>
      <c r="D110" s="60"/>
      <c r="E110" s="107"/>
      <c r="F110" s="108"/>
      <c r="G110" s="21"/>
      <c r="H110" s="21"/>
      <c r="I110" s="21"/>
      <c r="J110" s="107"/>
      <c r="K110" s="107"/>
      <c r="L110" s="107"/>
    </row>
    <row r="111" spans="1:12" x14ac:dyDescent="0.25">
      <c r="A111" s="61"/>
      <c r="B111" s="73"/>
      <c r="C111" s="60"/>
      <c r="D111" s="60"/>
      <c r="E111" s="107"/>
      <c r="F111" s="108"/>
      <c r="G111" s="21"/>
      <c r="H111" s="21"/>
      <c r="I111" s="21"/>
      <c r="J111" s="107"/>
      <c r="K111" s="107"/>
      <c r="L111" s="107"/>
    </row>
    <row r="112" spans="1:12" x14ac:dyDescent="0.25">
      <c r="A112" s="61"/>
      <c r="B112" s="147" t="s">
        <v>232</v>
      </c>
      <c r="C112" s="148">
        <f>SUM(C113:C114)</f>
        <v>0</v>
      </c>
      <c r="D112" s="148">
        <f>SUM(D113:D114)</f>
        <v>0</v>
      </c>
      <c r="E112" s="149"/>
      <c r="F112" s="150"/>
      <c r="G112" s="148">
        <f t="shared" ref="G112:L112" si="24">SUM(G113:G114)</f>
        <v>0</v>
      </c>
      <c r="H112" s="148">
        <f t="shared" si="24"/>
        <v>0</v>
      </c>
      <c r="I112" s="148">
        <f t="shared" si="24"/>
        <v>0</v>
      </c>
      <c r="J112" s="150">
        <f t="shared" si="24"/>
        <v>0</v>
      </c>
      <c r="K112" s="150">
        <f t="shared" si="24"/>
        <v>0</v>
      </c>
      <c r="L112" s="151">
        <f t="shared" si="24"/>
        <v>0</v>
      </c>
    </row>
    <row r="113" spans="1:12" x14ac:dyDescent="0.25">
      <c r="A113" s="61"/>
      <c r="B113" s="73"/>
      <c r="C113" s="60"/>
      <c r="D113" s="60"/>
      <c r="E113" s="107"/>
      <c r="F113" s="108"/>
      <c r="G113" s="21"/>
      <c r="H113" s="21"/>
      <c r="I113" s="21"/>
      <c r="J113" s="107"/>
      <c r="K113" s="107"/>
      <c r="L113" s="107"/>
    </row>
    <row r="114" spans="1:12" x14ac:dyDescent="0.25">
      <c r="A114" s="61"/>
      <c r="B114" s="73"/>
      <c r="C114" s="60"/>
      <c r="D114" s="60"/>
      <c r="E114" s="107"/>
      <c r="F114" s="108"/>
      <c r="G114" s="21"/>
      <c r="H114" s="21"/>
      <c r="I114" s="21"/>
      <c r="J114" s="107"/>
      <c r="K114" s="107"/>
      <c r="L114" s="107"/>
    </row>
    <row r="115" spans="1:12" x14ac:dyDescent="0.25">
      <c r="A115" s="61"/>
      <c r="B115" s="147" t="s">
        <v>233</v>
      </c>
      <c r="C115" s="148">
        <f>SUM(C116:C118)</f>
        <v>0</v>
      </c>
      <c r="D115" s="148">
        <f>SUM(D116:D118)</f>
        <v>0</v>
      </c>
      <c r="E115" s="149"/>
      <c r="F115" s="150"/>
      <c r="G115" s="148">
        <f t="shared" ref="G115:L115" si="25">SUM(G116:G118)</f>
        <v>0</v>
      </c>
      <c r="H115" s="148">
        <f t="shared" si="25"/>
        <v>0</v>
      </c>
      <c r="I115" s="148">
        <f t="shared" si="25"/>
        <v>0</v>
      </c>
      <c r="J115" s="150">
        <f t="shared" si="25"/>
        <v>0</v>
      </c>
      <c r="K115" s="150">
        <f t="shared" si="25"/>
        <v>0</v>
      </c>
      <c r="L115" s="151">
        <f t="shared" si="25"/>
        <v>0</v>
      </c>
    </row>
    <row r="116" spans="1:12" x14ac:dyDescent="0.25">
      <c r="A116" s="61"/>
      <c r="B116" s="73"/>
      <c r="C116" s="60"/>
      <c r="D116" s="60"/>
      <c r="E116" s="107"/>
      <c r="F116" s="108"/>
      <c r="G116" s="21"/>
      <c r="H116" s="21"/>
      <c r="I116" s="21"/>
      <c r="J116" s="107"/>
      <c r="K116" s="107"/>
      <c r="L116" s="107"/>
    </row>
    <row r="117" spans="1:12" x14ac:dyDescent="0.25">
      <c r="A117" s="61"/>
      <c r="B117" s="73"/>
      <c r="C117" s="60"/>
      <c r="D117" s="60"/>
      <c r="E117" s="107"/>
      <c r="F117" s="108"/>
      <c r="G117" s="21"/>
      <c r="H117" s="21"/>
      <c r="I117" s="21"/>
      <c r="J117" s="107"/>
      <c r="K117" s="107"/>
      <c r="L117" s="107"/>
    </row>
    <row r="118" spans="1:12" x14ac:dyDescent="0.25">
      <c r="A118" s="61"/>
      <c r="B118" s="73"/>
      <c r="C118" s="60"/>
      <c r="D118" s="60"/>
      <c r="E118" s="108"/>
      <c r="F118" s="108"/>
      <c r="G118" s="21"/>
      <c r="H118" s="21"/>
      <c r="I118" s="21"/>
      <c r="J118" s="107"/>
      <c r="K118" s="107"/>
      <c r="L118" s="107"/>
    </row>
    <row r="119" spans="1:12" ht="19.5" x14ac:dyDescent="0.35">
      <c r="A119" s="324" t="s">
        <v>195</v>
      </c>
      <c r="B119" s="324"/>
      <c r="C119" s="324"/>
      <c r="D119" s="324"/>
      <c r="E119" s="324"/>
      <c r="F119" s="324"/>
      <c r="G119" s="324"/>
      <c r="H119" s="324"/>
      <c r="I119" s="324"/>
      <c r="J119" s="324"/>
      <c r="K119" s="110"/>
      <c r="L119" s="141"/>
    </row>
    <row r="120" spans="1:12" x14ac:dyDescent="0.3">
      <c r="K120" s="120"/>
      <c r="L120" s="142"/>
    </row>
    <row r="121" spans="1:12" x14ac:dyDescent="0.3">
      <c r="K121" s="120"/>
      <c r="L121" s="142"/>
    </row>
    <row r="122" spans="1:12" x14ac:dyDescent="0.3">
      <c r="K122" s="120"/>
      <c r="L122" s="142"/>
    </row>
    <row r="123" spans="1:12" x14ac:dyDescent="0.3">
      <c r="K123" s="120"/>
      <c r="L123" s="142"/>
    </row>
    <row r="124" spans="1:12" x14ac:dyDescent="0.3">
      <c r="K124" s="120"/>
      <c r="L124" s="142"/>
    </row>
    <row r="125" spans="1:12" x14ac:dyDescent="0.3">
      <c r="K125" s="120"/>
      <c r="L125" s="142"/>
    </row>
    <row r="126" spans="1:12" x14ac:dyDescent="0.3">
      <c r="K126" s="120"/>
      <c r="L126" s="142"/>
    </row>
    <row r="127" spans="1:12" x14ac:dyDescent="0.3">
      <c r="K127" s="120"/>
      <c r="L127" s="142"/>
    </row>
    <row r="128" spans="1:12" x14ac:dyDescent="0.3">
      <c r="K128" s="120"/>
      <c r="L128" s="142"/>
    </row>
    <row r="129" spans="11:12" customFormat="1" x14ac:dyDescent="0.25">
      <c r="K129" s="120"/>
      <c r="L129" s="142"/>
    </row>
    <row r="130" spans="11:12" customFormat="1" x14ac:dyDescent="0.25">
      <c r="K130" s="110"/>
      <c r="L130" s="141"/>
    </row>
    <row r="131" spans="11:12" customFormat="1" x14ac:dyDescent="0.25">
      <c r="K131" s="108"/>
      <c r="L131" s="143"/>
    </row>
    <row r="132" spans="11:12" customFormat="1" x14ac:dyDescent="0.25">
      <c r="K132" s="108"/>
      <c r="L132" s="143"/>
    </row>
    <row r="133" spans="11:12" customFormat="1" x14ac:dyDescent="0.25">
      <c r="K133" s="108"/>
      <c r="L133" s="143"/>
    </row>
    <row r="134" spans="11:12" customFormat="1" x14ac:dyDescent="0.25">
      <c r="K134" s="108"/>
      <c r="L134" s="143"/>
    </row>
    <row r="135" spans="11:12" customFormat="1" x14ac:dyDescent="0.25">
      <c r="K135" s="108"/>
      <c r="L135" s="143"/>
    </row>
    <row r="136" spans="11:12" customFormat="1" x14ac:dyDescent="0.25">
      <c r="K136" s="108"/>
      <c r="L136" s="143"/>
    </row>
    <row r="137" spans="11:12" customFormat="1" x14ac:dyDescent="0.25">
      <c r="K137" s="108"/>
      <c r="L137" s="143"/>
    </row>
    <row r="138" spans="11:12" customFormat="1" x14ac:dyDescent="0.25">
      <c r="K138" s="108"/>
      <c r="L138" s="143"/>
    </row>
    <row r="139" spans="11:12" customFormat="1" x14ac:dyDescent="0.25">
      <c r="K139" s="108"/>
      <c r="L139" s="143"/>
    </row>
    <row r="140" spans="11:12" customFormat="1" x14ac:dyDescent="0.25">
      <c r="K140" s="108"/>
      <c r="L140" s="143"/>
    </row>
    <row r="141" spans="11:12" customFormat="1" x14ac:dyDescent="0.25">
      <c r="K141" s="110"/>
      <c r="L141" s="141"/>
    </row>
    <row r="142" spans="11:12" customFormat="1" x14ac:dyDescent="0.25">
      <c r="K142" s="108"/>
      <c r="L142" s="143"/>
    </row>
    <row r="143" spans="11:12" customFormat="1" x14ac:dyDescent="0.25">
      <c r="K143" s="108"/>
      <c r="L143" s="143"/>
    </row>
    <row r="144" spans="11:12" customFormat="1" x14ac:dyDescent="0.25">
      <c r="K144" s="108"/>
      <c r="L144" s="143"/>
    </row>
    <row r="145" spans="11:12" customFormat="1" x14ac:dyDescent="0.25">
      <c r="K145" s="108"/>
      <c r="L145" s="143"/>
    </row>
    <row r="146" spans="11:12" customFormat="1" x14ac:dyDescent="0.25">
      <c r="K146" s="108"/>
      <c r="L146" s="143"/>
    </row>
    <row r="147" spans="11:12" customFormat="1" x14ac:dyDescent="0.25">
      <c r="K147" s="108"/>
      <c r="L147" s="143"/>
    </row>
    <row r="148" spans="11:12" customFormat="1" x14ac:dyDescent="0.25">
      <c r="K148" s="108"/>
      <c r="L148" s="143"/>
    </row>
    <row r="149" spans="11:12" customFormat="1" x14ac:dyDescent="0.25">
      <c r="K149" s="108"/>
      <c r="L149" s="143"/>
    </row>
    <row r="150" spans="11:12" customFormat="1" x14ac:dyDescent="0.25">
      <c r="K150" s="108"/>
      <c r="L150" s="143"/>
    </row>
    <row r="151" spans="11:12" customFormat="1" x14ac:dyDescent="0.25">
      <c r="K151" s="108"/>
      <c r="L151" s="143"/>
    </row>
    <row r="152" spans="11:12" customFormat="1" x14ac:dyDescent="0.25">
      <c r="K152" s="110"/>
      <c r="L152" s="141"/>
    </row>
    <row r="153" spans="11:12" customFormat="1" x14ac:dyDescent="0.25">
      <c r="K153" s="108"/>
      <c r="L153" s="143"/>
    </row>
    <row r="154" spans="11:12" customFormat="1" x14ac:dyDescent="0.25">
      <c r="K154" s="108"/>
      <c r="L154" s="143"/>
    </row>
    <row r="155" spans="11:12" customFormat="1" x14ac:dyDescent="0.25">
      <c r="K155" s="108"/>
      <c r="L155" s="143"/>
    </row>
    <row r="156" spans="11:12" customFormat="1" x14ac:dyDescent="0.25">
      <c r="K156" s="108"/>
      <c r="L156" s="143"/>
    </row>
    <row r="157" spans="11:12" customFormat="1" x14ac:dyDescent="0.25">
      <c r="K157" s="108"/>
      <c r="L157" s="143"/>
    </row>
    <row r="158" spans="11:12" customFormat="1" x14ac:dyDescent="0.25">
      <c r="K158" s="108"/>
      <c r="L158" s="143"/>
    </row>
    <row r="159" spans="11:12" customFormat="1" x14ac:dyDescent="0.25">
      <c r="K159" s="108"/>
      <c r="L159" s="143"/>
    </row>
    <row r="160" spans="11:12" customFormat="1" x14ac:dyDescent="0.25">
      <c r="K160" s="108"/>
      <c r="L160" s="143"/>
    </row>
    <row r="161" spans="11:12" customFormat="1" x14ac:dyDescent="0.25">
      <c r="K161" s="108"/>
      <c r="L161" s="143"/>
    </row>
    <row r="162" spans="11:12" customFormat="1" x14ac:dyDescent="0.25">
      <c r="K162" s="108"/>
      <c r="L162" s="143"/>
    </row>
    <row r="163" spans="11:12" customFormat="1" x14ac:dyDescent="0.25">
      <c r="K163" s="110"/>
      <c r="L163" s="141"/>
    </row>
    <row r="164" spans="11:12" customFormat="1" x14ac:dyDescent="0.25">
      <c r="K164" s="108"/>
      <c r="L164" s="143"/>
    </row>
    <row r="165" spans="11:12" customFormat="1" x14ac:dyDescent="0.25">
      <c r="K165" s="108"/>
      <c r="L165" s="143"/>
    </row>
    <row r="166" spans="11:12" customFormat="1" x14ac:dyDescent="0.25">
      <c r="K166" s="108"/>
      <c r="L166" s="143"/>
    </row>
    <row r="167" spans="11:12" customFormat="1" x14ac:dyDescent="0.25">
      <c r="K167" s="108"/>
      <c r="L167" s="143"/>
    </row>
    <row r="168" spans="11:12" customFormat="1" x14ac:dyDescent="0.25">
      <c r="K168" s="108"/>
      <c r="L168" s="143"/>
    </row>
    <row r="169" spans="11:12" customFormat="1" x14ac:dyDescent="0.25">
      <c r="K169" s="108"/>
      <c r="L169" s="143"/>
    </row>
    <row r="170" spans="11:12" customFormat="1" x14ac:dyDescent="0.25">
      <c r="K170" s="108"/>
      <c r="L170" s="143"/>
    </row>
    <row r="171" spans="11:12" customFormat="1" x14ac:dyDescent="0.25">
      <c r="K171" s="108"/>
      <c r="L171" s="143"/>
    </row>
    <row r="172" spans="11:12" customFormat="1" x14ac:dyDescent="0.25">
      <c r="K172" s="108"/>
      <c r="L172" s="143"/>
    </row>
    <row r="173" spans="11:12" customFormat="1" x14ac:dyDescent="0.25">
      <c r="K173" s="108"/>
      <c r="L173" s="143"/>
    </row>
    <row r="174" spans="11:12" customFormat="1" x14ac:dyDescent="0.25">
      <c r="K174" s="110"/>
      <c r="L174" s="141"/>
    </row>
    <row r="175" spans="11:12" customFormat="1" x14ac:dyDescent="0.25">
      <c r="K175" s="108"/>
      <c r="L175" s="143"/>
    </row>
    <row r="176" spans="11:12" customFormat="1" x14ac:dyDescent="0.25">
      <c r="K176" s="108"/>
      <c r="L176" s="143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sqref="A1:G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287" t="s">
        <v>106</v>
      </c>
      <c r="B1" s="287"/>
      <c r="C1" s="287"/>
      <c r="D1" s="287"/>
      <c r="E1" s="287"/>
      <c r="F1" s="287"/>
      <c r="G1" s="287"/>
    </row>
    <row r="2" spans="1:7" ht="54.75" customHeight="1" x14ac:dyDescent="0.25">
      <c r="A2" s="300" t="s">
        <v>107</v>
      </c>
      <c r="B2" s="323" t="s">
        <v>108</v>
      </c>
      <c r="C2" s="327"/>
      <c r="D2" s="300" t="s">
        <v>111</v>
      </c>
      <c r="E2" s="300" t="s">
        <v>112</v>
      </c>
      <c r="F2" s="300" t="s">
        <v>113</v>
      </c>
      <c r="G2" s="304" t="s">
        <v>114</v>
      </c>
    </row>
    <row r="3" spans="1:7" ht="21" customHeight="1" x14ac:dyDescent="0.25">
      <c r="A3" s="302"/>
      <c r="B3" s="227" t="s">
        <v>59</v>
      </c>
      <c r="C3" s="227" t="s">
        <v>90</v>
      </c>
      <c r="D3" s="302"/>
      <c r="E3" s="302"/>
      <c r="F3" s="302"/>
      <c r="G3" s="304"/>
    </row>
    <row r="4" spans="1:7" ht="129" customHeight="1" x14ac:dyDescent="0.25">
      <c r="A4" s="52" t="s">
        <v>109</v>
      </c>
      <c r="B4" s="55">
        <v>25</v>
      </c>
      <c r="C4" s="55">
        <v>25</v>
      </c>
      <c r="D4" s="80" t="s">
        <v>277</v>
      </c>
      <c r="E4" s="80" t="s">
        <v>278</v>
      </c>
      <c r="F4" s="107" t="s">
        <v>279</v>
      </c>
      <c r="G4" s="73" t="s">
        <v>280</v>
      </c>
    </row>
    <row r="5" spans="1:7" ht="143.25" customHeight="1" x14ac:dyDescent="0.25">
      <c r="A5" s="54" t="s">
        <v>110</v>
      </c>
      <c r="B5" s="55"/>
      <c r="C5" s="55"/>
      <c r="D5" s="80"/>
      <c r="E5" s="107"/>
      <c r="F5" s="107"/>
      <c r="G5" s="73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sqref="A1:I1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32" t="s">
        <v>115</v>
      </c>
      <c r="B1" s="332"/>
      <c r="C1" s="332"/>
      <c r="D1" s="332"/>
      <c r="E1" s="332"/>
      <c r="F1" s="332"/>
      <c r="G1" s="332"/>
      <c r="H1" s="332"/>
      <c r="I1" s="332"/>
    </row>
    <row r="2" spans="1:9" s="5" customFormat="1" ht="38.25" customHeight="1" x14ac:dyDescent="0.25">
      <c r="A2" s="330" t="s">
        <v>62</v>
      </c>
      <c r="B2" s="330" t="s">
        <v>116</v>
      </c>
      <c r="C2" s="331" t="s">
        <v>117</v>
      </c>
      <c r="D2" s="331"/>
      <c r="E2" s="330" t="s">
        <v>118</v>
      </c>
      <c r="F2" s="330" t="s">
        <v>95</v>
      </c>
      <c r="G2" s="330" t="s">
        <v>120</v>
      </c>
      <c r="H2" s="330"/>
      <c r="I2" s="330" t="s">
        <v>122</v>
      </c>
    </row>
    <row r="3" spans="1:9" s="5" customFormat="1" ht="55.5" customHeight="1" x14ac:dyDescent="0.25">
      <c r="A3" s="330"/>
      <c r="B3" s="330"/>
      <c r="C3" s="19" t="s">
        <v>59</v>
      </c>
      <c r="D3" s="19" t="s">
        <v>90</v>
      </c>
      <c r="E3" s="330"/>
      <c r="F3" s="330"/>
      <c r="G3" s="7" t="s">
        <v>119</v>
      </c>
      <c r="H3" s="7" t="s">
        <v>121</v>
      </c>
      <c r="I3" s="330"/>
    </row>
    <row r="4" spans="1:9" ht="75" x14ac:dyDescent="0.25">
      <c r="A4" s="56">
        <v>1</v>
      </c>
      <c r="B4" s="73" t="s">
        <v>281</v>
      </c>
      <c r="C4" s="60">
        <v>1</v>
      </c>
      <c r="D4" s="60">
        <v>1</v>
      </c>
      <c r="E4" s="108" t="s">
        <v>282</v>
      </c>
      <c r="F4" s="73" t="s">
        <v>283</v>
      </c>
      <c r="G4" s="21">
        <v>30</v>
      </c>
      <c r="H4" s="21">
        <v>0</v>
      </c>
      <c r="I4" s="108" t="s">
        <v>284</v>
      </c>
    </row>
    <row r="5" spans="1:9" ht="18.75" x14ac:dyDescent="0.25">
      <c r="A5" s="56">
        <v>2</v>
      </c>
      <c r="B5" s="73"/>
      <c r="C5" s="60"/>
      <c r="D5" s="60"/>
      <c r="E5" s="56"/>
      <c r="F5" s="73"/>
      <c r="G5" s="21"/>
      <c r="H5" s="21"/>
      <c r="I5" s="56"/>
    </row>
    <row r="6" spans="1:9" ht="18.75" x14ac:dyDescent="0.25">
      <c r="A6" s="56">
        <v>3</v>
      </c>
      <c r="B6" s="73"/>
      <c r="C6" s="60"/>
      <c r="D6" s="60"/>
      <c r="E6" s="56"/>
      <c r="F6" s="73"/>
      <c r="G6" s="21"/>
      <c r="H6" s="21"/>
      <c r="I6" s="56"/>
    </row>
    <row r="7" spans="1:9" ht="18.75" x14ac:dyDescent="0.25">
      <c r="A7" s="56">
        <v>4</v>
      </c>
      <c r="B7" s="73"/>
      <c r="C7" s="60"/>
      <c r="D7" s="60"/>
      <c r="E7" s="56"/>
      <c r="F7" s="73"/>
      <c r="G7" s="21"/>
      <c r="H7" s="21"/>
      <c r="I7" s="56"/>
    </row>
    <row r="8" spans="1:9" ht="18.75" x14ac:dyDescent="0.25">
      <c r="A8" s="56">
        <v>5</v>
      </c>
      <c r="B8" s="73"/>
      <c r="C8" s="60"/>
      <c r="D8" s="60"/>
      <c r="E8" s="56"/>
      <c r="F8" s="73"/>
      <c r="G8" s="21"/>
      <c r="H8" s="21"/>
      <c r="I8" s="56"/>
    </row>
    <row r="9" spans="1:9" ht="18.75" x14ac:dyDescent="0.25">
      <c r="A9" s="56">
        <v>6</v>
      </c>
      <c r="B9" s="73"/>
      <c r="C9" s="60"/>
      <c r="D9" s="60"/>
      <c r="E9" s="56"/>
      <c r="F9" s="73"/>
      <c r="G9" s="21"/>
      <c r="H9" s="21"/>
      <c r="I9" s="56"/>
    </row>
    <row r="10" spans="1:9" ht="18.75" x14ac:dyDescent="0.25">
      <c r="A10" s="56">
        <v>7</v>
      </c>
      <c r="B10" s="73"/>
      <c r="C10" s="60"/>
      <c r="D10" s="60"/>
      <c r="E10" s="56"/>
      <c r="F10" s="73"/>
      <c r="G10" s="21"/>
      <c r="H10" s="21"/>
      <c r="I10" s="56"/>
    </row>
    <row r="11" spans="1:9" ht="18.75" x14ac:dyDescent="0.25">
      <c r="A11" s="108">
        <v>8</v>
      </c>
      <c r="B11" s="73"/>
      <c r="C11" s="60"/>
      <c r="D11" s="60"/>
      <c r="E11" s="56"/>
      <c r="F11" s="73"/>
      <c r="G11" s="21"/>
      <c r="H11" s="21"/>
      <c r="I11" s="56"/>
    </row>
    <row r="12" spans="1:9" ht="18.75" x14ac:dyDescent="0.25">
      <c r="A12" s="108">
        <v>9</v>
      </c>
      <c r="B12" s="73"/>
      <c r="C12" s="60"/>
      <c r="D12" s="60"/>
      <c r="E12" s="56"/>
      <c r="F12" s="73"/>
      <c r="G12" s="21"/>
      <c r="H12" s="21"/>
      <c r="I12" s="56"/>
    </row>
    <row r="13" spans="1:9" ht="18.75" x14ac:dyDescent="0.25">
      <c r="A13" s="108">
        <v>10</v>
      </c>
      <c r="B13" s="73"/>
      <c r="C13" s="60"/>
      <c r="D13" s="60"/>
      <c r="E13" s="56"/>
      <c r="F13" s="73"/>
      <c r="G13" s="21"/>
      <c r="H13" s="21"/>
      <c r="I13" s="56"/>
    </row>
    <row r="14" spans="1:9" ht="18.75" x14ac:dyDescent="0.25">
      <c r="A14" s="108">
        <v>11</v>
      </c>
      <c r="B14" s="73"/>
      <c r="C14" s="60"/>
      <c r="D14" s="60"/>
      <c r="E14" s="56"/>
      <c r="F14" s="73"/>
      <c r="G14" s="21"/>
      <c r="H14" s="21"/>
      <c r="I14" s="56"/>
    </row>
    <row r="15" spans="1:9" ht="18.75" x14ac:dyDescent="0.25">
      <c r="A15" s="108">
        <v>12</v>
      </c>
      <c r="B15" s="73"/>
      <c r="C15" s="60"/>
      <c r="D15" s="60"/>
      <c r="E15" s="56"/>
      <c r="F15" s="73"/>
      <c r="G15" s="21"/>
      <c r="H15" s="21"/>
      <c r="I15" s="56"/>
    </row>
    <row r="16" spans="1:9" ht="18.75" x14ac:dyDescent="0.25">
      <c r="A16" s="108">
        <v>13</v>
      </c>
      <c r="B16" s="73"/>
      <c r="C16" s="60"/>
      <c r="D16" s="60"/>
      <c r="E16" s="56"/>
      <c r="F16" s="73"/>
      <c r="G16" s="21"/>
      <c r="H16" s="21"/>
      <c r="I16" s="56"/>
    </row>
    <row r="17" spans="1:9" ht="18.75" x14ac:dyDescent="0.25">
      <c r="A17" s="108">
        <v>14</v>
      </c>
      <c r="B17" s="73"/>
      <c r="C17" s="60"/>
      <c r="D17" s="60"/>
      <c r="E17" s="56"/>
      <c r="F17" s="73"/>
      <c r="G17" s="21"/>
      <c r="H17" s="21"/>
      <c r="I17" s="56"/>
    </row>
    <row r="18" spans="1:9" ht="18.75" x14ac:dyDescent="0.25">
      <c r="A18" s="108">
        <v>15</v>
      </c>
      <c r="B18" s="73"/>
      <c r="C18" s="60"/>
      <c r="D18" s="60"/>
      <c r="E18" s="56"/>
      <c r="F18" s="73"/>
      <c r="G18" s="21"/>
      <c r="H18" s="21"/>
      <c r="I18" s="56"/>
    </row>
    <row r="19" spans="1:9" ht="18.75" x14ac:dyDescent="0.25">
      <c r="A19" s="108">
        <v>16</v>
      </c>
      <c r="B19" s="73"/>
      <c r="C19" s="21"/>
      <c r="D19" s="21"/>
      <c r="E19" s="56"/>
      <c r="F19" s="73"/>
      <c r="G19" s="21"/>
      <c r="H19" s="21"/>
      <c r="I19" s="56"/>
    </row>
    <row r="20" spans="1:9" ht="18.75" x14ac:dyDescent="0.25">
      <c r="A20" s="108">
        <v>17</v>
      </c>
      <c r="B20" s="73"/>
      <c r="C20" s="21"/>
      <c r="D20" s="21"/>
      <c r="E20" s="56"/>
      <c r="F20" s="73"/>
      <c r="G20" s="21"/>
      <c r="H20" s="21"/>
      <c r="I20" s="56"/>
    </row>
    <row r="21" spans="1:9" ht="18.75" x14ac:dyDescent="0.25">
      <c r="A21" s="108">
        <v>18</v>
      </c>
      <c r="B21" s="73"/>
      <c r="C21" s="21"/>
      <c r="D21" s="21"/>
      <c r="E21" s="56"/>
      <c r="F21" s="73"/>
      <c r="G21" s="21"/>
      <c r="H21" s="21"/>
      <c r="I21" s="56"/>
    </row>
    <row r="22" spans="1:9" ht="18.75" x14ac:dyDescent="0.25">
      <c r="A22" s="108">
        <v>19</v>
      </c>
      <c r="B22" s="73"/>
      <c r="C22" s="21"/>
      <c r="D22" s="21"/>
      <c r="E22" s="56"/>
      <c r="F22" s="73"/>
      <c r="G22" s="21"/>
      <c r="H22" s="21"/>
      <c r="I22" s="56"/>
    </row>
    <row r="23" spans="1:9" ht="18.75" x14ac:dyDescent="0.25">
      <c r="A23" s="108">
        <v>20</v>
      </c>
      <c r="B23" s="73"/>
      <c r="C23" s="21"/>
      <c r="D23" s="21"/>
      <c r="E23" s="56"/>
      <c r="F23" s="73"/>
      <c r="G23" s="21"/>
      <c r="H23" s="21"/>
      <c r="I23" s="56"/>
    </row>
    <row r="24" spans="1:9" ht="18.75" x14ac:dyDescent="0.25">
      <c r="A24" s="108">
        <v>21</v>
      </c>
      <c r="B24" s="73"/>
      <c r="C24" s="21"/>
      <c r="D24" s="21"/>
      <c r="E24" s="56"/>
      <c r="F24" s="73"/>
      <c r="G24" s="21"/>
      <c r="H24" s="21"/>
      <c r="I24" s="56"/>
    </row>
    <row r="25" spans="1:9" ht="18.75" x14ac:dyDescent="0.25">
      <c r="A25" s="108">
        <v>22</v>
      </c>
      <c r="B25" s="73"/>
      <c r="C25" s="21"/>
      <c r="D25" s="21"/>
      <c r="E25" s="56"/>
      <c r="F25" s="73"/>
      <c r="G25" s="21"/>
      <c r="H25" s="21"/>
      <c r="I25" s="56"/>
    </row>
    <row r="26" spans="1:9" ht="18.75" x14ac:dyDescent="0.25">
      <c r="A26" s="108">
        <v>23</v>
      </c>
      <c r="B26" s="73"/>
      <c r="C26" s="21"/>
      <c r="D26" s="21"/>
      <c r="E26" s="56"/>
      <c r="F26" s="73"/>
      <c r="G26" s="21"/>
      <c r="H26" s="21"/>
      <c r="I26" s="56"/>
    </row>
    <row r="27" spans="1:9" ht="18.75" x14ac:dyDescent="0.25">
      <c r="A27" s="108">
        <v>24</v>
      </c>
      <c r="B27" s="73"/>
      <c r="C27" s="21"/>
      <c r="D27" s="21"/>
      <c r="E27" s="56"/>
      <c r="F27" s="73"/>
      <c r="G27" s="21"/>
      <c r="H27" s="21"/>
      <c r="I27" s="56"/>
    </row>
    <row r="28" spans="1:9" ht="18.75" x14ac:dyDescent="0.25">
      <c r="A28" s="108">
        <v>25</v>
      </c>
      <c r="B28" s="73"/>
      <c r="C28" s="21"/>
      <c r="D28" s="21"/>
      <c r="E28" s="56"/>
      <c r="F28" s="73"/>
      <c r="G28" s="21"/>
      <c r="H28" s="21"/>
      <c r="I28" s="56"/>
    </row>
    <row r="29" spans="1:9" ht="18.75" x14ac:dyDescent="0.25">
      <c r="A29" s="108">
        <v>26</v>
      </c>
      <c r="B29" s="90"/>
      <c r="C29" s="23"/>
      <c r="D29" s="23"/>
      <c r="E29" s="49"/>
      <c r="F29" s="90"/>
      <c r="G29" s="49"/>
      <c r="H29" s="49"/>
      <c r="I29" s="49"/>
    </row>
    <row r="30" spans="1:9" ht="18.75" x14ac:dyDescent="0.25">
      <c r="A30" s="108">
        <v>27</v>
      </c>
      <c r="B30" s="90"/>
      <c r="C30" s="23"/>
      <c r="D30" s="23"/>
      <c r="E30" s="49"/>
      <c r="F30" s="90"/>
      <c r="G30" s="49"/>
      <c r="H30" s="49"/>
      <c r="I30" s="49"/>
    </row>
    <row r="31" spans="1:9" ht="18.75" x14ac:dyDescent="0.25">
      <c r="A31" s="108">
        <v>28</v>
      </c>
      <c r="B31" s="90"/>
      <c r="C31" s="23"/>
      <c r="D31" s="23"/>
      <c r="E31" s="49"/>
      <c r="F31" s="90"/>
      <c r="G31" s="49"/>
      <c r="H31" s="49"/>
      <c r="I31" s="49"/>
    </row>
    <row r="32" spans="1:9" ht="18.75" x14ac:dyDescent="0.25">
      <c r="A32" s="108">
        <v>29</v>
      </c>
      <c r="B32" s="90"/>
      <c r="C32" s="23"/>
      <c r="D32" s="23"/>
      <c r="E32" s="49"/>
      <c r="F32" s="90"/>
      <c r="G32" s="49"/>
      <c r="H32" s="49"/>
      <c r="I32" s="49"/>
    </row>
    <row r="33" spans="1:9" ht="18.75" x14ac:dyDescent="0.25">
      <c r="A33" s="108">
        <v>30</v>
      </c>
      <c r="B33" s="90"/>
      <c r="C33" s="23"/>
      <c r="D33" s="23"/>
      <c r="E33" s="49"/>
      <c r="F33" s="90"/>
      <c r="G33" s="49"/>
      <c r="H33" s="49"/>
      <c r="I33" s="49"/>
    </row>
    <row r="34" spans="1:9" ht="18.75" x14ac:dyDescent="0.25">
      <c r="A34" s="328" t="s">
        <v>91</v>
      </c>
      <c r="B34" s="329"/>
      <c r="C34" s="35">
        <f>SUM(C4:C33)</f>
        <v>1</v>
      </c>
      <c r="D34" s="35">
        <f>SUM(D4:D33)</f>
        <v>1</v>
      </c>
      <c r="E34" s="53"/>
      <c r="F34" s="53"/>
      <c r="G34" s="35">
        <f>SUM(G4:G33)</f>
        <v>30</v>
      </c>
      <c r="H34" s="35">
        <f>SUM(H4:H33)</f>
        <v>0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E1" zoomScale="90" zoomScaleSheetLayoutView="90" workbookViewId="0"/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247</v>
      </c>
      <c r="B1" s="50"/>
      <c r="C1" s="50"/>
      <c r="D1" s="50"/>
      <c r="E1" s="50"/>
      <c r="F1" s="50"/>
      <c r="G1" s="50"/>
      <c r="H1" s="65"/>
      <c r="I1" s="65"/>
      <c r="J1" s="65"/>
      <c r="K1" s="65"/>
      <c r="L1" s="65"/>
      <c r="M1" s="65"/>
      <c r="N1" s="65"/>
    </row>
    <row r="2" spans="1:14" ht="18.75" x14ac:dyDescent="0.3">
      <c r="A2" s="335" t="s">
        <v>264</v>
      </c>
      <c r="B2" s="335"/>
      <c r="C2" s="335"/>
      <c r="D2" s="335"/>
      <c r="E2" s="335"/>
      <c r="F2" s="335"/>
      <c r="G2" s="335"/>
      <c r="H2" s="38"/>
      <c r="I2" s="65"/>
      <c r="J2" s="65"/>
      <c r="K2" s="38"/>
      <c r="L2" s="38"/>
      <c r="M2" s="38"/>
      <c r="N2" s="38"/>
    </row>
    <row r="3" spans="1:14" s="5" customFormat="1" ht="18.75" customHeight="1" x14ac:dyDescent="0.25">
      <c r="A3" s="304" t="s">
        <v>123</v>
      </c>
      <c r="B3" s="333" t="s">
        <v>117</v>
      </c>
      <c r="C3" s="333"/>
      <c r="D3" s="304" t="s">
        <v>125</v>
      </c>
      <c r="E3" s="334" t="s">
        <v>262</v>
      </c>
      <c r="F3" s="304" t="s">
        <v>126</v>
      </c>
      <c r="G3" s="304" t="s">
        <v>127</v>
      </c>
      <c r="H3" s="304" t="s">
        <v>123</v>
      </c>
      <c r="I3" s="333" t="s">
        <v>117</v>
      </c>
      <c r="J3" s="333"/>
      <c r="K3" s="304" t="s">
        <v>125</v>
      </c>
      <c r="L3" s="334" t="s">
        <v>262</v>
      </c>
      <c r="M3" s="304" t="s">
        <v>126</v>
      </c>
      <c r="N3" s="304" t="s">
        <v>127</v>
      </c>
    </row>
    <row r="4" spans="1:14" s="5" customFormat="1" ht="76.5" customHeight="1" x14ac:dyDescent="0.25">
      <c r="A4" s="304"/>
      <c r="B4" s="51" t="s">
        <v>59</v>
      </c>
      <c r="C4" s="51" t="s">
        <v>90</v>
      </c>
      <c r="D4" s="304"/>
      <c r="E4" s="334"/>
      <c r="F4" s="304"/>
      <c r="G4" s="304"/>
      <c r="H4" s="304"/>
      <c r="I4" s="51" t="s">
        <v>59</v>
      </c>
      <c r="J4" s="51" t="s">
        <v>90</v>
      </c>
      <c r="K4" s="304"/>
      <c r="L4" s="334"/>
      <c r="M4" s="304"/>
      <c r="N4" s="304"/>
    </row>
    <row r="5" spans="1:14" ht="18.75" x14ac:dyDescent="0.3">
      <c r="A5" s="66" t="s">
        <v>238</v>
      </c>
      <c r="B5" s="35">
        <v>4</v>
      </c>
      <c r="C5" s="35">
        <f>SUM(C6:C153)</f>
        <v>4</v>
      </c>
      <c r="D5" s="199"/>
      <c r="E5" s="199"/>
      <c r="F5" s="200">
        <f>SUM(F6:F153)</f>
        <v>2340</v>
      </c>
      <c r="G5" s="199"/>
      <c r="H5" s="201" t="s">
        <v>124</v>
      </c>
      <c r="I5" s="200">
        <v>7</v>
      </c>
      <c r="J5" s="200">
        <f>SUM(J6:J153)</f>
        <v>7</v>
      </c>
      <c r="K5" s="199"/>
      <c r="L5" s="199"/>
      <c r="M5" s="200">
        <f>SUM(M6:M153)</f>
        <v>1120</v>
      </c>
      <c r="N5" s="199"/>
    </row>
    <row r="6" spans="1:14" ht="93.75" x14ac:dyDescent="0.25">
      <c r="A6" s="180"/>
      <c r="B6" s="60"/>
      <c r="C6" s="59">
        <v>1</v>
      </c>
      <c r="D6" s="91" t="s">
        <v>285</v>
      </c>
      <c r="E6" s="195" t="s">
        <v>290</v>
      </c>
      <c r="F6" s="60">
        <v>960</v>
      </c>
      <c r="G6" s="182" t="s">
        <v>291</v>
      </c>
      <c r="H6" s="67"/>
      <c r="I6" s="60"/>
      <c r="J6" s="60">
        <v>1</v>
      </c>
      <c r="K6" s="206" t="s">
        <v>294</v>
      </c>
      <c r="L6" s="133" t="s">
        <v>241</v>
      </c>
      <c r="M6" s="60">
        <v>120</v>
      </c>
      <c r="N6" s="59" t="s">
        <v>293</v>
      </c>
    </row>
    <row r="7" spans="1:14" ht="93.75" x14ac:dyDescent="0.25">
      <c r="A7" s="69"/>
      <c r="B7" s="60"/>
      <c r="C7" s="60">
        <v>1</v>
      </c>
      <c r="D7" s="207" t="s">
        <v>286</v>
      </c>
      <c r="E7" s="133" t="s">
        <v>290</v>
      </c>
      <c r="F7" s="60">
        <v>960</v>
      </c>
      <c r="G7" s="182" t="s">
        <v>291</v>
      </c>
      <c r="H7" s="68"/>
      <c r="I7" s="60"/>
      <c r="J7" s="60">
        <v>1</v>
      </c>
      <c r="K7" s="208" t="s">
        <v>295</v>
      </c>
      <c r="L7" s="133" t="s">
        <v>241</v>
      </c>
      <c r="M7" s="60">
        <v>120</v>
      </c>
      <c r="N7" s="59" t="s">
        <v>291</v>
      </c>
    </row>
    <row r="8" spans="1:14" ht="84.75" customHeight="1" x14ac:dyDescent="0.25">
      <c r="A8" s="67"/>
      <c r="B8" s="60"/>
      <c r="C8" s="60">
        <v>1</v>
      </c>
      <c r="D8" s="91" t="s">
        <v>287</v>
      </c>
      <c r="E8" s="133" t="s">
        <v>69</v>
      </c>
      <c r="F8" s="60">
        <v>360</v>
      </c>
      <c r="G8" s="182" t="s">
        <v>292</v>
      </c>
      <c r="H8" s="67"/>
      <c r="I8" s="60"/>
      <c r="J8" s="60">
        <v>1</v>
      </c>
      <c r="K8" s="206" t="s">
        <v>296</v>
      </c>
      <c r="L8" s="133" t="s">
        <v>241</v>
      </c>
      <c r="M8" s="60">
        <v>120</v>
      </c>
      <c r="N8" s="59" t="s">
        <v>293</v>
      </c>
    </row>
    <row r="9" spans="1:14" ht="93.75" x14ac:dyDescent="0.25">
      <c r="A9" s="68"/>
      <c r="B9" s="21"/>
      <c r="C9" s="21">
        <v>1</v>
      </c>
      <c r="D9" s="73" t="s">
        <v>288</v>
      </c>
      <c r="E9" s="181" t="s">
        <v>289</v>
      </c>
      <c r="F9" s="21">
        <v>60</v>
      </c>
      <c r="G9" s="181" t="s">
        <v>293</v>
      </c>
      <c r="H9" s="68"/>
      <c r="I9" s="21"/>
      <c r="J9" s="21">
        <v>1</v>
      </c>
      <c r="K9" s="206" t="s">
        <v>297</v>
      </c>
      <c r="L9" s="133" t="s">
        <v>301</v>
      </c>
      <c r="M9" s="21">
        <v>400</v>
      </c>
      <c r="N9" s="108" t="s">
        <v>291</v>
      </c>
    </row>
    <row r="10" spans="1:14" ht="56.25" x14ac:dyDescent="0.25">
      <c r="A10" s="68"/>
      <c r="B10" s="21"/>
      <c r="C10" s="21"/>
      <c r="D10" s="73"/>
      <c r="E10" s="181"/>
      <c r="F10" s="21"/>
      <c r="G10" s="181"/>
      <c r="H10" s="68"/>
      <c r="I10" s="21"/>
      <c r="J10" s="21">
        <v>1</v>
      </c>
      <c r="K10" s="206" t="s">
        <v>298</v>
      </c>
      <c r="L10" s="133" t="s">
        <v>241</v>
      </c>
      <c r="M10" s="21">
        <v>120</v>
      </c>
      <c r="N10" s="108" t="s">
        <v>293</v>
      </c>
    </row>
    <row r="11" spans="1:14" ht="56.25" x14ac:dyDescent="0.25">
      <c r="A11" s="68"/>
      <c r="B11" s="21"/>
      <c r="C11" s="21"/>
      <c r="D11" s="73"/>
      <c r="E11" s="181"/>
      <c r="F11" s="21"/>
      <c r="G11" s="181"/>
      <c r="H11" s="68"/>
      <c r="I11" s="21"/>
      <c r="J11" s="21">
        <v>1</v>
      </c>
      <c r="K11" s="206" t="s">
        <v>299</v>
      </c>
      <c r="L11" s="133" t="s">
        <v>241</v>
      </c>
      <c r="M11" s="21">
        <v>120</v>
      </c>
      <c r="N11" s="108" t="s">
        <v>293</v>
      </c>
    </row>
    <row r="12" spans="1:14" ht="156.75" customHeight="1" x14ac:dyDescent="0.25">
      <c r="A12" s="68"/>
      <c r="B12" s="21"/>
      <c r="C12" s="21"/>
      <c r="D12" s="195"/>
      <c r="E12" s="195"/>
      <c r="F12" s="21"/>
      <c r="G12" s="73"/>
      <c r="H12" s="68"/>
      <c r="I12" s="21"/>
      <c r="J12" s="21">
        <v>1</v>
      </c>
      <c r="K12" s="206" t="s">
        <v>300</v>
      </c>
      <c r="L12" s="133" t="s">
        <v>290</v>
      </c>
      <c r="M12" s="21">
        <v>120</v>
      </c>
      <c r="N12" s="108" t="s">
        <v>293</v>
      </c>
    </row>
    <row r="13" spans="1:14" ht="18.75" x14ac:dyDescent="0.25">
      <c r="A13" s="68"/>
      <c r="B13" s="21"/>
      <c r="C13" s="21"/>
      <c r="D13" s="202"/>
      <c r="E13" s="203"/>
      <c r="F13" s="204"/>
      <c r="G13" s="203"/>
      <c r="H13" s="205"/>
      <c r="I13" s="204"/>
      <c r="J13" s="204"/>
      <c r="K13" s="202"/>
      <c r="L13" s="203"/>
      <c r="M13" s="204"/>
      <c r="N13" s="203"/>
    </row>
    <row r="14" spans="1:14" ht="18.75" x14ac:dyDescent="0.25">
      <c r="A14" s="68"/>
      <c r="B14" s="21"/>
      <c r="C14" s="21"/>
      <c r="D14" s="73"/>
      <c r="E14" s="56"/>
      <c r="F14" s="21"/>
      <c r="G14" s="56"/>
      <c r="H14" s="68"/>
      <c r="I14" s="21"/>
      <c r="J14" s="21"/>
      <c r="K14" s="73"/>
      <c r="L14" s="56"/>
      <c r="M14" s="21"/>
      <c r="N14" s="56"/>
    </row>
    <row r="15" spans="1:14" ht="18.75" x14ac:dyDescent="0.25">
      <c r="A15" s="68"/>
      <c r="B15" s="21"/>
      <c r="C15" s="21"/>
      <c r="D15" s="73"/>
      <c r="E15" s="56"/>
      <c r="F15" s="21"/>
      <c r="G15" s="56"/>
      <c r="H15" s="68"/>
      <c r="I15" s="21"/>
      <c r="J15" s="21"/>
      <c r="K15" s="73"/>
      <c r="L15" s="108"/>
      <c r="M15" s="21"/>
      <c r="N15" s="56"/>
    </row>
    <row r="16" spans="1:14" ht="18.75" x14ac:dyDescent="0.25">
      <c r="A16" s="68"/>
      <c r="B16" s="21"/>
      <c r="C16" s="21"/>
      <c r="D16" s="73"/>
      <c r="E16" s="56"/>
      <c r="F16" s="21"/>
      <c r="G16" s="56"/>
      <c r="H16" s="68"/>
      <c r="I16" s="21"/>
      <c r="J16" s="21"/>
      <c r="K16" s="73"/>
      <c r="L16" s="56"/>
      <c r="M16" s="21"/>
      <c r="N16" s="56"/>
    </row>
    <row r="17" spans="1:14" ht="18.75" x14ac:dyDescent="0.25">
      <c r="A17" s="68"/>
      <c r="B17" s="21"/>
      <c r="C17" s="21"/>
      <c r="D17" s="73"/>
      <c r="E17" s="56"/>
      <c r="F17" s="21"/>
      <c r="G17" s="56"/>
      <c r="H17" s="68"/>
      <c r="I17" s="21"/>
      <c r="J17" s="21"/>
      <c r="K17" s="73"/>
      <c r="L17" s="56"/>
      <c r="M17" s="21"/>
      <c r="N17" s="56"/>
    </row>
    <row r="18" spans="1:14" ht="18.75" x14ac:dyDescent="0.25">
      <c r="A18" s="68"/>
      <c r="B18" s="21"/>
      <c r="C18" s="21"/>
      <c r="D18" s="73"/>
      <c r="E18" s="56"/>
      <c r="F18" s="21"/>
      <c r="G18" s="56"/>
      <c r="H18" s="68"/>
      <c r="I18" s="21"/>
      <c r="J18" s="21"/>
      <c r="K18" s="73"/>
      <c r="L18" s="56"/>
      <c r="M18" s="21"/>
      <c r="N18" s="56"/>
    </row>
    <row r="19" spans="1:14" ht="18.75" x14ac:dyDescent="0.25">
      <c r="A19" s="68"/>
      <c r="B19" s="21"/>
      <c r="C19" s="21"/>
      <c r="D19" s="73"/>
      <c r="E19" s="56"/>
      <c r="F19" s="21"/>
      <c r="G19" s="56"/>
      <c r="H19" s="68"/>
      <c r="I19" s="21"/>
      <c r="J19" s="21"/>
      <c r="K19" s="73"/>
      <c r="L19" s="56"/>
      <c r="M19" s="21"/>
      <c r="N19" s="56"/>
    </row>
    <row r="20" spans="1:14" ht="18.75" x14ac:dyDescent="0.25">
      <c r="A20" s="68"/>
      <c r="B20" s="21"/>
      <c r="C20" s="21"/>
      <c r="D20" s="73"/>
      <c r="E20" s="56"/>
      <c r="F20" s="21"/>
      <c r="G20" s="56"/>
      <c r="H20" s="68"/>
      <c r="I20" s="21"/>
      <c r="J20" s="21"/>
      <c r="K20" s="73"/>
      <c r="L20" s="56"/>
      <c r="M20" s="21"/>
      <c r="N20" s="56"/>
    </row>
    <row r="21" spans="1:14" ht="18.75" x14ac:dyDescent="0.25">
      <c r="A21" s="68"/>
      <c r="B21" s="21"/>
      <c r="C21" s="21"/>
      <c r="D21" s="73"/>
      <c r="E21" s="56"/>
      <c r="F21" s="21"/>
      <c r="G21" s="56"/>
      <c r="H21" s="68"/>
      <c r="I21" s="21"/>
      <c r="J21" s="21"/>
      <c r="K21" s="73"/>
      <c r="L21" s="56"/>
      <c r="M21" s="21"/>
      <c r="N21" s="56"/>
    </row>
    <row r="22" spans="1:14" ht="18.75" x14ac:dyDescent="0.25">
      <c r="A22" s="68"/>
      <c r="B22" s="21"/>
      <c r="C22" s="21"/>
      <c r="D22" s="73"/>
      <c r="E22" s="56"/>
      <c r="F22" s="21"/>
      <c r="G22" s="56"/>
      <c r="H22" s="68"/>
      <c r="I22" s="21"/>
      <c r="J22" s="21"/>
      <c r="K22" s="73"/>
      <c r="L22" s="56"/>
      <c r="M22" s="21"/>
      <c r="N22" s="56"/>
    </row>
    <row r="23" spans="1:14" ht="18.75" x14ac:dyDescent="0.25">
      <c r="A23" s="68"/>
      <c r="B23" s="21"/>
      <c r="C23" s="21"/>
      <c r="D23" s="73"/>
      <c r="E23" s="56"/>
      <c r="F23" s="21"/>
      <c r="G23" s="56"/>
      <c r="H23" s="68"/>
      <c r="I23" s="21"/>
      <c r="J23" s="21"/>
      <c r="K23" s="73"/>
      <c r="L23" s="56"/>
      <c r="M23" s="21"/>
      <c r="N23" s="56"/>
    </row>
    <row r="24" spans="1:14" ht="18.75" x14ac:dyDescent="0.25">
      <c r="A24" s="68"/>
      <c r="B24" s="21"/>
      <c r="C24" s="21"/>
      <c r="D24" s="73"/>
      <c r="E24" s="56"/>
      <c r="F24" s="21"/>
      <c r="G24" s="56"/>
      <c r="H24" s="68"/>
      <c r="I24" s="21"/>
      <c r="J24" s="21"/>
      <c r="K24" s="73"/>
      <c r="L24" s="56"/>
      <c r="M24" s="21"/>
      <c r="N24" s="56"/>
    </row>
    <row r="25" spans="1:14" ht="18.75" x14ac:dyDescent="0.25">
      <c r="A25" s="68"/>
      <c r="B25" s="21"/>
      <c r="C25" s="21"/>
      <c r="D25" s="73"/>
      <c r="E25" s="56"/>
      <c r="F25" s="21"/>
      <c r="G25" s="56"/>
      <c r="H25" s="68"/>
      <c r="I25" s="21"/>
      <c r="J25" s="21"/>
      <c r="K25" s="73"/>
      <c r="L25" s="56"/>
      <c r="M25" s="21"/>
      <c r="N25" s="56"/>
    </row>
    <row r="26" spans="1:14" ht="18.75" x14ac:dyDescent="0.25">
      <c r="A26" s="68"/>
      <c r="B26" s="21"/>
      <c r="C26" s="21"/>
      <c r="D26" s="73"/>
      <c r="E26" s="56"/>
      <c r="F26" s="21"/>
      <c r="G26" s="56"/>
      <c r="H26" s="68"/>
      <c r="I26" s="21"/>
      <c r="J26" s="21"/>
      <c r="K26" s="73"/>
      <c r="L26" s="56"/>
      <c r="M26" s="21"/>
      <c r="N26" s="56"/>
    </row>
    <row r="27" spans="1:14" ht="18.75" x14ac:dyDescent="0.25">
      <c r="A27" s="68"/>
      <c r="B27" s="21"/>
      <c r="C27" s="21"/>
      <c r="D27" s="73"/>
      <c r="E27" s="56"/>
      <c r="F27" s="21"/>
      <c r="G27" s="56"/>
      <c r="H27" s="68"/>
      <c r="I27" s="21"/>
      <c r="J27" s="21"/>
      <c r="K27" s="73"/>
      <c r="L27" s="56"/>
      <c r="M27" s="21"/>
      <c r="N27" s="56"/>
    </row>
    <row r="28" spans="1:14" ht="18.75" x14ac:dyDescent="0.25">
      <c r="A28" s="68"/>
      <c r="B28" s="21"/>
      <c r="C28" s="21"/>
      <c r="D28" s="73"/>
      <c r="E28" s="56"/>
      <c r="F28" s="21"/>
      <c r="G28" s="56"/>
      <c r="H28" s="68"/>
      <c r="I28" s="21"/>
      <c r="J28" s="21"/>
      <c r="K28" s="73"/>
      <c r="L28" s="56"/>
      <c r="M28" s="21"/>
      <c r="N28" s="56"/>
    </row>
    <row r="29" spans="1:14" ht="18.75" x14ac:dyDescent="0.25">
      <c r="A29" s="68"/>
      <c r="B29" s="21"/>
      <c r="C29" s="21"/>
      <c r="D29" s="73"/>
      <c r="E29" s="56"/>
      <c r="F29" s="21"/>
      <c r="G29" s="56"/>
      <c r="H29" s="68"/>
      <c r="I29" s="21"/>
      <c r="J29" s="21"/>
      <c r="K29" s="73"/>
      <c r="L29" s="56"/>
      <c r="M29" s="21"/>
      <c r="N29" s="56"/>
    </row>
    <row r="30" spans="1:14" ht="18.75" x14ac:dyDescent="0.25">
      <c r="A30" s="68"/>
      <c r="B30" s="21"/>
      <c r="C30" s="21"/>
      <c r="D30" s="73"/>
      <c r="E30" s="56"/>
      <c r="F30" s="21"/>
      <c r="G30" s="56"/>
      <c r="H30" s="68"/>
      <c r="I30" s="21"/>
      <c r="J30" s="21"/>
      <c r="K30" s="73"/>
      <c r="L30" s="56"/>
      <c r="M30" s="21"/>
      <c r="N30" s="56"/>
    </row>
    <row r="31" spans="1:14" ht="18.75" x14ac:dyDescent="0.25">
      <c r="A31" s="68"/>
      <c r="B31" s="21"/>
      <c r="C31" s="21"/>
      <c r="D31" s="73"/>
      <c r="E31" s="56"/>
      <c r="F31" s="21"/>
      <c r="G31" s="56"/>
      <c r="H31" s="68"/>
      <c r="I31" s="21"/>
      <c r="J31" s="21"/>
      <c r="K31" s="73"/>
      <c r="L31" s="56"/>
      <c r="M31" s="21"/>
      <c r="N31" s="56"/>
    </row>
    <row r="32" spans="1:14" ht="18.75" x14ac:dyDescent="0.25">
      <c r="A32" s="68"/>
      <c r="B32" s="21"/>
      <c r="C32" s="21"/>
      <c r="D32" s="73"/>
      <c r="E32" s="56"/>
      <c r="F32" s="21"/>
      <c r="G32" s="56"/>
      <c r="H32" s="68"/>
      <c r="I32" s="21"/>
      <c r="J32" s="21"/>
      <c r="K32" s="73"/>
      <c r="L32" s="56"/>
      <c r="M32" s="21"/>
      <c r="N32" s="56"/>
    </row>
    <row r="33" spans="1:14" ht="18.75" x14ac:dyDescent="0.25">
      <c r="A33" s="68"/>
      <c r="B33" s="21"/>
      <c r="C33" s="21"/>
      <c r="D33" s="73"/>
      <c r="E33" s="56"/>
      <c r="F33" s="21"/>
      <c r="G33" s="56"/>
      <c r="H33" s="68"/>
      <c r="I33" s="21"/>
      <c r="J33" s="21"/>
      <c r="K33" s="73"/>
      <c r="L33" s="56"/>
      <c r="M33" s="21"/>
      <c r="N33" s="56"/>
    </row>
    <row r="34" spans="1:14" ht="18.75" x14ac:dyDescent="0.25">
      <c r="A34" s="68"/>
      <c r="B34" s="21"/>
      <c r="C34" s="21"/>
      <c r="D34" s="73"/>
      <c r="E34" s="56"/>
      <c r="F34" s="21"/>
      <c r="G34" s="56"/>
      <c r="H34" s="68"/>
      <c r="I34" s="21"/>
      <c r="J34" s="21"/>
      <c r="K34" s="73"/>
      <c r="L34" s="56"/>
      <c r="M34" s="21"/>
      <c r="N34" s="56"/>
    </row>
    <row r="35" spans="1:14" ht="18.75" x14ac:dyDescent="0.25">
      <c r="A35" s="68"/>
      <c r="B35" s="21"/>
      <c r="C35" s="21"/>
      <c r="D35" s="73"/>
      <c r="E35" s="56"/>
      <c r="F35" s="21"/>
      <c r="G35" s="56"/>
      <c r="H35" s="68"/>
      <c r="I35" s="21"/>
      <c r="J35" s="21"/>
      <c r="K35" s="73"/>
      <c r="L35" s="56"/>
      <c r="M35" s="21"/>
      <c r="N35" s="56"/>
    </row>
    <row r="36" spans="1:14" ht="18.75" x14ac:dyDescent="0.25">
      <c r="A36" s="68"/>
      <c r="B36" s="21"/>
      <c r="C36" s="21"/>
      <c r="D36" s="73"/>
      <c r="E36" s="56"/>
      <c r="F36" s="21"/>
      <c r="G36" s="56"/>
      <c r="H36" s="68"/>
      <c r="I36" s="21"/>
      <c r="J36" s="21"/>
      <c r="K36" s="73"/>
      <c r="L36" s="56"/>
      <c r="M36" s="21"/>
      <c r="N36" s="56"/>
    </row>
    <row r="37" spans="1:14" ht="18.75" x14ac:dyDescent="0.25">
      <c r="A37" s="68"/>
      <c r="B37" s="21"/>
      <c r="C37" s="21"/>
      <c r="D37" s="73"/>
      <c r="E37" s="56"/>
      <c r="F37" s="21"/>
      <c r="G37" s="56"/>
      <c r="H37" s="68"/>
      <c r="I37" s="21"/>
      <c r="J37" s="21"/>
      <c r="K37" s="73"/>
      <c r="L37" s="56"/>
      <c r="M37" s="21"/>
      <c r="N37" s="56"/>
    </row>
    <row r="38" spans="1:14" ht="18.75" x14ac:dyDescent="0.25">
      <c r="A38" s="68"/>
      <c r="B38" s="21"/>
      <c r="C38" s="21"/>
      <c r="D38" s="73"/>
      <c r="E38" s="56"/>
      <c r="F38" s="21"/>
      <c r="G38" s="56"/>
      <c r="H38" s="68"/>
      <c r="I38" s="21"/>
      <c r="J38" s="21"/>
      <c r="K38" s="73"/>
      <c r="L38" s="56"/>
      <c r="M38" s="21"/>
      <c r="N38" s="56"/>
    </row>
    <row r="39" spans="1:14" ht="18.75" x14ac:dyDescent="0.25">
      <c r="A39" s="68"/>
      <c r="B39" s="21"/>
      <c r="C39" s="21"/>
      <c r="D39" s="73"/>
      <c r="E39" s="56"/>
      <c r="F39" s="21"/>
      <c r="G39" s="56"/>
      <c r="H39" s="68"/>
      <c r="I39" s="21"/>
      <c r="J39" s="21"/>
      <c r="K39" s="73"/>
      <c r="L39" s="56"/>
      <c r="M39" s="21"/>
      <c r="N39" s="56"/>
    </row>
    <row r="40" spans="1:14" ht="18.75" x14ac:dyDescent="0.25">
      <c r="A40" s="68"/>
      <c r="B40" s="21"/>
      <c r="C40" s="21"/>
      <c r="D40" s="73"/>
      <c r="E40" s="56"/>
      <c r="F40" s="21"/>
      <c r="G40" s="56"/>
      <c r="H40" s="68"/>
      <c r="I40" s="21"/>
      <c r="J40" s="21"/>
      <c r="K40" s="73"/>
      <c r="L40" s="56"/>
      <c r="M40" s="21"/>
      <c r="N40" s="56"/>
    </row>
    <row r="41" spans="1:14" ht="18.75" x14ac:dyDescent="0.25">
      <c r="A41" s="68"/>
      <c r="B41" s="21"/>
      <c r="C41" s="21"/>
      <c r="D41" s="73"/>
      <c r="E41" s="56"/>
      <c r="F41" s="21"/>
      <c r="G41" s="56"/>
      <c r="H41" s="68"/>
      <c r="I41" s="21"/>
      <c r="J41" s="21"/>
      <c r="K41" s="73"/>
      <c r="L41" s="56"/>
      <c r="M41" s="21"/>
      <c r="N41" s="56"/>
    </row>
    <row r="42" spans="1:14" ht="18.75" x14ac:dyDescent="0.25">
      <c r="A42" s="68"/>
      <c r="B42" s="21"/>
      <c r="C42" s="21"/>
      <c r="D42" s="73"/>
      <c r="E42" s="56"/>
      <c r="F42" s="21"/>
      <c r="G42" s="56"/>
      <c r="H42" s="68"/>
      <c r="I42" s="21"/>
      <c r="J42" s="21"/>
      <c r="K42" s="73"/>
      <c r="L42" s="56"/>
      <c r="M42" s="21"/>
      <c r="N42" s="56"/>
    </row>
    <row r="43" spans="1:14" ht="18.75" x14ac:dyDescent="0.25">
      <c r="A43" s="68"/>
      <c r="B43" s="21"/>
      <c r="C43" s="21"/>
      <c r="D43" s="73"/>
      <c r="E43" s="56"/>
      <c r="F43" s="21"/>
      <c r="G43" s="56"/>
      <c r="H43" s="68"/>
      <c r="I43" s="21"/>
      <c r="J43" s="21"/>
      <c r="K43" s="73"/>
      <c r="L43" s="56"/>
      <c r="M43" s="21"/>
      <c r="N43" s="56"/>
    </row>
    <row r="44" spans="1:14" ht="18.75" x14ac:dyDescent="0.25">
      <c r="A44" s="68"/>
      <c r="B44" s="21"/>
      <c r="C44" s="21"/>
      <c r="D44" s="73"/>
      <c r="E44" s="56"/>
      <c r="F44" s="21"/>
      <c r="G44" s="56"/>
      <c r="H44" s="68"/>
      <c r="I44" s="21"/>
      <c r="J44" s="21"/>
      <c r="K44" s="73"/>
      <c r="L44" s="56"/>
      <c r="M44" s="21"/>
      <c r="N44" s="56"/>
    </row>
    <row r="45" spans="1:14" ht="18.75" x14ac:dyDescent="0.25">
      <c r="A45" s="68"/>
      <c r="B45" s="21"/>
      <c r="C45" s="21"/>
      <c r="D45" s="73"/>
      <c r="E45" s="56"/>
      <c r="F45" s="21"/>
      <c r="G45" s="56"/>
      <c r="H45" s="68"/>
      <c r="I45" s="21"/>
      <c r="J45" s="21"/>
      <c r="K45" s="73"/>
      <c r="L45" s="56"/>
      <c r="M45" s="21"/>
      <c r="N45" s="56"/>
    </row>
    <row r="46" spans="1:14" ht="18.75" x14ac:dyDescent="0.25">
      <c r="A46" s="68"/>
      <c r="B46" s="21"/>
      <c r="C46" s="21"/>
      <c r="D46" s="73"/>
      <c r="E46" s="56"/>
      <c r="F46" s="21"/>
      <c r="G46" s="56"/>
      <c r="H46" s="68"/>
      <c r="I46" s="21"/>
      <c r="J46" s="21"/>
      <c r="K46" s="73"/>
      <c r="L46" s="56"/>
      <c r="M46" s="21"/>
      <c r="N46" s="56"/>
    </row>
    <row r="47" spans="1:14" ht="18.75" x14ac:dyDescent="0.25">
      <c r="A47" s="68"/>
      <c r="B47" s="21"/>
      <c r="C47" s="21"/>
      <c r="D47" s="73"/>
      <c r="E47" s="56"/>
      <c r="F47" s="21"/>
      <c r="G47" s="56"/>
      <c r="H47" s="68"/>
      <c r="I47" s="21"/>
      <c r="J47" s="21"/>
      <c r="K47" s="73"/>
      <c r="L47" s="56"/>
      <c r="M47" s="21"/>
      <c r="N47" s="56"/>
    </row>
    <row r="48" spans="1:14" ht="18.75" x14ac:dyDescent="0.25">
      <c r="A48" s="68"/>
      <c r="B48" s="21"/>
      <c r="C48" s="21"/>
      <c r="D48" s="73"/>
      <c r="E48" s="56"/>
      <c r="F48" s="21"/>
      <c r="G48" s="56"/>
      <c r="H48" s="68"/>
      <c r="I48" s="21"/>
      <c r="J48" s="21"/>
      <c r="K48" s="73"/>
      <c r="L48" s="56"/>
      <c r="M48" s="21"/>
      <c r="N48" s="56"/>
    </row>
    <row r="49" spans="1:14" ht="18.75" x14ac:dyDescent="0.25">
      <c r="A49" s="68"/>
      <c r="B49" s="21"/>
      <c r="C49" s="21"/>
      <c r="D49" s="73"/>
      <c r="E49" s="56"/>
      <c r="F49" s="21"/>
      <c r="G49" s="56"/>
      <c r="H49" s="68"/>
      <c r="I49" s="21"/>
      <c r="J49" s="21"/>
      <c r="K49" s="73"/>
      <c r="L49" s="56"/>
      <c r="M49" s="21"/>
      <c r="N49" s="56"/>
    </row>
    <row r="50" spans="1:14" ht="18.75" x14ac:dyDescent="0.25">
      <c r="A50" s="68"/>
      <c r="B50" s="21"/>
      <c r="C50" s="21"/>
      <c r="D50" s="73"/>
      <c r="E50" s="56"/>
      <c r="F50" s="21"/>
      <c r="G50" s="56"/>
      <c r="H50" s="68"/>
      <c r="I50" s="21"/>
      <c r="J50" s="21"/>
      <c r="K50" s="73"/>
      <c r="L50" s="56"/>
      <c r="M50" s="21"/>
      <c r="N50" s="56"/>
    </row>
    <row r="51" spans="1:14" ht="18.75" x14ac:dyDescent="0.25">
      <c r="A51" s="68"/>
      <c r="B51" s="21"/>
      <c r="C51" s="21"/>
      <c r="D51" s="73"/>
      <c r="E51" s="56"/>
      <c r="F51" s="21"/>
      <c r="G51" s="56"/>
      <c r="H51" s="68"/>
      <c r="I51" s="21"/>
      <c r="J51" s="21"/>
      <c r="K51" s="73"/>
      <c r="L51" s="56"/>
      <c r="M51" s="21"/>
      <c r="N51" s="56"/>
    </row>
    <row r="52" spans="1:14" ht="18.75" x14ac:dyDescent="0.25">
      <c r="A52" s="68"/>
      <c r="B52" s="21"/>
      <c r="C52" s="21"/>
      <c r="D52" s="73"/>
      <c r="E52" s="56"/>
      <c r="F52" s="21"/>
      <c r="G52" s="56"/>
      <c r="H52" s="68"/>
      <c r="I52" s="21"/>
      <c r="J52" s="21"/>
      <c r="K52" s="73"/>
      <c r="L52" s="56"/>
      <c r="M52" s="21"/>
      <c r="N52" s="56"/>
    </row>
    <row r="53" spans="1:14" ht="18.75" x14ac:dyDescent="0.25">
      <c r="A53" s="68"/>
      <c r="B53" s="21"/>
      <c r="C53" s="21"/>
      <c r="D53" s="73"/>
      <c r="E53" s="56"/>
      <c r="F53" s="21"/>
      <c r="G53" s="56"/>
      <c r="H53" s="68"/>
      <c r="I53" s="21"/>
      <c r="J53" s="21"/>
      <c r="K53" s="73"/>
      <c r="L53" s="56"/>
      <c r="M53" s="21"/>
      <c r="N53" s="56"/>
    </row>
    <row r="54" spans="1:14" ht="18.75" x14ac:dyDescent="0.25">
      <c r="A54" s="68"/>
      <c r="B54" s="21"/>
      <c r="C54" s="21"/>
      <c r="D54" s="73"/>
      <c r="E54" s="56"/>
      <c r="F54" s="21"/>
      <c r="G54" s="56"/>
      <c r="H54" s="68"/>
      <c r="I54" s="21"/>
      <c r="J54" s="21"/>
      <c r="K54" s="73"/>
      <c r="L54" s="56"/>
      <c r="M54" s="21"/>
      <c r="N54" s="56"/>
    </row>
    <row r="55" spans="1:14" ht="18.75" x14ac:dyDescent="0.25">
      <c r="A55" s="68"/>
      <c r="B55" s="21"/>
      <c r="C55" s="21"/>
      <c r="D55" s="73"/>
      <c r="E55" s="56"/>
      <c r="F55" s="21"/>
      <c r="G55" s="56"/>
      <c r="H55" s="68"/>
      <c r="I55" s="21"/>
      <c r="J55" s="21"/>
      <c r="K55" s="73"/>
      <c r="L55" s="56"/>
      <c r="M55" s="21"/>
      <c r="N55" s="56"/>
    </row>
    <row r="56" spans="1:14" ht="18.75" x14ac:dyDescent="0.25">
      <c r="A56" s="68"/>
      <c r="B56" s="21"/>
      <c r="C56" s="21"/>
      <c r="D56" s="73"/>
      <c r="E56" s="56"/>
      <c r="F56" s="21"/>
      <c r="G56" s="56"/>
      <c r="H56" s="68"/>
      <c r="I56" s="21"/>
      <c r="J56" s="21"/>
      <c r="K56" s="73"/>
      <c r="L56" s="56"/>
      <c r="M56" s="21"/>
      <c r="N56" s="56"/>
    </row>
    <row r="57" spans="1:14" ht="18.75" x14ac:dyDescent="0.25">
      <c r="A57" s="68"/>
      <c r="B57" s="21"/>
      <c r="C57" s="21"/>
      <c r="D57" s="73"/>
      <c r="E57" s="56"/>
      <c r="F57" s="21"/>
      <c r="G57" s="56"/>
      <c r="H57" s="68"/>
      <c r="I57" s="21"/>
      <c r="J57" s="21"/>
      <c r="K57" s="73"/>
      <c r="L57" s="56"/>
      <c r="M57" s="21"/>
      <c r="N57" s="56"/>
    </row>
    <row r="58" spans="1:14" ht="18.75" x14ac:dyDescent="0.25">
      <c r="A58" s="68"/>
      <c r="B58" s="21"/>
      <c r="C58" s="21"/>
      <c r="D58" s="73"/>
      <c r="E58" s="56"/>
      <c r="F58" s="21"/>
      <c r="G58" s="56"/>
      <c r="H58" s="68"/>
      <c r="I58" s="21"/>
      <c r="J58" s="21"/>
      <c r="K58" s="73"/>
      <c r="L58" s="56"/>
      <c r="M58" s="21"/>
      <c r="N58" s="56"/>
    </row>
    <row r="59" spans="1:14" ht="18.75" x14ac:dyDescent="0.25">
      <c r="A59" s="68"/>
      <c r="B59" s="21"/>
      <c r="C59" s="21"/>
      <c r="D59" s="73"/>
      <c r="E59" s="56"/>
      <c r="F59" s="21"/>
      <c r="G59" s="56"/>
      <c r="H59" s="68"/>
      <c r="I59" s="21"/>
      <c r="J59" s="21"/>
      <c r="K59" s="73"/>
      <c r="L59" s="56"/>
      <c r="M59" s="21"/>
      <c r="N59" s="56"/>
    </row>
    <row r="60" spans="1:14" ht="18.75" x14ac:dyDescent="0.25">
      <c r="A60" s="68"/>
      <c r="B60" s="21"/>
      <c r="C60" s="21"/>
      <c r="D60" s="73"/>
      <c r="E60" s="56"/>
      <c r="F60" s="21"/>
      <c r="G60" s="56"/>
      <c r="H60" s="68"/>
      <c r="I60" s="21"/>
      <c r="J60" s="21"/>
      <c r="K60" s="73"/>
      <c r="L60" s="56"/>
      <c r="M60" s="21"/>
      <c r="N60" s="56"/>
    </row>
    <row r="61" spans="1:14" ht="18.75" x14ac:dyDescent="0.25">
      <c r="A61" s="68"/>
      <c r="B61" s="21"/>
      <c r="C61" s="21"/>
      <c r="D61" s="73"/>
      <c r="E61" s="56"/>
      <c r="F61" s="21"/>
      <c r="G61" s="56"/>
      <c r="H61" s="68"/>
      <c r="I61" s="21"/>
      <c r="J61" s="21"/>
      <c r="K61" s="73"/>
      <c r="L61" s="56"/>
      <c r="M61" s="21"/>
      <c r="N61" s="56"/>
    </row>
    <row r="62" spans="1:14" ht="18.75" x14ac:dyDescent="0.25">
      <c r="A62" s="68"/>
      <c r="B62" s="21"/>
      <c r="C62" s="21"/>
      <c r="D62" s="73"/>
      <c r="E62" s="56"/>
      <c r="F62" s="21"/>
      <c r="G62" s="56"/>
      <c r="H62" s="68"/>
      <c r="I62" s="21"/>
      <c r="J62" s="21"/>
      <c r="K62" s="73"/>
      <c r="L62" s="56"/>
      <c r="M62" s="21"/>
      <c r="N62" s="56"/>
    </row>
    <row r="63" spans="1:14" ht="18.75" x14ac:dyDescent="0.25">
      <c r="A63" s="68"/>
      <c r="B63" s="21"/>
      <c r="C63" s="21"/>
      <c r="D63" s="73"/>
      <c r="E63" s="56"/>
      <c r="F63" s="21"/>
      <c r="G63" s="56"/>
      <c r="H63" s="68"/>
      <c r="I63" s="21"/>
      <c r="J63" s="21"/>
      <c r="K63" s="73"/>
      <c r="L63" s="56"/>
      <c r="M63" s="21"/>
      <c r="N63" s="56"/>
    </row>
    <row r="64" spans="1:14" ht="18.75" x14ac:dyDescent="0.25">
      <c r="A64" s="68"/>
      <c r="B64" s="21"/>
      <c r="C64" s="21"/>
      <c r="D64" s="73"/>
      <c r="E64" s="56"/>
      <c r="F64" s="21"/>
      <c r="G64" s="56"/>
      <c r="H64" s="68"/>
      <c r="I64" s="21"/>
      <c r="J64" s="21"/>
      <c r="K64" s="73"/>
      <c r="L64" s="56"/>
      <c r="M64" s="21"/>
      <c r="N64" s="56"/>
    </row>
    <row r="65" spans="1:14" ht="18.75" x14ac:dyDescent="0.25">
      <c r="A65" s="68"/>
      <c r="B65" s="21"/>
      <c r="C65" s="21"/>
      <c r="D65" s="73"/>
      <c r="E65" s="56"/>
      <c r="F65" s="21"/>
      <c r="G65" s="56"/>
      <c r="H65" s="68"/>
      <c r="I65" s="21"/>
      <c r="J65" s="21"/>
      <c r="K65" s="73"/>
      <c r="L65" s="56"/>
      <c r="M65" s="21"/>
      <c r="N65" s="56"/>
    </row>
    <row r="66" spans="1:14" ht="18.75" x14ac:dyDescent="0.25">
      <c r="A66" s="68"/>
      <c r="B66" s="21"/>
      <c r="C66" s="21"/>
      <c r="D66" s="73"/>
      <c r="E66" s="56"/>
      <c r="F66" s="21"/>
      <c r="G66" s="56"/>
      <c r="H66" s="68"/>
      <c r="I66" s="21"/>
      <c r="J66" s="21"/>
      <c r="K66" s="73"/>
      <c r="L66" s="56"/>
      <c r="M66" s="21"/>
      <c r="N66" s="56"/>
    </row>
    <row r="67" spans="1:14" ht="18.75" x14ac:dyDescent="0.25">
      <c r="A67" s="68"/>
      <c r="B67" s="21"/>
      <c r="C67" s="21"/>
      <c r="D67" s="73"/>
      <c r="E67" s="56"/>
      <c r="F67" s="21"/>
      <c r="G67" s="56"/>
      <c r="H67" s="68"/>
      <c r="I67" s="21"/>
      <c r="J67" s="21"/>
      <c r="K67" s="73"/>
      <c r="L67" s="56"/>
      <c r="M67" s="21"/>
      <c r="N67" s="56"/>
    </row>
    <row r="68" spans="1:14" ht="18.75" x14ac:dyDescent="0.25">
      <c r="A68" s="68"/>
      <c r="B68" s="21"/>
      <c r="C68" s="21"/>
      <c r="D68" s="73"/>
      <c r="E68" s="56"/>
      <c r="F68" s="21"/>
      <c r="G68" s="56"/>
      <c r="H68" s="68"/>
      <c r="I68" s="21"/>
      <c r="J68" s="21"/>
      <c r="K68" s="73"/>
      <c r="L68" s="56"/>
      <c r="M68" s="21"/>
      <c r="N68" s="56"/>
    </row>
    <row r="69" spans="1:14" ht="18.75" x14ac:dyDescent="0.25">
      <c r="A69" s="68"/>
      <c r="B69" s="21"/>
      <c r="C69" s="21"/>
      <c r="D69" s="73"/>
      <c r="E69" s="56"/>
      <c r="F69" s="21"/>
      <c r="G69" s="56"/>
      <c r="H69" s="68"/>
      <c r="I69" s="21"/>
      <c r="J69" s="21"/>
      <c r="K69" s="73"/>
      <c r="L69" s="56"/>
      <c r="M69" s="21"/>
      <c r="N69" s="56"/>
    </row>
    <row r="70" spans="1:14" ht="18.75" x14ac:dyDescent="0.25">
      <c r="A70" s="68"/>
      <c r="B70" s="21"/>
      <c r="C70" s="21"/>
      <c r="D70" s="73"/>
      <c r="E70" s="56"/>
      <c r="F70" s="21"/>
      <c r="G70" s="56"/>
      <c r="H70" s="68"/>
      <c r="I70" s="21"/>
      <c r="J70" s="21"/>
      <c r="K70" s="73"/>
      <c r="L70" s="56"/>
      <c r="M70" s="21"/>
      <c r="N70" s="56"/>
    </row>
    <row r="71" spans="1:14" ht="18.75" x14ac:dyDescent="0.25">
      <c r="A71" s="68"/>
      <c r="B71" s="21"/>
      <c r="C71" s="21"/>
      <c r="D71" s="73"/>
      <c r="E71" s="56"/>
      <c r="F71" s="21"/>
      <c r="G71" s="56"/>
      <c r="H71" s="68"/>
      <c r="I71" s="21"/>
      <c r="J71" s="21"/>
      <c r="K71" s="73"/>
      <c r="L71" s="56"/>
      <c r="M71" s="21"/>
      <c r="N71" s="56"/>
    </row>
    <row r="72" spans="1:14" ht="18.75" x14ac:dyDescent="0.25">
      <c r="A72" s="68"/>
      <c r="B72" s="21"/>
      <c r="C72" s="21"/>
      <c r="D72" s="73"/>
      <c r="E72" s="56"/>
      <c r="F72" s="21"/>
      <c r="G72" s="56"/>
      <c r="H72" s="68"/>
      <c r="I72" s="21"/>
      <c r="J72" s="21"/>
      <c r="K72" s="73"/>
      <c r="L72" s="56"/>
      <c r="M72" s="21"/>
      <c r="N72" s="56"/>
    </row>
    <row r="73" spans="1:14" ht="18.75" x14ac:dyDescent="0.25">
      <c r="A73" s="68"/>
      <c r="B73" s="21"/>
      <c r="C73" s="21"/>
      <c r="D73" s="73"/>
      <c r="E73" s="56"/>
      <c r="F73" s="21"/>
      <c r="G73" s="56"/>
      <c r="H73" s="68"/>
      <c r="I73" s="21"/>
      <c r="J73" s="21"/>
      <c r="K73" s="73"/>
      <c r="L73" s="56"/>
      <c r="M73" s="21"/>
      <c r="N73" s="56"/>
    </row>
    <row r="74" spans="1:14" ht="18.75" x14ac:dyDescent="0.25">
      <c r="A74" s="68"/>
      <c r="B74" s="21"/>
      <c r="C74" s="21"/>
      <c r="D74" s="73"/>
      <c r="E74" s="56"/>
      <c r="F74" s="21"/>
      <c r="G74" s="56"/>
      <c r="H74" s="68"/>
      <c r="I74" s="21"/>
      <c r="J74" s="21"/>
      <c r="K74" s="73"/>
      <c r="L74" s="56"/>
      <c r="M74" s="21"/>
      <c r="N74" s="56"/>
    </row>
    <row r="75" spans="1:14" ht="18.75" x14ac:dyDescent="0.25">
      <c r="A75" s="68"/>
      <c r="B75" s="21"/>
      <c r="C75" s="21"/>
      <c r="D75" s="73"/>
      <c r="E75" s="56"/>
      <c r="F75" s="21"/>
      <c r="G75" s="56"/>
      <c r="H75" s="68"/>
      <c r="I75" s="21"/>
      <c r="J75" s="21"/>
      <c r="K75" s="73"/>
      <c r="L75" s="56"/>
      <c r="M75" s="21"/>
      <c r="N75" s="56"/>
    </row>
    <row r="76" spans="1:14" ht="18.75" x14ac:dyDescent="0.25">
      <c r="A76" s="68"/>
      <c r="B76" s="21"/>
      <c r="C76" s="21"/>
      <c r="D76" s="73"/>
      <c r="E76" s="56"/>
      <c r="F76" s="21"/>
      <c r="G76" s="56"/>
      <c r="H76" s="68"/>
      <c r="I76" s="21"/>
      <c r="J76" s="21"/>
      <c r="K76" s="73"/>
      <c r="L76" s="56"/>
      <c r="M76" s="21"/>
      <c r="N76" s="56"/>
    </row>
    <row r="77" spans="1:14" ht="18.75" x14ac:dyDescent="0.25">
      <c r="A77" s="58"/>
      <c r="B77" s="21"/>
      <c r="C77" s="21"/>
      <c r="D77" s="73"/>
      <c r="E77" s="56"/>
      <c r="F77" s="21"/>
      <c r="G77" s="56"/>
      <c r="H77" s="68"/>
      <c r="I77" s="21"/>
      <c r="J77" s="21"/>
      <c r="K77" s="73"/>
      <c r="L77" s="56"/>
      <c r="M77" s="21"/>
      <c r="N77" s="56"/>
    </row>
    <row r="78" spans="1:14" ht="18.75" x14ac:dyDescent="0.25">
      <c r="A78" s="58"/>
      <c r="B78" s="21"/>
      <c r="C78" s="21"/>
      <c r="D78" s="73"/>
      <c r="E78" s="56"/>
      <c r="F78" s="21"/>
      <c r="G78" s="56"/>
      <c r="H78" s="68"/>
      <c r="I78" s="21"/>
      <c r="J78" s="21"/>
      <c r="K78" s="73"/>
      <c r="L78" s="56"/>
      <c r="M78" s="21"/>
      <c r="N78" s="56"/>
    </row>
    <row r="79" spans="1:14" ht="18.75" x14ac:dyDescent="0.25">
      <c r="A79" s="58"/>
      <c r="B79" s="21"/>
      <c r="C79" s="21"/>
      <c r="D79" s="73"/>
      <c r="E79" s="56"/>
      <c r="F79" s="21"/>
      <c r="G79" s="56"/>
      <c r="H79" s="68"/>
      <c r="I79" s="21"/>
      <c r="J79" s="21"/>
      <c r="K79" s="73"/>
      <c r="L79" s="56"/>
      <c r="M79" s="21"/>
      <c r="N79" s="56"/>
    </row>
    <row r="80" spans="1:14" ht="18.75" x14ac:dyDescent="0.25">
      <c r="A80" s="58"/>
      <c r="B80" s="21"/>
      <c r="C80" s="21"/>
      <c r="D80" s="73"/>
      <c r="E80" s="56"/>
      <c r="F80" s="21"/>
      <c r="G80" s="56"/>
      <c r="H80" s="68"/>
      <c r="I80" s="21"/>
      <c r="J80" s="21"/>
      <c r="K80" s="73"/>
      <c r="L80" s="56"/>
      <c r="M80" s="21"/>
      <c r="N80" s="56"/>
    </row>
    <row r="81" spans="1:14" ht="18.75" x14ac:dyDescent="0.25">
      <c r="A81" s="58"/>
      <c r="B81" s="21"/>
      <c r="C81" s="21"/>
      <c r="D81" s="73"/>
      <c r="E81" s="56"/>
      <c r="F81" s="21"/>
      <c r="G81" s="56"/>
      <c r="H81" s="68"/>
      <c r="I81" s="21"/>
      <c r="J81" s="21"/>
      <c r="K81" s="73"/>
      <c r="L81" s="56"/>
      <c r="M81" s="21"/>
      <c r="N81" s="56"/>
    </row>
    <row r="82" spans="1:14" ht="18.75" x14ac:dyDescent="0.25">
      <c r="A82" s="58"/>
      <c r="B82" s="21"/>
      <c r="C82" s="21"/>
      <c r="D82" s="73"/>
      <c r="E82" s="56"/>
      <c r="F82" s="21"/>
      <c r="G82" s="56"/>
      <c r="H82" s="68"/>
      <c r="I82" s="21"/>
      <c r="J82" s="21"/>
      <c r="K82" s="73"/>
      <c r="L82" s="56"/>
      <c r="M82" s="21"/>
      <c r="N82" s="56"/>
    </row>
    <row r="83" spans="1:14" ht="18.75" x14ac:dyDescent="0.25">
      <c r="A83" s="58"/>
      <c r="B83" s="21"/>
      <c r="C83" s="21"/>
      <c r="D83" s="73"/>
      <c r="E83" s="56"/>
      <c r="F83" s="21"/>
      <c r="G83" s="56"/>
      <c r="H83" s="68"/>
      <c r="I83" s="21"/>
      <c r="J83" s="21"/>
      <c r="K83" s="73"/>
      <c r="L83" s="56"/>
      <c r="M83" s="21"/>
      <c r="N83" s="56"/>
    </row>
    <row r="84" spans="1:14" ht="18.75" x14ac:dyDescent="0.25">
      <c r="A84" s="58"/>
      <c r="B84" s="21"/>
      <c r="C84" s="21"/>
      <c r="D84" s="73"/>
      <c r="E84" s="56"/>
      <c r="F84" s="21"/>
      <c r="G84" s="56"/>
      <c r="H84" s="68"/>
      <c r="I84" s="21"/>
      <c r="J84" s="21"/>
      <c r="K84" s="73"/>
      <c r="L84" s="56"/>
      <c r="M84" s="21"/>
      <c r="N84" s="56"/>
    </row>
    <row r="85" spans="1:14" ht="18.75" x14ac:dyDescent="0.25">
      <c r="A85" s="58"/>
      <c r="B85" s="21"/>
      <c r="C85" s="21"/>
      <c r="D85" s="73"/>
      <c r="E85" s="56"/>
      <c r="F85" s="21"/>
      <c r="G85" s="56"/>
      <c r="H85" s="68"/>
      <c r="I85" s="21"/>
      <c r="J85" s="21"/>
      <c r="K85" s="73"/>
      <c r="L85" s="56"/>
      <c r="M85" s="21"/>
      <c r="N85" s="56"/>
    </row>
    <row r="86" spans="1:14" ht="18.75" x14ac:dyDescent="0.25">
      <c r="A86" s="58"/>
      <c r="B86" s="21"/>
      <c r="C86" s="21"/>
      <c r="D86" s="73"/>
      <c r="E86" s="56"/>
      <c r="F86" s="21"/>
      <c r="G86" s="56"/>
      <c r="H86" s="68"/>
      <c r="I86" s="21"/>
      <c r="J86" s="21"/>
      <c r="K86" s="73"/>
      <c r="L86" s="56"/>
      <c r="M86" s="21"/>
      <c r="N86" s="56"/>
    </row>
    <row r="87" spans="1:14" ht="18.75" x14ac:dyDescent="0.25">
      <c r="A87" s="58"/>
      <c r="B87" s="21"/>
      <c r="C87" s="21"/>
      <c r="D87" s="73"/>
      <c r="E87" s="56"/>
      <c r="F87" s="21"/>
      <c r="G87" s="56"/>
      <c r="H87" s="68"/>
      <c r="I87" s="21"/>
      <c r="J87" s="21"/>
      <c r="K87" s="73"/>
      <c r="L87" s="56"/>
      <c r="M87" s="21"/>
      <c r="N87" s="56"/>
    </row>
    <row r="88" spans="1:14" ht="18.75" x14ac:dyDescent="0.25">
      <c r="A88" s="58"/>
      <c r="B88" s="21"/>
      <c r="C88" s="21"/>
      <c r="D88" s="73"/>
      <c r="E88" s="56"/>
      <c r="F88" s="21"/>
      <c r="G88" s="56"/>
      <c r="H88" s="68"/>
      <c r="I88" s="21"/>
      <c r="J88" s="21"/>
      <c r="K88" s="73"/>
      <c r="L88" s="56"/>
      <c r="M88" s="21"/>
      <c r="N88" s="56"/>
    </row>
    <row r="89" spans="1:14" ht="18.75" x14ac:dyDescent="0.25">
      <c r="A89" s="58"/>
      <c r="B89" s="21"/>
      <c r="C89" s="21"/>
      <c r="D89" s="73"/>
      <c r="E89" s="56"/>
      <c r="F89" s="21"/>
      <c r="G89" s="56"/>
      <c r="H89" s="68"/>
      <c r="I89" s="21"/>
      <c r="J89" s="21"/>
      <c r="K89" s="73"/>
      <c r="L89" s="56"/>
      <c r="M89" s="21"/>
      <c r="N89" s="56"/>
    </row>
    <row r="90" spans="1:14" ht="18.75" x14ac:dyDescent="0.25">
      <c r="A90" s="58"/>
      <c r="B90" s="21"/>
      <c r="C90" s="21"/>
      <c r="D90" s="73"/>
      <c r="E90" s="56"/>
      <c r="F90" s="21"/>
      <c r="G90" s="56"/>
      <c r="H90" s="68"/>
      <c r="I90" s="21"/>
      <c r="J90" s="21"/>
      <c r="K90" s="73"/>
      <c r="L90" s="56"/>
      <c r="M90" s="21"/>
      <c r="N90" s="56"/>
    </row>
    <row r="91" spans="1:14" ht="18.75" x14ac:dyDescent="0.25">
      <c r="A91" s="58"/>
      <c r="B91" s="21"/>
      <c r="C91" s="21"/>
      <c r="D91" s="73"/>
      <c r="E91" s="56"/>
      <c r="F91" s="21"/>
      <c r="G91" s="56"/>
      <c r="H91" s="68"/>
      <c r="I91" s="21"/>
      <c r="J91" s="21"/>
      <c r="K91" s="73"/>
      <c r="L91" s="56"/>
      <c r="M91" s="21"/>
      <c r="N91" s="56"/>
    </row>
    <row r="92" spans="1:14" ht="18.75" x14ac:dyDescent="0.25">
      <c r="A92" s="58"/>
      <c r="B92" s="21"/>
      <c r="C92" s="21"/>
      <c r="D92" s="73"/>
      <c r="E92" s="56"/>
      <c r="F92" s="21"/>
      <c r="G92" s="56"/>
      <c r="H92" s="68"/>
      <c r="I92" s="21"/>
      <c r="J92" s="21"/>
      <c r="K92" s="73"/>
      <c r="L92" s="56"/>
      <c r="M92" s="21"/>
      <c r="N92" s="56"/>
    </row>
    <row r="93" spans="1:14" ht="18.75" x14ac:dyDescent="0.25">
      <c r="A93" s="58"/>
      <c r="B93" s="21"/>
      <c r="C93" s="21"/>
      <c r="D93" s="73"/>
      <c r="E93" s="56"/>
      <c r="F93" s="21"/>
      <c r="G93" s="56"/>
      <c r="H93" s="68"/>
      <c r="I93" s="21"/>
      <c r="J93" s="21"/>
      <c r="K93" s="73"/>
      <c r="L93" s="56"/>
      <c r="M93" s="21"/>
      <c r="N93" s="56"/>
    </row>
    <row r="94" spans="1:14" ht="18.75" x14ac:dyDescent="0.25">
      <c r="A94" s="58"/>
      <c r="B94" s="21"/>
      <c r="C94" s="21"/>
      <c r="D94" s="73"/>
      <c r="E94" s="56"/>
      <c r="F94" s="21"/>
      <c r="G94" s="56"/>
      <c r="H94" s="68"/>
      <c r="I94" s="21"/>
      <c r="J94" s="21"/>
      <c r="K94" s="73"/>
      <c r="L94" s="56"/>
      <c r="M94" s="21"/>
      <c r="N94" s="56"/>
    </row>
    <row r="95" spans="1:14" ht="18.75" x14ac:dyDescent="0.25">
      <c r="A95" s="58"/>
      <c r="B95" s="21"/>
      <c r="C95" s="21"/>
      <c r="D95" s="73"/>
      <c r="E95" s="56"/>
      <c r="F95" s="21"/>
      <c r="G95" s="56"/>
      <c r="H95" s="68"/>
      <c r="I95" s="21"/>
      <c r="J95" s="21"/>
      <c r="K95" s="73"/>
      <c r="L95" s="56"/>
      <c r="M95" s="21"/>
      <c r="N95" s="56"/>
    </row>
    <row r="96" spans="1:14" ht="18.75" x14ac:dyDescent="0.25">
      <c r="A96" s="58"/>
      <c r="B96" s="21"/>
      <c r="C96" s="21"/>
      <c r="D96" s="73"/>
      <c r="E96" s="56"/>
      <c r="F96" s="21"/>
      <c r="G96" s="56"/>
      <c r="H96" s="68"/>
      <c r="I96" s="21"/>
      <c r="J96" s="21"/>
      <c r="K96" s="73"/>
      <c r="L96" s="56"/>
      <c r="M96" s="21"/>
      <c r="N96" s="56"/>
    </row>
    <row r="97" spans="1:14" ht="18.75" x14ac:dyDescent="0.25">
      <c r="A97" s="58"/>
      <c r="B97" s="21"/>
      <c r="C97" s="21"/>
      <c r="D97" s="73"/>
      <c r="E97" s="56"/>
      <c r="F97" s="21"/>
      <c r="G97" s="56"/>
      <c r="H97" s="68"/>
      <c r="I97" s="21"/>
      <c r="J97" s="21"/>
      <c r="K97" s="73"/>
      <c r="L97" s="56"/>
      <c r="M97" s="21"/>
      <c r="N97" s="56"/>
    </row>
    <row r="98" spans="1:14" ht="18.75" x14ac:dyDescent="0.25">
      <c r="A98" s="58"/>
      <c r="B98" s="21"/>
      <c r="C98" s="21"/>
      <c r="D98" s="73"/>
      <c r="E98" s="56"/>
      <c r="F98" s="21"/>
      <c r="G98" s="56"/>
      <c r="H98" s="68"/>
      <c r="I98" s="21"/>
      <c r="J98" s="21"/>
      <c r="K98" s="73"/>
      <c r="L98" s="56"/>
      <c r="M98" s="21"/>
      <c r="N98" s="56"/>
    </row>
    <row r="99" spans="1:14" ht="18.75" x14ac:dyDescent="0.25">
      <c r="A99" s="58"/>
      <c r="B99" s="21"/>
      <c r="C99" s="21"/>
      <c r="D99" s="73"/>
      <c r="E99" s="56"/>
      <c r="F99" s="21"/>
      <c r="G99" s="56"/>
      <c r="H99" s="68"/>
      <c r="I99" s="21"/>
      <c r="J99" s="21"/>
      <c r="K99" s="73"/>
      <c r="L99" s="56"/>
      <c r="M99" s="21"/>
      <c r="N99" s="56"/>
    </row>
    <row r="100" spans="1:14" ht="18.75" x14ac:dyDescent="0.25">
      <c r="A100" s="58"/>
      <c r="B100" s="21"/>
      <c r="C100" s="21"/>
      <c r="D100" s="73"/>
      <c r="E100" s="56"/>
      <c r="F100" s="21"/>
      <c r="G100" s="56"/>
      <c r="H100" s="68"/>
      <c r="I100" s="21"/>
      <c r="J100" s="21"/>
      <c r="K100" s="73"/>
      <c r="L100" s="56"/>
      <c r="M100" s="21"/>
      <c r="N100" s="56"/>
    </row>
    <row r="101" spans="1:14" ht="18.75" x14ac:dyDescent="0.25">
      <c r="A101" s="58"/>
      <c r="B101" s="21"/>
      <c r="C101" s="21"/>
      <c r="D101" s="73"/>
      <c r="E101" s="56"/>
      <c r="F101" s="21"/>
      <c r="G101" s="56"/>
      <c r="H101" s="68"/>
      <c r="I101" s="21"/>
      <c r="J101" s="21"/>
      <c r="K101" s="73"/>
      <c r="L101" s="56"/>
      <c r="M101" s="21"/>
      <c r="N101" s="56"/>
    </row>
    <row r="102" spans="1:14" ht="18.75" x14ac:dyDescent="0.25">
      <c r="A102" s="58"/>
      <c r="B102" s="21"/>
      <c r="C102" s="21"/>
      <c r="D102" s="73"/>
      <c r="E102" s="56"/>
      <c r="F102" s="21"/>
      <c r="G102" s="56"/>
      <c r="H102" s="68"/>
      <c r="I102" s="21"/>
      <c r="J102" s="21"/>
      <c r="K102" s="73"/>
      <c r="L102" s="56"/>
      <c r="M102" s="21"/>
      <c r="N102" s="56"/>
    </row>
    <row r="103" spans="1:14" ht="18.75" x14ac:dyDescent="0.25">
      <c r="A103" s="58"/>
      <c r="B103" s="21"/>
      <c r="C103" s="21"/>
      <c r="D103" s="73"/>
      <c r="E103" s="56"/>
      <c r="F103" s="21"/>
      <c r="G103" s="56"/>
      <c r="H103" s="68"/>
      <c r="I103" s="21"/>
      <c r="J103" s="21"/>
      <c r="K103" s="73"/>
      <c r="L103" s="56"/>
      <c r="M103" s="21"/>
      <c r="N103" s="56"/>
    </row>
    <row r="104" spans="1:14" ht="18.75" x14ac:dyDescent="0.25">
      <c r="A104" s="58"/>
      <c r="B104" s="21"/>
      <c r="C104" s="21"/>
      <c r="D104" s="73"/>
      <c r="E104" s="56"/>
      <c r="F104" s="21"/>
      <c r="G104" s="56"/>
      <c r="H104" s="68"/>
      <c r="I104" s="21"/>
      <c r="J104" s="21"/>
      <c r="K104" s="73"/>
      <c r="L104" s="56"/>
      <c r="M104" s="21"/>
      <c r="N104" s="56"/>
    </row>
    <row r="105" spans="1:14" ht="18.75" x14ac:dyDescent="0.25">
      <c r="A105" s="58"/>
      <c r="B105" s="21"/>
      <c r="C105" s="21"/>
      <c r="D105" s="73"/>
      <c r="E105" s="56"/>
      <c r="F105" s="21"/>
      <c r="G105" s="56"/>
      <c r="H105" s="68"/>
      <c r="I105" s="21"/>
      <c r="J105" s="21"/>
      <c r="K105" s="73"/>
      <c r="L105" s="56"/>
      <c r="M105" s="21"/>
      <c r="N105" s="56"/>
    </row>
    <row r="106" spans="1:14" ht="18.75" x14ac:dyDescent="0.25">
      <c r="A106" s="58"/>
      <c r="B106" s="21"/>
      <c r="C106" s="21"/>
      <c r="D106" s="73"/>
      <c r="E106" s="56"/>
      <c r="F106" s="21"/>
      <c r="G106" s="56"/>
      <c r="H106" s="68"/>
      <c r="I106" s="21"/>
      <c r="J106" s="21"/>
      <c r="K106" s="73"/>
      <c r="L106" s="56"/>
      <c r="M106" s="21"/>
      <c r="N106" s="56"/>
    </row>
    <row r="107" spans="1:14" ht="18.75" x14ac:dyDescent="0.25">
      <c r="A107" s="58"/>
      <c r="B107" s="21"/>
      <c r="C107" s="21"/>
      <c r="D107" s="73"/>
      <c r="E107" s="56"/>
      <c r="F107" s="21"/>
      <c r="G107" s="56"/>
      <c r="H107" s="68"/>
      <c r="I107" s="21"/>
      <c r="J107" s="21"/>
      <c r="K107" s="73"/>
      <c r="L107" s="56"/>
      <c r="M107" s="21"/>
      <c r="N107" s="56"/>
    </row>
    <row r="108" spans="1:14" ht="18.75" x14ac:dyDescent="0.25">
      <c r="A108" s="58"/>
      <c r="B108" s="21"/>
      <c r="C108" s="21"/>
      <c r="D108" s="73"/>
      <c r="E108" s="56"/>
      <c r="F108" s="21"/>
      <c r="G108" s="56"/>
      <c r="H108" s="68"/>
      <c r="I108" s="21"/>
      <c r="J108" s="21"/>
      <c r="K108" s="73"/>
      <c r="L108" s="56"/>
      <c r="M108" s="21"/>
      <c r="N108" s="56"/>
    </row>
    <row r="109" spans="1:14" ht="18.75" x14ac:dyDescent="0.25">
      <c r="A109" s="58"/>
      <c r="B109" s="21"/>
      <c r="C109" s="21"/>
      <c r="D109" s="73"/>
      <c r="E109" s="56"/>
      <c r="F109" s="21"/>
      <c r="G109" s="56"/>
      <c r="H109" s="68"/>
      <c r="I109" s="21"/>
      <c r="J109" s="21"/>
      <c r="K109" s="73"/>
      <c r="L109" s="56"/>
      <c r="M109" s="21"/>
      <c r="N109" s="56"/>
    </row>
    <row r="110" spans="1:14" ht="18.75" x14ac:dyDescent="0.25">
      <c r="A110" s="58"/>
      <c r="B110" s="21"/>
      <c r="C110" s="21"/>
      <c r="D110" s="73"/>
      <c r="E110" s="56"/>
      <c r="F110" s="21"/>
      <c r="G110" s="56"/>
      <c r="H110" s="68"/>
      <c r="I110" s="21"/>
      <c r="J110" s="21"/>
      <c r="K110" s="73"/>
      <c r="L110" s="56"/>
      <c r="M110" s="21"/>
      <c r="N110" s="56"/>
    </row>
    <row r="111" spans="1:14" ht="18.75" x14ac:dyDescent="0.25">
      <c r="A111" s="58"/>
      <c r="B111" s="21"/>
      <c r="C111" s="21"/>
      <c r="D111" s="73"/>
      <c r="E111" s="56"/>
      <c r="F111" s="21"/>
      <c r="G111" s="56"/>
      <c r="H111" s="68"/>
      <c r="I111" s="21"/>
      <c r="J111" s="21"/>
      <c r="K111" s="73"/>
      <c r="L111" s="56"/>
      <c r="M111" s="21"/>
      <c r="N111" s="56"/>
    </row>
    <row r="112" spans="1:14" ht="18.75" x14ac:dyDescent="0.25">
      <c r="A112" s="58"/>
      <c r="B112" s="21"/>
      <c r="C112" s="21"/>
      <c r="D112" s="73"/>
      <c r="E112" s="56"/>
      <c r="F112" s="21"/>
      <c r="G112" s="56"/>
      <c r="H112" s="68"/>
      <c r="I112" s="21"/>
      <c r="J112" s="21"/>
      <c r="K112" s="73"/>
      <c r="L112" s="56"/>
      <c r="M112" s="21"/>
      <c r="N112" s="56"/>
    </row>
    <row r="113" spans="1:14" ht="18.75" x14ac:dyDescent="0.25">
      <c r="A113" s="58"/>
      <c r="B113" s="21"/>
      <c r="C113" s="21"/>
      <c r="D113" s="73"/>
      <c r="E113" s="56"/>
      <c r="F113" s="21"/>
      <c r="G113" s="56"/>
      <c r="H113" s="68"/>
      <c r="I113" s="21"/>
      <c r="J113" s="21"/>
      <c r="K113" s="73"/>
      <c r="L113" s="56"/>
      <c r="M113" s="21"/>
      <c r="N113" s="56"/>
    </row>
    <row r="114" spans="1:14" ht="18.75" x14ac:dyDescent="0.25">
      <c r="A114" s="58"/>
      <c r="B114" s="21"/>
      <c r="C114" s="21"/>
      <c r="D114" s="73"/>
      <c r="E114" s="56"/>
      <c r="F114" s="21"/>
      <c r="G114" s="56"/>
      <c r="H114" s="68"/>
      <c r="I114" s="21"/>
      <c r="J114" s="21"/>
      <c r="K114" s="73"/>
      <c r="L114" s="56"/>
      <c r="M114" s="21"/>
      <c r="N114" s="56"/>
    </row>
    <row r="115" spans="1:14" ht="18.75" x14ac:dyDescent="0.25">
      <c r="A115" s="58"/>
      <c r="B115" s="21"/>
      <c r="C115" s="21"/>
      <c r="D115" s="73"/>
      <c r="E115" s="56"/>
      <c r="F115" s="21"/>
      <c r="G115" s="56"/>
      <c r="H115" s="68"/>
      <c r="I115" s="21"/>
      <c r="J115" s="21"/>
      <c r="K115" s="73"/>
      <c r="L115" s="56"/>
      <c r="M115" s="21"/>
      <c r="N115" s="56"/>
    </row>
    <row r="116" spans="1:14" ht="18.75" x14ac:dyDescent="0.25">
      <c r="A116" s="58"/>
      <c r="B116" s="21"/>
      <c r="C116" s="21"/>
      <c r="D116" s="73"/>
      <c r="E116" s="56"/>
      <c r="F116" s="21"/>
      <c r="G116" s="56"/>
      <c r="H116" s="68"/>
      <c r="I116" s="21"/>
      <c r="J116" s="21"/>
      <c r="K116" s="73"/>
      <c r="L116" s="56"/>
      <c r="M116" s="21"/>
      <c r="N116" s="56"/>
    </row>
    <row r="117" spans="1:14" ht="18.75" x14ac:dyDescent="0.25">
      <c r="A117" s="58"/>
      <c r="B117" s="21"/>
      <c r="C117" s="21"/>
      <c r="D117" s="73"/>
      <c r="E117" s="56"/>
      <c r="F117" s="21"/>
      <c r="G117" s="56"/>
      <c r="H117" s="68"/>
      <c r="I117" s="21"/>
      <c r="J117" s="21"/>
      <c r="K117" s="73"/>
      <c r="L117" s="56"/>
      <c r="M117" s="21"/>
      <c r="N117" s="56"/>
    </row>
    <row r="118" spans="1:14" ht="18.75" x14ac:dyDescent="0.25">
      <c r="A118" s="58"/>
      <c r="B118" s="21"/>
      <c r="C118" s="21"/>
      <c r="D118" s="73"/>
      <c r="E118" s="56"/>
      <c r="F118" s="21"/>
      <c r="G118" s="56"/>
      <c r="H118" s="68"/>
      <c r="I118" s="21"/>
      <c r="J118" s="21"/>
      <c r="K118" s="73"/>
      <c r="L118" s="56"/>
      <c r="M118" s="21"/>
      <c r="N118" s="56"/>
    </row>
    <row r="119" spans="1:14" ht="18.75" x14ac:dyDescent="0.25">
      <c r="A119" s="58"/>
      <c r="B119" s="21"/>
      <c r="C119" s="21"/>
      <c r="D119" s="73"/>
      <c r="E119" s="56"/>
      <c r="F119" s="21"/>
      <c r="G119" s="56"/>
      <c r="H119" s="68"/>
      <c r="I119" s="21"/>
      <c r="J119" s="21"/>
      <c r="K119" s="73"/>
      <c r="L119" s="56"/>
      <c r="M119" s="21"/>
      <c r="N119" s="56"/>
    </row>
    <row r="120" spans="1:14" ht="18.75" x14ac:dyDescent="0.25">
      <c r="A120" s="58"/>
      <c r="B120" s="21"/>
      <c r="C120" s="21"/>
      <c r="D120" s="73"/>
      <c r="E120" s="56"/>
      <c r="F120" s="21"/>
      <c r="G120" s="56"/>
      <c r="H120" s="68"/>
      <c r="I120" s="21"/>
      <c r="J120" s="21"/>
      <c r="K120" s="73"/>
      <c r="L120" s="56"/>
      <c r="M120" s="21"/>
      <c r="N120" s="56"/>
    </row>
    <row r="121" spans="1:14" ht="18.75" x14ac:dyDescent="0.25">
      <c r="A121" s="58"/>
      <c r="B121" s="21"/>
      <c r="C121" s="21"/>
      <c r="D121" s="73"/>
      <c r="E121" s="56"/>
      <c r="F121" s="21"/>
      <c r="G121" s="56"/>
      <c r="H121" s="68"/>
      <c r="I121" s="21"/>
      <c r="J121" s="21"/>
      <c r="K121" s="73"/>
      <c r="L121" s="56"/>
      <c r="M121" s="21"/>
      <c r="N121" s="56"/>
    </row>
    <row r="122" spans="1:14" ht="18.75" x14ac:dyDescent="0.25">
      <c r="A122" s="58"/>
      <c r="B122" s="21"/>
      <c r="C122" s="21"/>
      <c r="D122" s="73"/>
      <c r="E122" s="56"/>
      <c r="F122" s="21"/>
      <c r="G122" s="56"/>
      <c r="H122" s="68"/>
      <c r="I122" s="21"/>
      <c r="J122" s="21"/>
      <c r="K122" s="73"/>
      <c r="L122" s="56"/>
      <c r="M122" s="21"/>
      <c r="N122" s="56"/>
    </row>
    <row r="123" spans="1:14" ht="18.75" x14ac:dyDescent="0.25">
      <c r="A123" s="58"/>
      <c r="B123" s="21"/>
      <c r="C123" s="21"/>
      <c r="D123" s="73"/>
      <c r="E123" s="56"/>
      <c r="F123" s="21"/>
      <c r="G123" s="56"/>
      <c r="H123" s="68"/>
      <c r="I123" s="21"/>
      <c r="J123" s="21"/>
      <c r="K123" s="73"/>
      <c r="L123" s="56"/>
      <c r="M123" s="21"/>
      <c r="N123" s="56"/>
    </row>
    <row r="124" spans="1:14" ht="18.75" x14ac:dyDescent="0.25">
      <c r="A124" s="58"/>
      <c r="B124" s="21"/>
      <c r="C124" s="21"/>
      <c r="D124" s="73"/>
      <c r="E124" s="56"/>
      <c r="F124" s="21"/>
      <c r="G124" s="56"/>
      <c r="H124" s="68"/>
      <c r="I124" s="21"/>
      <c r="J124" s="21"/>
      <c r="K124" s="73"/>
      <c r="L124" s="56"/>
      <c r="M124" s="21"/>
      <c r="N124" s="56"/>
    </row>
    <row r="125" spans="1:14" ht="18.75" x14ac:dyDescent="0.25">
      <c r="A125" s="58"/>
      <c r="B125" s="21"/>
      <c r="C125" s="21"/>
      <c r="D125" s="73"/>
      <c r="E125" s="56"/>
      <c r="F125" s="21"/>
      <c r="G125" s="56"/>
      <c r="H125" s="68"/>
      <c r="I125" s="21"/>
      <c r="J125" s="21"/>
      <c r="K125" s="73"/>
      <c r="L125" s="56"/>
      <c r="M125" s="21"/>
      <c r="N125" s="56"/>
    </row>
    <row r="126" spans="1:14" ht="18.75" x14ac:dyDescent="0.25">
      <c r="A126" s="58"/>
      <c r="B126" s="21"/>
      <c r="C126" s="21"/>
      <c r="D126" s="73"/>
      <c r="E126" s="56"/>
      <c r="F126" s="21"/>
      <c r="G126" s="56"/>
      <c r="H126" s="68"/>
      <c r="I126" s="21"/>
      <c r="J126" s="21"/>
      <c r="K126" s="73"/>
      <c r="L126" s="56"/>
      <c r="M126" s="21"/>
      <c r="N126" s="56"/>
    </row>
    <row r="127" spans="1:14" ht="18.75" x14ac:dyDescent="0.25">
      <c r="A127" s="58"/>
      <c r="B127" s="21"/>
      <c r="C127" s="21"/>
      <c r="D127" s="73"/>
      <c r="E127" s="56"/>
      <c r="F127" s="21"/>
      <c r="G127" s="56"/>
      <c r="H127" s="68"/>
      <c r="I127" s="21"/>
      <c r="J127" s="21"/>
      <c r="K127" s="73"/>
      <c r="L127" s="56"/>
      <c r="M127" s="21"/>
      <c r="N127" s="56"/>
    </row>
    <row r="128" spans="1:14" ht="18.75" x14ac:dyDescent="0.25">
      <c r="B128" s="21"/>
      <c r="C128" s="21"/>
      <c r="D128" s="73"/>
      <c r="E128" s="56"/>
      <c r="F128" s="21"/>
      <c r="G128" s="56"/>
      <c r="H128" s="68"/>
      <c r="I128" s="21"/>
      <c r="J128" s="21"/>
      <c r="K128" s="73"/>
      <c r="L128" s="56"/>
      <c r="M128" s="21"/>
      <c r="N128" s="56"/>
    </row>
    <row r="129" spans="1:14" ht="18.75" x14ac:dyDescent="0.25">
      <c r="A129" s="58"/>
      <c r="B129" s="21"/>
      <c r="C129" s="21"/>
      <c r="D129" s="73"/>
      <c r="E129" s="56"/>
      <c r="F129" s="21"/>
      <c r="G129" s="56"/>
      <c r="H129" s="68"/>
      <c r="I129" s="21"/>
      <c r="J129" s="21"/>
      <c r="K129" s="73"/>
      <c r="L129" s="56"/>
      <c r="M129" s="21"/>
      <c r="N129" s="56"/>
    </row>
    <row r="130" spans="1:14" ht="18.75" x14ac:dyDescent="0.25">
      <c r="A130" s="58"/>
      <c r="B130" s="21"/>
      <c r="C130" s="21"/>
      <c r="D130" s="73"/>
      <c r="E130" s="56"/>
      <c r="F130" s="21"/>
      <c r="G130" s="56"/>
      <c r="H130" s="68"/>
      <c r="I130" s="21"/>
      <c r="J130" s="21"/>
      <c r="K130" s="73"/>
      <c r="L130" s="56"/>
      <c r="M130" s="21"/>
      <c r="N130" s="56"/>
    </row>
    <row r="131" spans="1:14" ht="18.75" x14ac:dyDescent="0.25">
      <c r="A131" s="58"/>
      <c r="B131" s="21"/>
      <c r="C131" s="21"/>
      <c r="D131" s="73"/>
      <c r="E131" s="56"/>
      <c r="F131" s="21"/>
      <c r="G131" s="56"/>
      <c r="H131" s="68"/>
      <c r="I131" s="21"/>
      <c r="J131" s="21"/>
      <c r="K131" s="73"/>
      <c r="L131" s="56"/>
      <c r="M131" s="21"/>
      <c r="N131" s="56"/>
    </row>
    <row r="132" spans="1:14" ht="18.75" x14ac:dyDescent="0.25">
      <c r="A132" s="58"/>
      <c r="B132" s="21"/>
      <c r="C132" s="21"/>
      <c r="D132" s="73"/>
      <c r="E132" s="56"/>
      <c r="F132" s="21"/>
      <c r="G132" s="56"/>
      <c r="H132" s="68"/>
      <c r="I132" s="21"/>
      <c r="J132" s="21"/>
      <c r="K132" s="73"/>
      <c r="L132" s="56"/>
      <c r="M132" s="21"/>
      <c r="N132" s="56"/>
    </row>
    <row r="133" spans="1:14" ht="18.75" x14ac:dyDescent="0.25">
      <c r="A133" s="58"/>
      <c r="B133" s="21"/>
      <c r="C133" s="21"/>
      <c r="D133" s="73"/>
      <c r="E133" s="56"/>
      <c r="F133" s="21"/>
      <c r="G133" s="56"/>
      <c r="H133" s="68"/>
      <c r="I133" s="21"/>
      <c r="J133" s="21"/>
      <c r="K133" s="73"/>
      <c r="L133" s="56"/>
      <c r="M133" s="21"/>
      <c r="N133" s="56"/>
    </row>
    <row r="134" spans="1:14" ht="18.75" x14ac:dyDescent="0.25">
      <c r="A134" s="58"/>
      <c r="B134" s="21"/>
      <c r="C134" s="21"/>
      <c r="D134" s="73"/>
      <c r="E134" s="56"/>
      <c r="F134" s="21"/>
      <c r="G134" s="56"/>
      <c r="H134" s="68"/>
      <c r="I134" s="21"/>
      <c r="J134" s="21"/>
      <c r="K134" s="73"/>
      <c r="L134" s="56"/>
      <c r="M134" s="21"/>
      <c r="N134" s="56"/>
    </row>
    <row r="135" spans="1:14" ht="18.75" x14ac:dyDescent="0.25">
      <c r="A135" s="58"/>
      <c r="B135" s="21"/>
      <c r="C135" s="21"/>
      <c r="D135" s="73"/>
      <c r="E135" s="56"/>
      <c r="F135" s="21"/>
      <c r="G135" s="56"/>
      <c r="H135" s="68"/>
      <c r="I135" s="21"/>
      <c r="J135" s="21"/>
      <c r="K135" s="73"/>
      <c r="L135" s="56"/>
      <c r="M135" s="21"/>
      <c r="N135" s="56"/>
    </row>
    <row r="136" spans="1:14" ht="18.75" x14ac:dyDescent="0.25">
      <c r="A136" s="58"/>
      <c r="B136" s="21"/>
      <c r="C136" s="21"/>
      <c r="D136" s="73"/>
      <c r="E136" s="56"/>
      <c r="F136" s="21"/>
      <c r="G136" s="56"/>
      <c r="H136" s="68"/>
      <c r="I136" s="21"/>
      <c r="J136" s="21"/>
      <c r="K136" s="73"/>
      <c r="L136" s="56"/>
      <c r="M136" s="21"/>
      <c r="N136" s="56"/>
    </row>
    <row r="137" spans="1:14" ht="18.75" x14ac:dyDescent="0.25">
      <c r="A137" s="58"/>
      <c r="B137" s="21"/>
      <c r="C137" s="21"/>
      <c r="D137" s="73"/>
      <c r="E137" s="56"/>
      <c r="F137" s="21"/>
      <c r="G137" s="56"/>
      <c r="H137" s="68"/>
      <c r="I137" s="21"/>
      <c r="J137" s="21"/>
      <c r="K137" s="73"/>
      <c r="L137" s="56"/>
      <c r="M137" s="21"/>
      <c r="N137" s="56"/>
    </row>
    <row r="138" spans="1:14" ht="18.75" x14ac:dyDescent="0.25">
      <c r="A138" s="58"/>
      <c r="B138" s="21"/>
      <c r="C138" s="21"/>
      <c r="D138" s="73"/>
      <c r="E138" s="56"/>
      <c r="F138" s="21"/>
      <c r="G138" s="56"/>
      <c r="H138" s="68"/>
      <c r="I138" s="21"/>
      <c r="J138" s="21"/>
      <c r="K138" s="73"/>
      <c r="L138" s="56"/>
      <c r="M138" s="21"/>
      <c r="N138" s="56"/>
    </row>
    <row r="139" spans="1:14" ht="18.75" x14ac:dyDescent="0.25">
      <c r="A139" s="58"/>
      <c r="B139" s="21"/>
      <c r="C139" s="21"/>
      <c r="D139" s="73"/>
      <c r="E139" s="56"/>
      <c r="F139" s="21"/>
      <c r="G139" s="56"/>
      <c r="H139" s="68"/>
      <c r="I139" s="21"/>
      <c r="J139" s="21"/>
      <c r="K139" s="73"/>
      <c r="L139" s="56"/>
      <c r="M139" s="21"/>
      <c r="N139" s="56"/>
    </row>
    <row r="140" spans="1:14" ht="18.75" x14ac:dyDescent="0.25">
      <c r="A140" s="58"/>
      <c r="B140" s="21"/>
      <c r="C140" s="21"/>
      <c r="D140" s="73"/>
      <c r="E140" s="56"/>
      <c r="F140" s="21"/>
      <c r="G140" s="56"/>
      <c r="H140" s="68"/>
      <c r="I140" s="21"/>
      <c r="J140" s="21"/>
      <c r="K140" s="73"/>
      <c r="L140" s="56"/>
      <c r="M140" s="21"/>
      <c r="N140" s="56"/>
    </row>
    <row r="141" spans="1:14" ht="18.75" x14ac:dyDescent="0.25">
      <c r="A141" s="58"/>
      <c r="B141" s="21"/>
      <c r="C141" s="21"/>
      <c r="D141" s="73"/>
      <c r="E141" s="56"/>
      <c r="F141" s="21"/>
      <c r="G141" s="56"/>
      <c r="H141" s="68"/>
      <c r="I141" s="21"/>
      <c r="J141" s="21"/>
      <c r="K141" s="73"/>
      <c r="L141" s="56"/>
      <c r="M141" s="21"/>
      <c r="N141" s="56"/>
    </row>
    <row r="142" spans="1:14" ht="18.75" x14ac:dyDescent="0.25">
      <c r="A142" s="58"/>
      <c r="B142" s="21"/>
      <c r="C142" s="21"/>
      <c r="D142" s="73"/>
      <c r="E142" s="56"/>
      <c r="F142" s="21"/>
      <c r="G142" s="56"/>
      <c r="H142" s="68"/>
      <c r="I142" s="21"/>
      <c r="J142" s="21"/>
      <c r="K142" s="73"/>
      <c r="L142" s="56"/>
      <c r="M142" s="21"/>
      <c r="N142" s="56"/>
    </row>
    <row r="143" spans="1:14" ht="18.75" x14ac:dyDescent="0.25">
      <c r="A143" s="58"/>
      <c r="B143" s="21"/>
      <c r="C143" s="21"/>
      <c r="D143" s="73"/>
      <c r="E143" s="56"/>
      <c r="F143" s="21"/>
      <c r="G143" s="56"/>
      <c r="H143" s="68"/>
      <c r="I143" s="21"/>
      <c r="J143" s="21"/>
      <c r="K143" s="73"/>
      <c r="L143" s="56"/>
      <c r="M143" s="21"/>
      <c r="N143" s="56"/>
    </row>
    <row r="144" spans="1:14" ht="18.75" x14ac:dyDescent="0.25">
      <c r="A144" s="58"/>
      <c r="B144" s="21"/>
      <c r="C144" s="21"/>
      <c r="D144" s="73"/>
      <c r="E144" s="56"/>
      <c r="F144" s="21"/>
      <c r="G144" s="56"/>
      <c r="H144" s="68"/>
      <c r="I144" s="21"/>
      <c r="J144" s="21"/>
      <c r="K144" s="73"/>
      <c r="L144" s="56"/>
      <c r="M144" s="21"/>
      <c r="N144" s="56"/>
    </row>
    <row r="145" spans="1:14" ht="18.75" x14ac:dyDescent="0.25">
      <c r="A145" s="58"/>
      <c r="B145" s="21"/>
      <c r="C145" s="21"/>
      <c r="D145" s="73"/>
      <c r="E145" s="56"/>
      <c r="F145" s="21"/>
      <c r="G145" s="56"/>
      <c r="H145" s="68"/>
      <c r="I145" s="21"/>
      <c r="J145" s="21"/>
      <c r="K145" s="73"/>
      <c r="L145" s="56"/>
      <c r="M145" s="21"/>
      <c r="N145" s="56"/>
    </row>
    <row r="146" spans="1:14" ht="18.75" x14ac:dyDescent="0.25">
      <c r="A146" s="58"/>
      <c r="B146" s="21"/>
      <c r="C146" s="21"/>
      <c r="D146" s="73"/>
      <c r="E146" s="56"/>
      <c r="F146" s="21"/>
      <c r="G146" s="56"/>
      <c r="H146" s="68"/>
      <c r="I146" s="21"/>
      <c r="J146" s="21"/>
      <c r="K146" s="73"/>
      <c r="L146" s="56"/>
      <c r="M146" s="21"/>
      <c r="N146" s="56"/>
    </row>
    <row r="147" spans="1:14" ht="18.75" x14ac:dyDescent="0.25">
      <c r="A147" s="58"/>
      <c r="B147" s="21"/>
      <c r="C147" s="21"/>
      <c r="D147" s="73"/>
      <c r="E147" s="56"/>
      <c r="F147" s="21"/>
      <c r="G147" s="56"/>
      <c r="H147" s="68"/>
      <c r="I147" s="21"/>
      <c r="J147" s="21"/>
      <c r="K147" s="73"/>
      <c r="L147" s="56"/>
      <c r="M147" s="21"/>
      <c r="N147" s="56"/>
    </row>
    <row r="148" spans="1:14" ht="18.75" x14ac:dyDescent="0.25">
      <c r="A148" s="58"/>
      <c r="B148" s="21"/>
      <c r="C148" s="21"/>
      <c r="D148" s="73"/>
      <c r="E148" s="56"/>
      <c r="F148" s="21"/>
      <c r="G148" s="56"/>
      <c r="H148" s="68"/>
      <c r="I148" s="21"/>
      <c r="J148" s="21"/>
      <c r="K148" s="73"/>
      <c r="L148" s="56"/>
      <c r="M148" s="21"/>
      <c r="N148" s="56"/>
    </row>
    <row r="149" spans="1:14" ht="18.75" x14ac:dyDescent="0.25">
      <c r="A149" s="58"/>
      <c r="B149" s="21"/>
      <c r="C149" s="21"/>
      <c r="D149" s="73"/>
      <c r="E149" s="56"/>
      <c r="F149" s="21"/>
      <c r="G149" s="56"/>
      <c r="H149" s="68"/>
      <c r="I149" s="21"/>
      <c r="J149" s="21"/>
      <c r="K149" s="73"/>
      <c r="L149" s="56"/>
      <c r="M149" s="21"/>
      <c r="N149" s="56"/>
    </row>
    <row r="150" spans="1:14" ht="18.75" x14ac:dyDescent="0.25">
      <c r="A150" s="58"/>
      <c r="B150" s="21"/>
      <c r="C150" s="21"/>
      <c r="D150" s="73"/>
      <c r="E150" s="56"/>
      <c r="F150" s="21"/>
      <c r="G150" s="56"/>
      <c r="H150" s="68"/>
      <c r="I150" s="21"/>
      <c r="J150" s="21"/>
      <c r="K150" s="73"/>
      <c r="L150" s="56"/>
      <c r="M150" s="21"/>
      <c r="N150" s="56"/>
    </row>
    <row r="151" spans="1:14" ht="18.75" x14ac:dyDescent="0.25">
      <c r="A151" s="58"/>
      <c r="B151" s="21"/>
      <c r="C151" s="21"/>
      <c r="D151" s="73"/>
      <c r="E151" s="56"/>
      <c r="F151" s="21"/>
      <c r="G151" s="56"/>
      <c r="H151" s="68"/>
      <c r="I151" s="21"/>
      <c r="J151" s="21"/>
      <c r="K151" s="73"/>
      <c r="L151" s="56"/>
      <c r="M151" s="21"/>
      <c r="N151" s="56"/>
    </row>
    <row r="152" spans="1:14" ht="18.75" x14ac:dyDescent="0.25">
      <c r="A152" s="58"/>
      <c r="B152" s="21"/>
      <c r="C152" s="21"/>
      <c r="D152" s="73"/>
      <c r="E152" s="56"/>
      <c r="F152" s="21"/>
      <c r="G152" s="56"/>
      <c r="H152" s="68"/>
      <c r="I152" s="21"/>
      <c r="J152" s="21"/>
      <c r="K152" s="73"/>
      <c r="L152" s="56"/>
      <c r="M152" s="21"/>
      <c r="N152" s="56"/>
    </row>
    <row r="153" spans="1:14" ht="18.75" x14ac:dyDescent="0.25">
      <c r="A153" s="58"/>
      <c r="B153" s="21"/>
      <c r="C153" s="21"/>
      <c r="D153" s="73"/>
      <c r="E153" s="56"/>
      <c r="F153" s="21"/>
      <c r="G153" s="56"/>
      <c r="H153" s="68"/>
      <c r="I153" s="21"/>
      <c r="J153" s="21"/>
      <c r="K153" s="73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2016-11-25T03:13:58Z</cp:lastPrinted>
  <dcterms:created xsi:type="dcterms:W3CDTF">2013-11-25T08:04:18Z</dcterms:created>
  <dcterms:modified xsi:type="dcterms:W3CDTF">2019-12-18T04:59:14Z</dcterms:modified>
</cp:coreProperties>
</file>