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forallworkers\ОТДЕЛ МОНИТОРИНГА И КОМПЛЕКСНОГО АНАЛИЗА СФЕРЫ ДЕЯТЕЛЬНОСТИ МОЛОДЕЖНОЙ ПОЛИТИКИ\Стастистика и Аналитика 2016-2023\Статистика и аналитика 2023\СТАТИСТИКА 2023\Отчеты центров\"/>
    </mc:Choice>
  </mc:AlternateContent>
  <xr:revisionPtr revIDLastSave="0" documentId="13_ncr:1_{59D275DA-1504-45FD-90F1-E3307980738F}" xr6:coauthVersionLast="47" xr6:coauthVersionMax="47" xr10:uidLastSave="{00000000-0000-0000-0000-000000000000}"/>
  <bookViews>
    <workbookView xWindow="-120" yWindow="-120" windowWidth="29040" windowHeight="15840" tabRatio="715" firstSheet="10" activeTab="11" xr2:uid="{00000000-000D-0000-FFFF-FFFF00000000}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81029" iterateDelta="1E-4"/>
</workbook>
</file>

<file path=xl/calcChain.xml><?xml version="1.0" encoding="utf-8"?>
<calcChain xmlns="http://schemas.openxmlformats.org/spreadsheetml/2006/main">
  <c r="E3" i="29" l="1"/>
  <c r="B19" i="30" l="1"/>
  <c r="B10" i="35" l="1"/>
  <c r="L108" i="33"/>
  <c r="D96" i="33"/>
  <c r="C96" i="33"/>
  <c r="B3" i="2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C16" i="32" l="1"/>
  <c r="C11" i="32"/>
  <c r="C9" i="32"/>
  <c r="C7" i="32"/>
  <c r="C6" i="32"/>
  <c r="C15" i="32"/>
  <c r="C4" i="32"/>
  <c r="C14" i="32"/>
  <c r="C5" i="32"/>
  <c r="C13" i="32"/>
  <c r="C12" i="32"/>
  <c r="C8" i="32"/>
  <c r="F15" i="3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I107" i="33" s="1"/>
  <c r="H112" i="33"/>
  <c r="G112" i="33"/>
  <c r="G107" i="33" s="1"/>
  <c r="D112" i="33"/>
  <c r="D107" i="33" s="1"/>
  <c r="C112" i="33"/>
  <c r="K108" i="33"/>
  <c r="J108" i="33"/>
  <c r="I108" i="33"/>
  <c r="H108" i="33"/>
  <c r="G108" i="33"/>
  <c r="D108" i="33"/>
  <c r="C108" i="33"/>
  <c r="J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G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L75" i="33" s="1"/>
  <c r="K76" i="33"/>
  <c r="K75" i="33" s="1"/>
  <c r="J76" i="33"/>
  <c r="J75" i="33" s="1"/>
  <c r="I76" i="33"/>
  <c r="H76" i="33"/>
  <c r="G76" i="33"/>
  <c r="D76" i="33"/>
  <c r="C76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H61" i="33" s="1"/>
  <c r="G62" i="33"/>
  <c r="G61" i="33" s="1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J48" i="33"/>
  <c r="J47" i="33" s="1"/>
  <c r="I48" i="33"/>
  <c r="H48" i="33"/>
  <c r="G48" i="33"/>
  <c r="G47" i="33" s="1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D29" i="33"/>
  <c r="C29" i="33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4" i="33"/>
  <c r="L5" i="33"/>
  <c r="K5" i="33"/>
  <c r="J5" i="33"/>
  <c r="I5" i="33"/>
  <c r="H5" i="33"/>
  <c r="G5" i="33"/>
  <c r="G29" i="33" l="1"/>
  <c r="C75" i="33"/>
  <c r="H47" i="33"/>
  <c r="H107" i="33"/>
  <c r="G4" i="33"/>
  <c r="I47" i="33"/>
  <c r="G75" i="33"/>
  <c r="H75" i="33"/>
  <c r="K47" i="33"/>
  <c r="I4" i="33"/>
  <c r="J4" i="33"/>
  <c r="H91" i="33"/>
  <c r="D75" i="33"/>
  <c r="G91" i="33"/>
  <c r="K91" i="33"/>
  <c r="K107" i="33"/>
  <c r="C107" i="33"/>
  <c r="I91" i="33"/>
  <c r="J91" i="33"/>
  <c r="L91" i="33"/>
  <c r="C61" i="33"/>
  <c r="D61" i="33"/>
  <c r="L47" i="33"/>
  <c r="L4" i="33"/>
  <c r="H4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C59" i="8" l="1"/>
</calcChain>
</file>

<file path=xl/sharedStrings.xml><?xml version="1.0" encoding="utf-8"?>
<sst xmlns="http://schemas.openxmlformats.org/spreadsheetml/2006/main" count="1632" uniqueCount="744">
  <si>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</si>
  <si>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</si>
  <si>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</si>
  <si>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</si>
  <si>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</si>
  <si>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</si>
  <si>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</si>
  <si>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</si>
  <si>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</si>
  <si>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</si>
  <si>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</si>
  <si>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</si>
  <si>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</si>
  <si>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</si>
  <si>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</si>
  <si>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</si>
  <si>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</si>
  <si>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</si>
  <si>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</si>
  <si>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</si>
  <si>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</si>
  <si>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</si>
  <si>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</si>
  <si>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</si>
  <si>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</si>
  <si>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</si>
  <si>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</si>
  <si>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</si>
  <si>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</si>
  <si>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</si>
  <si>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</si>
  <si>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</si>
  <si>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</si>
  <si>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</si>
  <si>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</si>
  <si>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</si>
  <si>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</si>
  <si>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</si>
  <si>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</si>
  <si>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</si>
  <si>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</si>
  <si>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</si>
  <si>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</si>
  <si>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</si>
  <si>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</si>
  <si>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</si>
  <si>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</si>
  <si>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</si>
  <si>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</si>
  <si>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</si>
  <si>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</si>
  <si>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</si>
  <si>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</si>
  <si>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</si>
  <si>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</si>
  <si>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</si>
  <si>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</si>
  <si>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</si>
  <si>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</si>
  <si>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</si>
  <si>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</si>
  <si>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</si>
  <si>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</si>
  <si>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</si>
  <si>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</si>
  <si>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</si>
  <si>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</si>
  <si>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</si>
  <si>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</si>
  <si>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</si>
  <si>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</si>
  <si>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</si>
  <si>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</si>
  <si>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</si>
  <si>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</si>
  <si>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</si>
  <si>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</si>
  <si>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</si>
  <si>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</si>
  <si>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</si>
  <si>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</si>
  <si>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</si>
  <si>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</si>
  <si>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</si>
  <si>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</si>
  <si>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</si>
  <si>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</si>
  <si>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</si>
  <si>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</si>
  <si>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</si>
  <si>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</si>
  <si>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</si>
  <si>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</si>
  <si>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</si>
  <si>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</si>
  <si>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</si>
  <si>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</si>
  <si>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</si>
  <si>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</si>
  <si>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</si>
  <si>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</si>
  <si>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</si>
  <si>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</si>
  <si>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</si>
  <si>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</si>
  <si>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</si>
  <si>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</si>
  <si>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</si>
  <si>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</si>
  <si>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</si>
  <si>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</si>
  <si>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</si>
  <si>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</si>
  <si>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</si>
  <si>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</si>
  <si>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</si>
  <si>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</si>
  <si>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</si>
  <si>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</si>
  <si>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</si>
  <si>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</si>
  <si>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</si>
  <si>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</si>
  <si>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</si>
  <si>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</si>
  <si>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</si>
  <si>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</si>
  <si>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</si>
  <si>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</si>
  <si>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</si>
  <si>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</si>
  <si>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</si>
  <si>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</si>
  <si>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</si>
  <si>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</si>
  <si>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</si>
  <si>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</si>
  <si>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</si>
  <si>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</si>
  <si>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</si>
  <si>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</si>
  <si>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</si>
  <si>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</si>
  <si>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</si>
  <si>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</si>
  <si>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</si>
  <si>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</si>
  <si>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</si>
  <si>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</si>
  <si>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</si>
  <si>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</si>
  <si>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</si>
  <si>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</si>
  <si>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</si>
  <si>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</si>
  <si>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</si>
  <si>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</si>
  <si>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</si>
  <si>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</si>
  <si>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</si>
  <si>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</si>
  <si>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</si>
  <si>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</si>
  <si>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</si>
  <si>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</si>
  <si>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</si>
  <si>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</si>
  <si>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</si>
  <si>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</si>
  <si>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</si>
  <si>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</si>
  <si>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</si>
  <si>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</si>
  <si>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</si>
  <si>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</si>
  <si>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</si>
  <si>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</si>
  <si>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</si>
  <si>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</si>
  <si>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</si>
  <si>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</si>
  <si>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</si>
  <si>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</si>
  <si>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</si>
  <si>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</si>
  <si>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</si>
  <si>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</si>
  <si>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</si>
  <si>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</si>
  <si>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</si>
  <si>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</si>
  <si>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</si>
  <si>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</si>
  <si>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</si>
  <si>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</si>
  <si>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</si>
  <si>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</si>
  <si>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</si>
  <si>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</si>
  <si>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</si>
  <si>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</si>
  <si>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</si>
  <si>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</si>
  <si>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</si>
  <si>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</si>
  <si>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</si>
  <si>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</si>
  <si>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</si>
  <si>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</si>
  <si>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</si>
  <si>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</si>
  <si>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</si>
  <si>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</si>
  <si>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</si>
  <si>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</si>
  <si>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</si>
  <si>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</si>
  <si>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</si>
  <si>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</si>
  <si>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</si>
  <si>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</si>
  <si>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</si>
  <si>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</si>
  <si>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</si>
  <si>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</si>
  <si>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</si>
  <si>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</si>
  <si>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</si>
  <si>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</si>
  <si>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</si>
  <si>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</si>
  <si>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</si>
  <si>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</si>
  <si>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</si>
  <si>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</si>
  <si>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</si>
  <si>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</si>
  <si>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</si>
  <si>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</si>
  <si>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</si>
  <si>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</si>
  <si>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</si>
  <si>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</si>
  <si>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</si>
  <si>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</si>
  <si>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</si>
  <si>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</si>
  <si>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</si>
  <si>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</si>
  <si>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</si>
  <si>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</si>
  <si>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</si>
  <si>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</si>
  <si>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</si>
  <si>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</si>
  <si>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</si>
  <si>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</si>
  <si>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</si>
  <si>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</si>
  <si>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</si>
  <si>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</si>
  <si>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</si>
  <si>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</si>
  <si>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</si>
  <si>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</si>
  <si>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</si>
  <si>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</si>
  <si>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</si>
  <si>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</si>
  <si>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</si>
  <si>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</si>
  <si>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</si>
  <si>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</si>
  <si>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</si>
  <si>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</si>
  <si>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</si>
  <si>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</si>
  <si>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</si>
  <si>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</si>
  <si>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</si>
  <si>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</si>
  <si>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</si>
  <si>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 xml:space="preserve">Муниципальное бюджетное учреждение города Новосибирска "Молодежный центр Калининского района", </t>
  </si>
  <si>
    <t>Муниципальное бюджетное учреждение города Новосибирска "Молодежный центр Калининского района"</t>
  </si>
  <si>
    <t>Муниципальное образование город Новосибирск, функции и полномочия осуществляет Департамент культуры, спорта и молодежной политики мэрии города Новосибирска</t>
  </si>
  <si>
    <t>630020, г. Новосибирск, ул. Фадеева, 24/1, patriotnovosib@mail.ru, т. 272-00-66, 272-84-80,</t>
  </si>
  <si>
    <t>Федоренко Елена Николаевна</t>
  </si>
  <si>
    <t>ул. Фадеева, 24/1:  Основной отдел "Проектное пространство "Патриот"                                       ул. Земнухова, 12/1: Основной отдел "Культурный кластер "Кислород"</t>
  </si>
  <si>
    <t>Общая плошадь: 1422,9 (1062,8 м2+357,7м2)</t>
  </si>
  <si>
    <t>Полезная площадь: 1282,3 (942,4м2+339,9м2)</t>
  </si>
  <si>
    <t>ул. Фадеева, 24/1:  13                                                                                                             ул. Земнухова, 12/1: 7</t>
  </si>
  <si>
    <t>Районный штаб трудовых отрядов</t>
  </si>
  <si>
    <t>Дари добро другим</t>
  </si>
  <si>
    <t>Стрит Арт</t>
  </si>
  <si>
    <t>И книги и кино</t>
  </si>
  <si>
    <t>Театральная лаборатория</t>
  </si>
  <si>
    <t>2022-2023</t>
  </si>
  <si>
    <t>2023-2024</t>
  </si>
  <si>
    <t>Я Патриот</t>
  </si>
  <si>
    <t>Родная Светлица</t>
  </si>
  <si>
    <t>Другой день. Арт</t>
  </si>
  <si>
    <t>Восьмое чувство</t>
  </si>
  <si>
    <t>Event Lab</t>
  </si>
  <si>
    <t>Мир в котором ты</t>
  </si>
  <si>
    <t>14-18</t>
  </si>
  <si>
    <t>14-35</t>
  </si>
  <si>
    <t>"МультСемья" Всероссийский фестиваль молодежного и семейного экранного творчества</t>
  </si>
  <si>
    <t>содействие в выборе профессии и ориентировании на рынке труда</t>
  </si>
  <si>
    <t>Городские интеллектуальные игры</t>
  </si>
  <si>
    <t>"Будь душою крепче стали" Городской молодежный фестиваль по военно-прикладным видам спорта</t>
  </si>
  <si>
    <t>содействие в формировании здорового образа жизни в молодежной среде</t>
  </si>
  <si>
    <t>содействие развитию активной жизненной позиции молодежи</t>
  </si>
  <si>
    <t>Районный конкурс творческой самодеятельности молодежи «Арт-Калинка»;</t>
  </si>
  <si>
    <t>Районный экологический фестиваль «ЭкоФест»;</t>
  </si>
  <si>
    <t xml:space="preserve">Форум молодежи Калининского района; </t>
  </si>
  <si>
    <t>Цикл мероприятий, посвященных Дню города «Город-54»;</t>
  </si>
  <si>
    <t xml:space="preserve">Образовательный фестиваль «Дрим-Тим»; </t>
  </si>
  <si>
    <t>«Есть чем заняться» Экспериментальная ярмарка профессий;</t>
  </si>
  <si>
    <t xml:space="preserve">«Комната писателя» Серия иммерсивных погружений; </t>
  </si>
  <si>
    <t>Резиденция Деда Мороза</t>
  </si>
  <si>
    <t xml:space="preserve">Районная Вахта Памяти; </t>
  </si>
  <si>
    <t>Социально-значимая акция «Свеча памяти»;</t>
  </si>
  <si>
    <t>«Победный май» Цикл мероприятий, посвященный Дню Победы;</t>
  </si>
  <si>
    <t>Районный праздник «День призывника»;</t>
  </si>
  <si>
    <t>Торжественное мероприятие, посвященное вручению паспортов гражданина РФ «Я-гражданин России» для молодежи Калининского района, достигшей 14 лет</t>
  </si>
  <si>
    <t>Районный открытый молодежный фестиваль национальных культур «ЭтноМы»;</t>
  </si>
  <si>
    <t>Организация и проведение иммерсивной аудиовыставки,  посвященной  ВОВ</t>
  </si>
  <si>
    <t>Районный спортивный фестиваль «ЗОЖ-fest».</t>
  </si>
  <si>
    <t xml:space="preserve">Фестиваль летних дворовых игр «Рlay, рlease» </t>
  </si>
  <si>
    <t>Церемония открытия районной легкоатлетической эстафеты</t>
  </si>
  <si>
    <t>Фестиваль зимних игр «Зимние дворовые игры»</t>
  </si>
  <si>
    <t>Зимние семейные соревнования «Снежные забавы»</t>
  </si>
  <si>
    <t>«Точка роста» Ворк-шоп физического и ментального здоровья детей</t>
  </si>
  <si>
    <t>02.02.2023-05.02.2023</t>
  </si>
  <si>
    <t>г. Иркутск</t>
  </si>
  <si>
    <t>14.06.2023-25.06.2023</t>
  </si>
  <si>
    <t>ДОЛ "Орбита"</t>
  </si>
  <si>
    <t>КВПД "Ермакъ" Профильный сбор по универсальному бою</t>
  </si>
  <si>
    <t xml:space="preserve">КВПД "Ермакъ" Областная профильная смена </t>
  </si>
  <si>
    <t>«Базар» Районное мероприятие, посвященное масленичным гуляниям</t>
  </si>
  <si>
    <t>гражданское и патриотическое воспитание молодежи</t>
  </si>
  <si>
    <t>«Театральная лаборатория» Театральный интенсив</t>
  </si>
  <si>
    <t>«Тишина» Ворк-шоп физического и ментального здоровья</t>
  </si>
  <si>
    <t>Цикл мероприятий, посвященных Дню района «Район наш вечно молодой»</t>
  </si>
  <si>
    <t>июнь-июль</t>
  </si>
  <si>
    <t xml:space="preserve">"Лаборатория. Город" </t>
  </si>
  <si>
    <t>Школа городского проектирования</t>
  </si>
  <si>
    <t>от2 до 35</t>
  </si>
  <si>
    <t>16-25</t>
  </si>
  <si>
    <t>V Летняя спартакиада среди молодежных активов и молодых специалистов молодежной политики города Новосибирска «Форт Боярд»</t>
  </si>
  <si>
    <t>ПКиО «Заельцовский»</t>
  </si>
  <si>
    <t>https://vk.com/public217715391</t>
  </si>
  <si>
    <t xml:space="preserve">Диплом участника Команда «Снегири не гири»
МБУ «МЦ Калининского района»
</t>
  </si>
  <si>
    <t xml:space="preserve">Интеллектуальный квиз «Элементарно»
В рамках  XVI научно-практической конференция «Актуальные проблемы и перспективы реализации молодежной политики города Новосибирска» 
</t>
  </si>
  <si>
    <t xml:space="preserve">Mishkin &amp; Mishkin </t>
  </si>
  <si>
    <t>Диплом участника Команда «Снегири не гири»</t>
  </si>
  <si>
    <t>Открытый вокальный конкурс «Моя Россия»</t>
  </si>
  <si>
    <t>г. Новосибирск</t>
  </si>
  <si>
    <t xml:space="preserve">Дипломант 1 степени
Анкудинова Алена
Номинация «Эстрадный вокал. Соло»
17-19 лет
Вокальная студия «Реприза»
рук. Цыганская Л.Ю.
</t>
  </si>
  <si>
    <t xml:space="preserve">Дипломант 3 степени
Сальникова Надежда
Номинация «Эстрадный вокал. Соло»
20-35 лет
Вокальная студия «Реприза»
рук. Цыганская Л.Ю.
</t>
  </si>
  <si>
    <t>Городской конкурс поделок из вторичного сырья «Вторая жизнь упаковки»</t>
  </si>
  <si>
    <t xml:space="preserve">1 место
Иванов Иван
Соломатова Милана
Работа «Елка»
Мастерская традиционного декоративно-прикладного творчества «Истоки»
рук. Биль Г.В.
</t>
  </si>
  <si>
    <t>Открытый турнир-фестиваль по киокусинкай-каратэ на Кубок жилого района «Светлый»</t>
  </si>
  <si>
    <t>г. Новосибирск, п. Светлый</t>
  </si>
  <si>
    <t xml:space="preserve">1 место 
Ермолаев Артем
Секция «Каратэ Киокушинкай»
рук. Рыков С.М.
</t>
  </si>
  <si>
    <t xml:space="preserve">1 место 
Ермолаев Максим
Секция «Каратэ Киокушинкай»
рук. Рыков С.М.
</t>
  </si>
  <si>
    <t xml:space="preserve">3 место 
Кривошеев Игорь 
Секция «Каратэ Киокушинкай»
рук. Рыков С.М.
</t>
  </si>
  <si>
    <t xml:space="preserve">1 место 
Лучин Роман
Секция «Каратэ Киокушинкай»
рук. Рыков С.М.
</t>
  </si>
  <si>
    <t xml:space="preserve">3 место 
Лычкова Мария
Секция «Каратэ Киокушинкай»
рук. Рыков С.М.
</t>
  </si>
  <si>
    <t>https://moshkovo-horizon.ru/?module=articles&amp;action=view&amp;id=6660</t>
  </si>
  <si>
    <t>Районный фестиваль творчества «Рождественская звезда»</t>
  </si>
  <si>
    <t>январь 2023</t>
  </si>
  <si>
    <t xml:space="preserve">Лауреат 1 степени
Коллективная работа
Мастерская традиционного декоративно-прикладного творчества «Истоки»
рук. Биль Г.В.
</t>
  </si>
  <si>
    <t>г. Новосибирск Заельцовский р-н</t>
  </si>
  <si>
    <t>https://vk.com/wall-159999791_923?ysclid=locf19ta3n915047901</t>
  </si>
  <si>
    <t>Квест, посвященный Дню космонавтики «Стражи галактики»</t>
  </si>
  <si>
    <t>апрель 2023</t>
  </si>
  <si>
    <t xml:space="preserve">г. Новосибирск </t>
  </si>
  <si>
    <t xml:space="preserve">Диплом победителя
Команда
Мастерская традиционного декоративно-прикладного творчества «Истоки»
рук. Биль Г.В.
</t>
  </si>
  <si>
    <t>https://vk.com/patriotnsk1?from=quick_search</t>
  </si>
  <si>
    <t xml:space="preserve">Фестиваль творческой самодеятельности Калининского района 
г. Новосибирска 
«Арт-Калинка-2023»
</t>
  </si>
  <si>
    <t xml:space="preserve">Диплом лауреата 3 степени
 в номинации
«Танцевальый жанр»
возр.категория 14-18 лет
Танец «В мыслях»
Студия эстрадного и современного танца «Притяжение»
рук. Никитина Т.В.
</t>
  </si>
  <si>
    <t xml:space="preserve">Диплом лауреата 1 степени
 в номинации
Инструментальный жанр
Шагалов Ярослав
Вокально-инструментальный ансамбль
«Нефрит»
рук. Соляникова А.А.
</t>
  </si>
  <si>
    <t xml:space="preserve">Диплом лауреата III степени
 в номинации
Соло
Герасимова Софья
Вокально- Вокальная студия «Реприза»
рук. Цыганская Л.Ю.
</t>
  </si>
  <si>
    <t xml:space="preserve">Диплом лауреата III степени
 в номинации
Соло
Никитина Ольга
Вокально- Вокальная студия «Реприза»
рук. Цыганская Л.Ю.
</t>
  </si>
  <si>
    <t xml:space="preserve">Диплом лауреата III степени
 в номинации
Соло
Сальникова Надежда
Вокально- Вокальная студия «Реприза»
рук. Цыганская Л.Ю.
</t>
  </si>
  <si>
    <t xml:space="preserve">Диплом лауреата I степени
 в номинации
Дуэт
Анкудинова Алена и Барсуква Арина
Вокально- Вокальная студия «Реприза»
рук. Цыганская Л.Ю.
</t>
  </si>
  <si>
    <t xml:space="preserve">Диплом 3 место
Кабаков Владимир 
Браттон Маша
Латиноамериканская программа
Студия спортивного бального танца "Ника"   рук. Тутаев М. В.
</t>
  </si>
  <si>
    <t xml:space="preserve">Первенство города Новосибирска по танцевальному спорту
2022
</t>
  </si>
  <si>
    <t>http://fts-nso.ru/</t>
  </si>
  <si>
    <t>XXVI Городской конкурс детских и юношеских средств массовой информации «МедиаАмбассадоры НСК»</t>
  </si>
  <si>
    <t xml:space="preserve">декабрь 2022
</t>
  </si>
  <si>
    <t xml:space="preserve">июнь 2023
</t>
  </si>
  <si>
    <t xml:space="preserve">Лауреат в номинации «Школьное интернет-издание: позитивный контент»
Пресс-центр «Киви»
молодежная киностудия «Киви»
рук. Каян Е.И.,
Лебедева М.А.
</t>
  </si>
  <si>
    <t>https://navigator.edu54.ru/activity/1256/</t>
  </si>
  <si>
    <t xml:space="preserve">Лауреат в номинации «Пресс-центр года»
Пресс-центр «Киви»
молодежная киностудия «Киви»
рук. Каян Е.И.,
Лебедева М.А.
</t>
  </si>
  <si>
    <t xml:space="preserve">Победитель
 в номинации «Лучший авторский материал»
Билаш Елизавета
молодежная киностудия «Киви»
рук. Каян Е.И.,
Лебедева М.А.
</t>
  </si>
  <si>
    <t xml:space="preserve">Победитель
 в номинации «Лучшая информационная передача»
Пресс-центр «Киви»
молодежная киностудия «Киви»
рук. Каян Е.И.,
Лебедева М.А.
</t>
  </si>
  <si>
    <t xml:space="preserve">Фестиваль 
«Кубок Деда Мороза»
По Армейскому рукопашному бою в Сибирском Кадетском корпусе
</t>
  </si>
  <si>
    <t xml:space="preserve">январь 2023
</t>
  </si>
  <si>
    <t xml:space="preserve">2 место
Гнедов Илья
Клуб военно-прикладных дисциплин 
 «Ермакъ»
     рук. Корнева К.З
</t>
  </si>
  <si>
    <t xml:space="preserve">2 место
Дорогин Тимофей
Клуб военно-прикладных дисциплин 
 «Ермакъ»
     рук. Корнева К.З
</t>
  </si>
  <si>
    <t xml:space="preserve">2 место
Корнев Андрей
Клуб военно-прикладных дисциплин 
 «Ермакъ»
     рук. Корнева К.З
</t>
  </si>
  <si>
    <t xml:space="preserve">1 место
Муштренко Сергей
Клуб военно-прикладных дисциплин 
 «Ермакъ»
     рук. Корнева К.З
</t>
  </si>
  <si>
    <t xml:space="preserve">2 место
Муштренко Сергей
Клуб военно-прикладных дисциплин 
 «Ермакъ»
     рук. Корнева К.З
</t>
  </si>
  <si>
    <t xml:space="preserve">2 место
Скороходов Тимофей
Клуб военно-прикладных дисциплин 
 «Ермакъ»
     рук. Корнева К.З
</t>
  </si>
  <si>
    <t xml:space="preserve">2 место
Титов Матвей
Клуб военно-прикладных дисциплин 
 «Ермакъ»
     рук. Корнева К.З
</t>
  </si>
  <si>
    <t>VII традиционный фестиваль Коченевского района по Абсолютному Реальному бою на кубок СК «Спарта»</t>
  </si>
  <si>
    <t xml:space="preserve">г. Новосибирск
 (п. Коченево)
</t>
  </si>
  <si>
    <t xml:space="preserve">3 место
Гнедов Илья
Клуб военно-прикладных дисциплин 
 «Ермакъ»
     рук. Корнева К.З
</t>
  </si>
  <si>
    <t>https://arb-nso.ru/%D0%BD%D0%BE%D0%B2%D0%BE%D1%81%D1%82%D0%B8/</t>
  </si>
  <si>
    <t xml:space="preserve">2 место
Изотов Максим
Клуб военно-прикладных дисциплин 
 «Ермакъ»
     рук. Корнева К.З
</t>
  </si>
  <si>
    <t xml:space="preserve">3 место
Корнев Андрей
Клуб военно-прикладных дисциплин 
 «Ермакъ»
     рук. Корнева К.З
</t>
  </si>
  <si>
    <t xml:space="preserve">3 место
Литвинов Адриан
Клуб военно-прикладных дисциплин 
 «Ермакъ»
     рук. Корнева К.З
</t>
  </si>
  <si>
    <t xml:space="preserve">3 место
Наумова Василина 
Клуб военно-прикладных дисциплин 
 «Ермакъ»
     рук. Корнева К.З
</t>
  </si>
  <si>
    <t xml:space="preserve">1 место
Титов Матвей
Клуб военно-прикладных дисциплин 
 «Ермакъ»
     рук. Корнева К.З
</t>
  </si>
  <si>
    <t xml:space="preserve">2 место
Хорев Роман
Клуб военно-прикладных дисциплин 
 «Ермакъ»
     рук. Корнева К.З
2 место
Хорев Роман
Клуб военно-прикладных дисциплин 
 «Ермакъ»
     рук. Корнева К.З
</t>
  </si>
  <si>
    <t xml:space="preserve">2 место
Чернышов Максим
Клуб военно-прикладных дисциплин 
 «Ермакъ»
     рук. Корнева К.З
</t>
  </si>
  <si>
    <t xml:space="preserve">Фестиваль военно-прикладного многоборья,
Посвященный Дню защитника Отечества
</t>
  </si>
  <si>
    <t>18.02.2023</t>
  </si>
  <si>
    <t xml:space="preserve">г. Новосибирск
 (п. Чик)
</t>
  </si>
  <si>
    <t xml:space="preserve">1 место
Этап: неполная разборка и сборка АК
Команда
Клуб военно-прикладных дисциплин 
 «Ермакъ»
     рук. Корнева К.З
</t>
  </si>
  <si>
    <t xml:space="preserve">1 место
Команда
Клуб военно-прикладных дисциплин 
 «Ермакъ»
     рук. Корнева К.З
</t>
  </si>
  <si>
    <t xml:space="preserve">1 место
Этап: разгибание  сгибание рук в упоре лежа
Команда
Клуб военно-прикладных дисциплин 
 «Ермакъ»
     рук. Корнева К.З
</t>
  </si>
  <si>
    <t xml:space="preserve">1 место
Этап: поднимание туловища из положения лежа
Команда
«Патриот»
Клуб военно-прикладных дисциплин 
 «Ермакъ»
     рук. Корнева К.З
</t>
  </si>
  <si>
    <t xml:space="preserve">2 место
Команда
«Патриот»
Клуб военно-прикладных дисциплин 
 «Ермакъ»
     рук. Корнева К.З
</t>
  </si>
  <si>
    <t xml:space="preserve">III Турнир по рукопашному бою
На кубок главы 
р.п. Линево
</t>
  </si>
  <si>
    <t>20.05.2023</t>
  </si>
  <si>
    <t xml:space="preserve">г. Новосибирск
 (п. Линево)
</t>
  </si>
  <si>
    <t>https://iskitim.bezformata.com/listnews/boyu-na-kubok-glavi-r-p-linevo/117401814/</t>
  </si>
  <si>
    <t xml:space="preserve">3 место
Изотов Максим
Клуб военно-прикладных дисциплин 
 «Ермакъ»
     рук. Корнева К.З
</t>
  </si>
  <si>
    <t xml:space="preserve">3 место
Скороходов Тимофей
Клуб военно-прикладных дисциплин 
 «Ермакъ»
     рук. Корнева К.З
</t>
  </si>
  <si>
    <t>XXIII Сибирский фестиваль снежной скульптуры</t>
  </si>
  <si>
    <t xml:space="preserve">Лауреат
Локцик Олеся
Студия керамики «Шаг»
рук. Локцик В.В.
</t>
  </si>
  <si>
    <t>04-08.01.2023</t>
  </si>
  <si>
    <t>https://novo-sibirsk.ru/adm/centr/news/352337/?special_version=Y</t>
  </si>
  <si>
    <t xml:space="preserve">Лауреат
Локцик Алена
Студия керамики «Шаг»
рук. Локцик В.В.
</t>
  </si>
  <si>
    <t xml:space="preserve">Лауреат
Локцик Игнатий
Студия керамики «Шаг»
рук. Локцик В.В.
</t>
  </si>
  <si>
    <t xml:space="preserve">Лауреат
Локцик Таисия
Студия керамики «Шаг»
рук. Локцик В.В.
</t>
  </si>
  <si>
    <t xml:space="preserve">Ежегодный Межрегиональный конкурс изобразительного искусства для детей и подростков 
«Я родом из Сибири – 2023»
</t>
  </si>
  <si>
    <t>г. Новосибирск ЦПКиО</t>
  </si>
  <si>
    <t xml:space="preserve">1 место
Исхарова София
Художественная студия контраст
рук. Локцик М.Б.
</t>
  </si>
  <si>
    <t>https://xn------dddmtgcba0bwbzlm1u.xn--p1ai/</t>
  </si>
  <si>
    <t xml:space="preserve">3 место
Овчинников Илья
Художественная студия контраст
рук. Локцик М.Б.
</t>
  </si>
  <si>
    <t xml:space="preserve">Региональный детско-юношеский конкурс
Народных ремесел
</t>
  </si>
  <si>
    <t xml:space="preserve">Лауреат 1 степени
Номинация: «Художественный текстиль»
Мастерская традиционного декоративно-прикладного творчества «Истоки»
рук. Биль Г.В.
</t>
  </si>
  <si>
    <t>июнь 2023</t>
  </si>
  <si>
    <t>https://kulun-nov.ru/detskie-tvorcheskie-kollektivy-prinjali-uchastie-v-konkurse-narodnyh-remesel-u-istokov-v-kolyvani/</t>
  </si>
  <si>
    <t xml:space="preserve">2 место
Торопов Иван
Клуб военно-прикладных дисциплин 
 «Ермакъ»
     рук. Корнева К.З
</t>
  </si>
  <si>
    <t xml:space="preserve">Фестиваль 
По Армейскому Рукопашному
Бою, посвященный Дню защитника Отечества
</t>
  </si>
  <si>
    <t xml:space="preserve">февраль 2023
</t>
  </si>
  <si>
    <t>https://m.vk.com/farb_nsk?offset=10&amp;own=1&amp;menu_opened</t>
  </si>
  <si>
    <t xml:space="preserve">3 место
Дорогин Тимофей
Клуб военно-прикладных дисциплин 
 «Ермакъ»
     рук. Корнева К.З
</t>
  </si>
  <si>
    <t xml:space="preserve">1 место
Изотов Максим
Клуб военно-прикладных дисциплин 
 «Ермакъ»
     рук. Корнева К.З
</t>
  </si>
  <si>
    <t xml:space="preserve">2 место
В возрастной категории 8-9 лет
Корнев Андрей
Клуб военно-прикладных дисциплин 
 «Ермакъ»
     рук. Корнева К.З
</t>
  </si>
  <si>
    <t xml:space="preserve">2 место
В возрастной категории 10-11 лет
Корнев Андрей
Клуб военно-прикладных дисциплин 
 «Ермакъ»
     рук. Корнева К.З
</t>
  </si>
  <si>
    <t xml:space="preserve">1 место
Корнева Лилия
Клуб военно-прикладных дисциплин 
 «Ермакъ»
     рук. Корнева К.З
</t>
  </si>
  <si>
    <t xml:space="preserve">2 место
Кузьмин Семен
Клуб военно-прикладных дисциплин 
 «Ермакъ»
     рук. Корнева К.З
</t>
  </si>
  <si>
    <t xml:space="preserve">2 место
Наумова Василина
Клуб военно-прикладных дисциплин 
 «Ермакъ»
     рук. Корнева К.З
</t>
  </si>
  <si>
    <t xml:space="preserve">1 место
Скороходов Тимофей
Клуб военно-прикладных дисциплин 
 «Ермакъ»
     рук. Корнева К.З
</t>
  </si>
  <si>
    <t xml:space="preserve">3 место
Титов Матвей
Клуб военно-прикладных дисциплин 
 «Ермакъ»
     рук. Корнева К.З
</t>
  </si>
  <si>
    <t xml:space="preserve">1 место
Торопов Иван
Клуб военно-прикладных дисциплин 
 «Ермакъ»
     рук. Корнева К.З
</t>
  </si>
  <si>
    <t xml:space="preserve">3 место
Харитоненко Арсений
Клуб военно-прикладных дисциплин 
 «Ермакъ»
     рук. Корнева К.З
</t>
  </si>
  <si>
    <t xml:space="preserve">Фестиваль 
по Армейскому Рукопашному
Бою, посвященный Победе русских воинов в Ледовом побоище по командованием князя Александра Невского
</t>
  </si>
  <si>
    <t>https://vk.com/farb_nsk</t>
  </si>
  <si>
    <t xml:space="preserve">1 место
Гнедов Илья
Клуб военно-прикладных дисциплин 
 «Ермакъ»
     рук. Корнева К.З
</t>
  </si>
  <si>
    <t xml:space="preserve">1 место
Корнев Андрей
Клуб военно-прикладных дисциплин 
 «Ермакъ»
     рук. Корнева К.З
</t>
  </si>
  <si>
    <t xml:space="preserve">2 место
Кулешова Дарья
Клуб военно-прикладных дисциплин 
 «Ермакъ»
     рук. Корнева К.З
</t>
  </si>
  <si>
    <t xml:space="preserve">2 место
Литвинов Адриан
Клуб военно-прикладных дисциплин 
 «Ермакъ»
     рук. Корнева К.З
</t>
  </si>
  <si>
    <t xml:space="preserve">2 место
Хорев Роман
Клуб военно-прикладных дисциплин 
 «Ермакъ»
     рук. Корнева К.З
</t>
  </si>
  <si>
    <t>Первенство города Новосибирска по Армейскому рукопашному бою</t>
  </si>
  <si>
    <t xml:space="preserve">2 место
Лях Владимир
Клуб военно-прикладных дисциплин 
 «Ермакъ»
     рук. Корнева К.З
</t>
  </si>
  <si>
    <t xml:space="preserve">2 место
Титов Матвей 
Клуб военно-прикладных дисциплин 
 «Ермакъ»
     рук. Корнева К.З
</t>
  </si>
  <si>
    <t xml:space="preserve">3 место
Изотов Маким
Клуб военно-прикладных дисциплин 
 «Ермакъ»
     рук. Корнева К.З
</t>
  </si>
  <si>
    <t xml:space="preserve">Турнир «Siberia open» по Киокушин каратэ </t>
  </si>
  <si>
    <t xml:space="preserve">1 место
Васильев Михаил
Секция
 «Каратэ Киокушинкай»
рук. Рыков С.М.
</t>
  </si>
  <si>
    <t>https://www.youtube.com/watch?v=7IEddDKdgg0</t>
  </si>
  <si>
    <t xml:space="preserve">1 место
Воропаев Александр
Секция
 «Каратэ Киокушинкай»
рук. Рыков С.М.
</t>
  </si>
  <si>
    <t xml:space="preserve">2 место
Ермолаев Артем
Секция
 «Каратэ Киокушинкай»
рук. Рыков С.М.
</t>
  </si>
  <si>
    <t xml:space="preserve">3 место
Ермолаев Артем
Секция
 «Каратэ Киокушинкай»
рук. Рыков С.М.
</t>
  </si>
  <si>
    <t xml:space="preserve">2 место
Зиньковский Даниэль
Секция
 «Каратэ Киокушинкай»
рук. Рыков С.М.
</t>
  </si>
  <si>
    <t xml:space="preserve">3 место
Муромцев Станислав
Секция
 «Каратэ Киокушинкай»
рук. Рыков С.М.
</t>
  </si>
  <si>
    <t xml:space="preserve">1 место
Срыбных Матвей
Секция
 «Каратэ Киокушинкай»
рук. Рыков С.М.
</t>
  </si>
  <si>
    <t>Открытые региональные соревнования Томской области по универсальному бою</t>
  </si>
  <si>
    <t>г. Томск</t>
  </si>
  <si>
    <t xml:space="preserve">2 место
Хорев Роман
Возрастная группа:
 8-9 лет
Клуб военно-прикладных дисциплин 
 «Ермакъ»
     рук. Корнева К.З
</t>
  </si>
  <si>
    <t>http://www.depms.ru/Events/Otkrytye-regionalnye-sorevnovaniya-i-otkrytyy-kubok-tomskoy-oblasti-po-universalnomu-boyu</t>
  </si>
  <si>
    <t xml:space="preserve">3 место
Муштренко Сергей
Возрастная группа:
 12-13 лет
Клуб военно-прикладных дисциплин 
 «Ермакъ»
     рук. Корнева К.З
</t>
  </si>
  <si>
    <t xml:space="preserve">1 место
Изотов Максим
Возрастная группа:
 8-9 лет
Клуб военно-прикладных дисциплин 
 «Ермакъ»
     рук. Корнева К.З
</t>
  </si>
  <si>
    <t xml:space="preserve">3 место
Гнедов Илья
Возрастная группа:
 12-13 лет
Клуб военно-прикладных дисциплин 
 «Ермакъ»
     рук. Корнева К.З
</t>
  </si>
  <si>
    <t xml:space="preserve">3 место
Гнедов Илья
Возрастная группа:
 10-11 лет
Клуб военно-прикладных дисциплин 
 «Ермакъ»
     рук. Корнева К.З
</t>
  </si>
  <si>
    <t>Межрегиональный фестиваль детской журналистики «Огни Тайги XXVIII</t>
  </si>
  <si>
    <t>Ноябрь 2022</t>
  </si>
  <si>
    <t xml:space="preserve">г. Стрежевой
Томская обл.
</t>
  </si>
  <si>
    <t xml:space="preserve">Диплом 2 место в номинации «Аудиоформат»
Тема: «Любимый уголок детства»
 Коллективная работа
молодежная киностудия «Киви»
рук. Каян Е.И.,
Лебедева М.А.
</t>
  </si>
  <si>
    <t>http://rcro.tomsk.ru/2023/10/16/priglashaem-stat-uchastnikami-mezhregional-nogo-festivalya-detskoj-i-molodyozhnoj-zhurnalistiki-ogni-tajgi/</t>
  </si>
  <si>
    <t xml:space="preserve">Диплом 3 место в номинации «Игровой фильм»
Тема: «Время твоих открытий.  Культурный код». Коллективная работа
молодежная киностудия «Киви»
рук. Каян Е.И.,
Лебедева М.А.
</t>
  </si>
  <si>
    <t xml:space="preserve">Открытые региональные соревнования Новосибирской области по 
Универсальному бою
</t>
  </si>
  <si>
    <t>г. Новосибрск</t>
  </si>
  <si>
    <t xml:space="preserve">2 место 
Дорогин Тимофей
Клуб военно-прикладных дисциплин 
 «Ермакъ»
     рук. Корнева К.З
</t>
  </si>
  <si>
    <t xml:space="preserve">2 место 
Лях Владимир
Клуб военно-прикладных дисциплин 
 «Ермакъ»
     рук. Корнева К.З
</t>
  </si>
  <si>
    <t xml:space="preserve">3 место 
Титов Матвей
Клуб военно-прикладных дисциплин 
 «Ермакъ»
     рук. Корнева К.З
</t>
  </si>
  <si>
    <t>Чемпионат и Первенство Томской области по универсальному бою</t>
  </si>
  <si>
    <t>15-16.04.2023</t>
  </si>
  <si>
    <t xml:space="preserve">3 место 
Гнедов Илья
Клуб военно-прикладных дисциплин 
 «Ермакъ»
     рук. Корнева К.З
</t>
  </si>
  <si>
    <t>https://depsd.tomsk.gov.ru/tags/front/index?search=%D1%81%D0%BF%D0%BE%D1%80%D1%82&amp;page=1&amp;otherPage=30&amp;page_news=320</t>
  </si>
  <si>
    <t xml:space="preserve">3 место 
Изотов Максим
Клуб военно-прикладных дисциплин 
 «Ермакъ»
     рук. Корнева К.З
</t>
  </si>
  <si>
    <t xml:space="preserve">1 место 
Лях Владимир
Клуб военно-прикладных дисциплин 
 «Ермакъ»
     рук. Корнева К.З
</t>
  </si>
  <si>
    <t xml:space="preserve">3 место 
Скороходо Тимофей
Клуб военно-прикладных дисциплин 
 «Ермакъ»
     рук. Корнева К.З
</t>
  </si>
  <si>
    <t xml:space="preserve">3 место 
Хорев Роиан
Клуб военно-прикладных дисциплин 
 «Ермакъ»
     рук. Корнева К.З
</t>
  </si>
  <si>
    <t>II Региональный Спортивно-патриотический фестиваль «Первая сборная. Путь к победе»</t>
  </si>
  <si>
    <t>2023</t>
  </si>
  <si>
    <t xml:space="preserve">2 место 
Гнедов Илья
Клуб военно-прикладных дисциплин 
 «Ермакъ»
     рук. Корнева К.З
</t>
  </si>
  <si>
    <t>http://novosib-sport.ru/index.php?menu=11635</t>
  </si>
  <si>
    <t xml:space="preserve">3 место 
Дорогин Тимофей
Клуб военно-прикладных дисциплин 
 «Ермакъ»
     рук. Корнева К.З
</t>
  </si>
  <si>
    <t xml:space="preserve">3 место 
Корнев Андрей
Клуб военно-прикладных дисциплин 
 «Ермакъ»
     рук. Корнева К.З
</t>
  </si>
  <si>
    <t xml:space="preserve">3 место 
Лях Владимир
Клуб военно-прикладных дисциплин 
 «Ермакъ»
     рук. Корнева К.З
</t>
  </si>
  <si>
    <t xml:space="preserve">3 место 
Скороходов Тимофей
Клуб военно-прикладных дисциплин 
 «Ермакъ»
     рук. Корнева К.З
</t>
  </si>
  <si>
    <t xml:space="preserve">3 место 
Хорев Роман
Клуб военно-прикладных дисциплин 
 «Ермакъ»
     рук. Корнева К.З
</t>
  </si>
  <si>
    <t>Открытые региональные соревнования по танцевальному спорту</t>
  </si>
  <si>
    <t>https://tomsk.bezformata.com/listnews/sorevnovaniya-po-tantcevalnomu/122064894/</t>
  </si>
  <si>
    <t xml:space="preserve">Диплом 3 место
Кабаков Владимир
Браттон Маша
Студия спортивного бального танца "Ника"   рук. Тутаев М. В.
</t>
  </si>
  <si>
    <t>Кубок Томской области по танцевальному спорту</t>
  </si>
  <si>
    <t xml:space="preserve">Диплом 2 место
Кабаков Владимир
Браттон Маша
Студия спортивного бального танца "Ника"   рук. Тутаев М. В.
</t>
  </si>
  <si>
    <t xml:space="preserve">Диплом 1 место
Полубинский Илья
Дуткина Кристина Студия спортивного бального танца "Ника"   рук. Тутаев М. В.
</t>
  </si>
  <si>
    <t>http://osotofts.ru/</t>
  </si>
  <si>
    <t xml:space="preserve">Кубок Губернатора Новосибирской области 
по танцевальному спорту
</t>
  </si>
  <si>
    <t>29-30.04.2023</t>
  </si>
  <si>
    <t xml:space="preserve">Диплом 3 место
Полубинский Илья
Дуткина Кристина
Студия спортивного бального танца "Ника"   рук. Тутаев М. В.
</t>
  </si>
  <si>
    <t>https://dance.vftsarr.ru/show_results.php?c_id=2838</t>
  </si>
  <si>
    <t>Чемпионат и Первенство Новосибирской области по танцевальному спорту</t>
  </si>
  <si>
    <t xml:space="preserve">Диплом 2 место
Полубинский Илья
Дуткина Кристина
Студия спортивного бального танца "Ника"   рук. Тутаев М. В.
</t>
  </si>
  <si>
    <t>Региональные соревнования по танцевальному спорту</t>
  </si>
  <si>
    <t xml:space="preserve">Диплом 1 место
Полубинский Илья
Дуткина Кристина
Студия спортивного бального танца "Ника"   рук. Тутаев М. В.
</t>
  </si>
  <si>
    <t xml:space="preserve">Открытый областной фестиваль по Армейскому рукопашному бою
«Кубок Сибирского Кадетского корпуса»
</t>
  </si>
  <si>
    <t xml:space="preserve">г. Новосибирск
</t>
  </si>
  <si>
    <t>https://vk.com/wall-119514939_1266</t>
  </si>
  <si>
    <t xml:space="preserve">1 место 
Дорогин Тимофей
Клуб военно-прикладных дисциплин 
 «Ермакъ»
     рук. Корнева К.З
</t>
  </si>
  <si>
    <t xml:space="preserve">1 место 
Изотов Максим
Клуб военно-прикладных дисциплин 
 «Ермакъ»
     рук. Корнева К.З
</t>
  </si>
  <si>
    <t xml:space="preserve">2 место 
Корнев Андрей
Клуб военно-прикладных дисциплин 
 «Ермакъ»
     рук. Корнева К.З
</t>
  </si>
  <si>
    <t xml:space="preserve">1 место 
Корнева Лилия
Весовая категория 39 кг
Клуб военно-прикладных дисциплин 
 «Ермакъ»
     рук. Корнева К.З
</t>
  </si>
  <si>
    <t xml:space="preserve">2 место 
Весовая категория 45 кг
Корнева Лилия
Клуб военно-прикладных дисциплин 
 «Ермакъ»
     рук. Корнева К.З
</t>
  </si>
  <si>
    <t xml:space="preserve">1 место 
Кузьмин Семен
Клуб военно-прикладных дисциплин 
 «Ермакъ»
     рук. Корнева К.З
</t>
  </si>
  <si>
    <t xml:space="preserve">1 место 
Лях Владимир
Весовая категория 70 кг
Клуб военно-прикладных дисциплин 
 «Ермакъ»
     рук. Корнева К.З
</t>
  </si>
  <si>
    <t xml:space="preserve">1 место 
Весовая категория 75 кг
Лях Владимир
Клуб военно-прикладных дисциплин 
 «Ермакъ»
     рук. Корнева К.З
</t>
  </si>
  <si>
    <t xml:space="preserve">2 место 
Табыдакова Сайана
Клуб военно-прикладных дисциплин 
 «Ермакъ»
     рук. Корнева К.З
</t>
  </si>
  <si>
    <t xml:space="preserve">1 место 
Титов Матвей
Клуб военно-прикладных дисциплин 
 «Ермакъ»
     рук. Корнева К.З
</t>
  </si>
  <si>
    <t>Областные военно-морские сборы МГИВ «Юнга»</t>
  </si>
  <si>
    <t xml:space="preserve">1 место 
Гнедов Илья
Клуб военно-прикладных дисциплин 
 «Ермакъ»
     рук. Корнева К.З
</t>
  </si>
  <si>
    <t>http://nios.ru/news/32297</t>
  </si>
  <si>
    <t xml:space="preserve">1 место 
на этапе «Кросс»
Клуб военно-прикладных дисциплин 
 «Ермакъ»
     рук. Корнева К.З
</t>
  </si>
  <si>
    <t xml:space="preserve">1 место 
на этапе «Метание спасательного конца Александрова»
Клуб военно-прикладных дисциплин 
 «Ермакъ»
     рук. Корнева К.З
</t>
  </si>
  <si>
    <t xml:space="preserve">1 место 
Турнир «Лазертаг»
Клуб военно-прикладных дисциплин 
 «Ермакъ»
     рук. Корнева К.З
</t>
  </si>
  <si>
    <t xml:space="preserve">1 место 
Личный зачет по сбрке автомата Калашникова
Гнедов Илья
Клуб военно-прикладных дисциплин 
 «Ермакъ»
     рук. Корнева К.З
</t>
  </si>
  <si>
    <t xml:space="preserve">3 место 
Личный зачет по сбрке автомата Калашникова
Корнева Лилия
Клуб военно-прикладных дисциплин 
 «Ермакъ»
     рук. Корнева К.З
</t>
  </si>
  <si>
    <t xml:space="preserve">1 место 
Этап «Стрельба из пневматических винтовок»
Клуб военно-прикладных дисциплин 
 «Ермакъ»
     рук. Корнева К.З
</t>
  </si>
  <si>
    <t xml:space="preserve">1 место 
Этап «Перетягивание каната»
Клуб военно-прикладных дисциплин 
 «Ермакъ»
     рук. Корнева К.З
</t>
  </si>
  <si>
    <t xml:space="preserve">3 место 
Этап «Кросс»
Корнева Лилия
Клуб военно-прикладных дисциплин 
 «Ермакъ»
     рук. Корнева К.З
</t>
  </si>
  <si>
    <t xml:space="preserve">1 место 
Этап «Кросс»
Муштренко Сергей
Клуб военно-прикладных дисциплин 
 «Ермакъ»
     рук. Корнева К.З
</t>
  </si>
  <si>
    <t xml:space="preserve">1 место 
Этап «Гребля»
Клуб военно-прикладных дисциплин 
 «Ермакъ»
     рук. Корнева К.З
</t>
  </si>
  <si>
    <t xml:space="preserve">3 место 
Лазертаг «Летний Кубок Дружбы»
Клуб военно-прикладных дисциплин 
 «Ермакъ»
     рук. Корнева К.З
</t>
  </si>
  <si>
    <t xml:space="preserve">3 место 
Этап «Стрельба из пневматических винтовок»
Чернышов Максим
Клуб военно-прикладных дисциплин 
 «Ермакъ»
     рук. Корнева К.З
</t>
  </si>
  <si>
    <t>Областная профильная смена «ДОСААФ - Школа Патриотов»</t>
  </si>
  <si>
    <t xml:space="preserve">1 место 
Корнев Максим
Норматив «Присед»
Клуб военно-прикладных дисциплин 
 «Ермакъ»
     рук. Корнева К.З
</t>
  </si>
  <si>
    <t>https://kochenevo.bezformata.com/listnews/dosaaf-shkola-patriotov/121194147/</t>
  </si>
  <si>
    <t xml:space="preserve">3 место 
Корнев Андрей
Норматив «Пресс»
Клуб военно-прикладных дисциплин 
 «Ермакъ»
     рук. Корнева К.З
</t>
  </si>
  <si>
    <t xml:space="preserve">1 место 
Корнева Лилия
Норматив «Присед»
Клуб военно-прикладных дисциплин 
 «Ермакъ»
     рук. Корнева К.З
</t>
  </si>
  <si>
    <t xml:space="preserve">3 место 
Корнева Лилия
Норматив «Челночный бег»
Клуб военно-прикладных дисциплин 
 «Ермакъ»
     рук. Корнева К.З
</t>
  </si>
  <si>
    <t xml:space="preserve">1 место 
Корнева Лилия
Норматив «Пресс»
Клуб военно-прикладных дисциплин 
 «Ермакъ»
     рук. Корнева К.З
</t>
  </si>
  <si>
    <t xml:space="preserve">2 место 
Кузьмин Семен
Норматив «Отжимание»
Клуб военно-прикладных дисциплин 
 «Ермакъ»
     рук. Корнева К.З
</t>
  </si>
  <si>
    <t xml:space="preserve">2 место 
Муштренко Сергей
Норматив «Челночный бег»
Клуб военно-прикладных дисциплин 
 «Ермакъ»
     рук. Корнева К.З
</t>
  </si>
  <si>
    <t xml:space="preserve">2 место 
Табыдакова Сайана
Норматив «Присед»
Клуб военно-прикладных дисциплин 
 «Ермакъ»
     рук. Корнева К.З
</t>
  </si>
  <si>
    <t xml:space="preserve">2 место 
Табыдакова Сайана
Норматив «Челночный бег»
Клуб военно-прикладных дисциплин 
 «Ермакъ»
     рук. Корнева К.З
</t>
  </si>
  <si>
    <t xml:space="preserve">2 место 
Табыдакова Сайана
Норматив «Пресс»
Клуб военно-прикладных дисциплин 
 «Ермакъ»
     рук. Корнева К.З
</t>
  </si>
  <si>
    <t xml:space="preserve">1 место 
Титов Матвей
Норматив «Присед»
Клуб военно-прикладных дисциплин 
 «Ермакъ»
     рук. Корнева К.З
</t>
  </si>
  <si>
    <t xml:space="preserve">3 место 
Титов Матвей
Норматив «Отжимание»
Клуб военно-прикладных дисциплин 
 «Ермакъ»
     рук. Корнева К.З
</t>
  </si>
  <si>
    <t xml:space="preserve">3 место 
Титов Матвей
Норматив «Челночный бег»
Клуб военно-прикладных дисциплин 
 «Ермакъ»
     рук. Корнева К.З
</t>
  </si>
  <si>
    <t xml:space="preserve">1 место 
Чернышев Максим
Норматив «Отжимание»
Клуб военно-прикладных дисциплин 
 «Ермакъ»
     рук. Корнева К.З
</t>
  </si>
  <si>
    <t xml:space="preserve">2 место 
Чернышев Максим
Норматив «Присед»
Клуб военно-прикладных дисциплин 
 «Ермакъ»
     рук. Корнева К.З
</t>
  </si>
  <si>
    <t xml:space="preserve">Морское военно-прикладное многоборье «Сибирский богатырь»
Областные военно-морские сборы МГИВ «Юнга»
</t>
  </si>
  <si>
    <t xml:space="preserve">1 место 
Этап «Подтягивание на перекладине»
Клуб военно-прикладных дисциплин 
 «Ермакъ»
     рук. Корнева К.З
</t>
  </si>
  <si>
    <t xml:space="preserve">1 место 
Этап «Приседание с автоматом Калашникова»
Клуб военно-прикладных дисциплин 
 «Ермакъ»
     рук. Корнева К.З
</t>
  </si>
  <si>
    <t xml:space="preserve">1 место 
Этап «Подьем туловища из положения лежа»
Корнева Лилия
Клуб военно-прикладных дисциплин 
 «Ермакъ»
     рук. Корнева К.З
</t>
  </si>
  <si>
    <t xml:space="preserve">1 место 
Этап «Подтягивание на перекладине»
Муштренко Сергей
Клуб военно-прикладных дисциплин 
 «Ермакъ»
     рук. Корнева К.З
</t>
  </si>
  <si>
    <t xml:space="preserve">2 место 
Этап «Подтягивание на перекладине»
Титов Матвей
Клуб военно-прикладных дисциплин 
 «Ермакъ»
     рук. Корнева К.З
</t>
  </si>
  <si>
    <t xml:space="preserve">3 место 
Этап «Подтягивание на перекладине»
Чернышов Максим
Клуб военно-прикладных дисциплин 
 «Ермакъ»
     рук. Корнева К.З
</t>
  </si>
  <si>
    <t xml:space="preserve">2 место 
Этап «Подьем туловища из положения лежа»
Клуб военно-прикладных дисциплин 
 «Ермакъ»
     рук. Корнева К.З
</t>
  </si>
  <si>
    <t xml:space="preserve">1 место 
Этап «Приседание с автоматом Калашникова»
Титов Матвей
Клуб военно-прикладных дисциплин 
 «Ермакъ»
     рук. Корнева К.З
</t>
  </si>
  <si>
    <t xml:space="preserve">3 место 
Этап «Отжимание от пола»
Муштренко Сергей
Клуб военно-прикладных дисциплин 
 «Ермакъ»
     рук. Корнева К.З
</t>
  </si>
  <si>
    <t xml:space="preserve">2 место 
Этап «Отжимание от пола»
Титов Матвей
Клуб военно-прикладных дисциплин 
 «Ермакъ»
     рук. Корнева К.З
</t>
  </si>
  <si>
    <t xml:space="preserve">1 место 
Этап «Отжимание от пола»
Гнедов Илья
Клуб военно-прикладных дисциплин 
 «Ермакъ»
     рук. Корнева К.З
</t>
  </si>
  <si>
    <t xml:space="preserve">1 место 
Этап «Отжимание от пола»
Клуб военно-прикладных дисциплин 
 «Ермакъ»
     рук. Корнева К.З
</t>
  </si>
  <si>
    <t xml:space="preserve">3 место 
Этап «Приседание с автоматом Калашникова»
Корнева Лилия
Клуб военно-прикладных дисциплин 
 «Ермакъ»
     рук. Корнева К.З
</t>
  </si>
  <si>
    <t xml:space="preserve">1 место 
Этап «Приседание с автоматом Калашникова»
Муштренко Сергей
Клуб военно-прикладных дисциплин 
 «Ермакъ»
     рук. Корнева К.З
</t>
  </si>
  <si>
    <t xml:space="preserve">1 место 
Этап «Приседание с автоматом Калашникова»
Чернышов Максим
Клуб военно-прикладных дисциплин 
 «Ермакъ»
     рук. Корнева К.З
</t>
  </si>
  <si>
    <t>XXIII Открытый спортивный турнир по киокушин на приз Администрации Мошковского района Новосибирской области</t>
  </si>
  <si>
    <t xml:space="preserve">г. Новосибрск
(Мошковский район)
</t>
  </si>
  <si>
    <t>https://moshkovo-54.ru/category/sport/</t>
  </si>
  <si>
    <t xml:space="preserve">1 место
Ермолаев Максим
Секция
 «Каратэ Киокушинкай»
рук. Рыков С.М.
</t>
  </si>
  <si>
    <t xml:space="preserve">3 место
Житенко Артем
Секция
 «Каратэ Киокушинкай»
рук. Рыков С.М.
</t>
  </si>
  <si>
    <t xml:space="preserve">3 место
Овчинников Денис
Секция
 «Каратэ Киокушинкай»
рук. Рыков С.М.
</t>
  </si>
  <si>
    <t xml:space="preserve">2 место
Смоленинов Матвей
Секция
 «Каратэ Киокушинкай»
рук. Рыков С.М.
</t>
  </si>
  <si>
    <t xml:space="preserve">2 место
Щукин Александр
Секция
 «Каратэ Киокушинкай»
рук. Рыков С.М.
</t>
  </si>
  <si>
    <t xml:space="preserve">VII Республиканский открытый кинофестиваль детских фильмов 
«Золотой кадр»
</t>
  </si>
  <si>
    <t>г. Йошкар-Ола</t>
  </si>
  <si>
    <t xml:space="preserve">Диплом 1 степени
В номинации: Видеоклип
«Какого цвета лето»
молодежная киностудия «Киви»
рук. Каян Е.И.,
Лебедева М.А.
</t>
  </si>
  <si>
    <t>https://tehnik12.ru/2023/14521/</t>
  </si>
  <si>
    <t xml:space="preserve">Диплом 2 степени
В номинации: Видеоклип
«Ты-Орленок»
молодежная киностудия «Киви»
рук. Каян Е.И.,
Лебедева М.А.
</t>
  </si>
  <si>
    <t xml:space="preserve">Московский конкурс детских телевизионных фильмов «Радуга эфира»
Фестиваля
«Московский кораблик мечты»
</t>
  </si>
  <si>
    <t>г. Москва</t>
  </si>
  <si>
    <t xml:space="preserve">Лауреат в номинации «Телесюжет»
Фильм «Вандализм»
молодежная киностудия «Киви»
рук. Каян Е.И.,
Лебедева М.А.
</t>
  </si>
  <si>
    <t>https://festival.strogin.ru/2022/12/reglament-provedeniya-konkursa-detskih-televizionnyh-fil-mov-raduga-efira.html</t>
  </si>
  <si>
    <t xml:space="preserve">Диплом 2 место
Полубинский Илья
Дуткина Кристина                          Студия спортивного бального танца "Ника"   рук. Тутаев М. В.
</t>
  </si>
  <si>
    <t>Первенство Сибирского Федерального округа - 2023 по танцевальному спорту</t>
  </si>
  <si>
    <t>https://fdsarr.ru/breaking/actions/future/36758667/</t>
  </si>
  <si>
    <t>Всероссийский фестиваль молодежного и семейного экранного творчества «МультСемья»</t>
  </si>
  <si>
    <t>январь-апрель 2023</t>
  </si>
  <si>
    <t xml:space="preserve">Диплом 1 степени
в номинации 
 «Дневники фестиваля»
Сюжет «Спасибо МультСемье!»
молодежная киностудия «Киви»
рук. Каян Е.И.
Москвитина М.А.
</t>
  </si>
  <si>
    <t xml:space="preserve">Диплом 1 степени
в номинации 
 «Диалог поколений»
В возрастной категории 14-16 лет
Информационный выпуск «Кислородный микс»
молодежная киностудия «Киви»
рук. Каян Е.И.
Москвитина М.А.
</t>
  </si>
  <si>
    <t xml:space="preserve">Диплом 1 степени
Творческая работа «Невыученный урок»
молодежная киностудия «Киви»
рук. Каян Е.И.
Москвитина М.А.
</t>
  </si>
  <si>
    <t xml:space="preserve">Диплом 1 степени
Площадки «Фото»
В номинации: 
«Лица МультСемьи»
Шубина Софья
молодежная киностудия «Киви»
рук. Каян Е.И.
Москвитина М.А.
</t>
  </si>
  <si>
    <t xml:space="preserve">Диплом 1 степени
Площадки «Фото»
В номинации: 
«Мой педагог-мой наставник»
Терешков Дмитрий
молодежная киностудия «Киви»
рук. Каян Е.И.
Москвитина М.А.
</t>
  </si>
  <si>
    <t xml:space="preserve">Диплом II степени
Площадки «Фото»
В номинации: 
«Диалог поколений»
В возрастной категории младше 14 лет
Анимационный фильм «Каша»
молодежная киностудия «Киви»
рук. Каян Е.И.
Москвитина М.А.
</t>
  </si>
  <si>
    <t xml:space="preserve">Диплом II степени
В номинации: 
«Дневники фестиваля»
Сюжет «Интервью с Иваном Старховым»
Екатерина Степанова
Софья Шубина
молодежная киностудия «Киви»
рук. Каян Е.И.
Москвитина М.А.
</t>
  </si>
  <si>
    <t xml:space="preserve">Диплом II степени
Площадки «Фото»
В номинации: 
«Диалог поколений»
В возрастной категории  14-16 лет
Анимационный фильм «Лутоня»
молодежная киностудия «Киви»
рук. Каян Е.И.
Москвитина М.А.
</t>
  </si>
  <si>
    <t xml:space="preserve">Диплом III степени
В номинации: 
«Дневники фестиваля»
Сюжет «Когда техника вредничает…»
Степанова Екатерина, Шубина Софья
молодежная киностудия «Киви»
рук. Каян Е.И.
Москвитина М.А.
</t>
  </si>
  <si>
    <t xml:space="preserve">Диплом III степени
В номинации: 
«Сохраняя традиции-сохраним историю»
В возрастной категории  14-16 лет
Новостной сюжет «Масленица»
молодежная киностудия «Киви»
рук. Каян Е.И.
Москвитина М.А.
</t>
  </si>
  <si>
    <t xml:space="preserve">Диплом III степени
Площадки «Фото»
В номинации: 
«Мой педагог-мой наставник»
Максим Дешин
киностудия «Киви»
рук. Каян Е.И.
Москвитина М.А.
</t>
  </si>
  <si>
    <t xml:space="preserve">Диплом 1 степени
Артамонова Алиса
Танец «В мыслях»
Студия эстрадного и современного танца «Притяжение»
рук. Никитина Т.В.
Диплом 1 степени
Ахмадеева Алина
Танец «В мыслях»
Студия эстрадного и современного танца «Притяжение»
рук. Никитина Т.В.
</t>
  </si>
  <si>
    <t xml:space="preserve">Диплом 1 степени
Ахмадеева Алина
Танец «В мыслях»
Студия эстрадного и современного танца «Притяжение»
рук. Никитина Т.В.
</t>
  </si>
  <si>
    <t xml:space="preserve">Диплом 1 степени
Бондарева Ника
Танец «В мыслях»
Студия эстрадного и современного танца «Притяжение»
рук. Никитина Т.В.
</t>
  </si>
  <si>
    <t xml:space="preserve">Диплом 1 степени
Дядичко Марина
Танец «В мыслях»
Студия эстрадного и современного танца «Притяжение»
рук. Никитина Т.В.
</t>
  </si>
  <si>
    <t xml:space="preserve">Диплом 1 степени
Жильцова Софья
Танец «В мыслях»
Студия эстрадного и современного танца «Притяжение»
рук. Никитина Т.В.
</t>
  </si>
  <si>
    <t xml:space="preserve">Диплом 1 степени
Забобонова Мария
Танец «В мыслях»
Студия эстрадного и современного танца «Притяжение»
рук. Никитина Т.В.
</t>
  </si>
  <si>
    <t xml:space="preserve">Диплом 1 степени
Ивакина Нелли
Танец «В мыслях»
Студия эстрадного и современного танца «Притяжение»
рук. Никитина Т.В.
</t>
  </si>
  <si>
    <t xml:space="preserve">Диплом 1 степени
Крутохвостова Кристина
Танец «В мыслях»
Студия эстрадного и современного танца «Притяжение»
рук. Никитина Т.В.
</t>
  </si>
  <si>
    <t xml:space="preserve">Диплом 1 степени
Кобылянская Анастасия
Танец «В мыслях»
Студия эстрадного и современного танца «Притяжение»
рук. Никитина Т.В.
</t>
  </si>
  <si>
    <t xml:space="preserve">XIV Всероссийский кинофестиваль юмористических и анимационных фильмов им. В.Н. Овчинникова
«Улыбка радуги»
</t>
  </si>
  <si>
    <t>01-02.04.2023</t>
  </si>
  <si>
    <t>г. Киров</t>
  </si>
  <si>
    <t xml:space="preserve">Диплом III степени
Фильм
 «Каша»
молодежная киностудия «Киви»
рук. Каян Е.И.,
Москвитина М.А.
</t>
  </si>
  <si>
    <t>https://vk.com/ulibkakirov</t>
  </si>
  <si>
    <t xml:space="preserve">Первенство Сибирского Федерального округа
по универсальному бою
</t>
  </si>
  <si>
    <t>02-05.02.2023</t>
  </si>
  <si>
    <t>http://baikal-arena.com/index.php/2-latest/539-chempionat-i-pervenstvo-sfo-po-universalnomu-boyu-2023</t>
  </si>
  <si>
    <t xml:space="preserve">Всероссийская научно-практическая конференция
«Новая реальность: Экономика, .Менеджмент, Социальные коммуникации
</t>
  </si>
  <si>
    <t xml:space="preserve">Мозгова Яна Александровна
Открытое пространство «Веранда»
рук. Мозгова Я.А.
</t>
  </si>
  <si>
    <t>https://nspu.ru/events/detail.php?ID=8844</t>
  </si>
  <si>
    <t xml:space="preserve">Первенство России по Киокушин каратэ </t>
  </si>
  <si>
    <t xml:space="preserve">3 место
Воропаев Александр
Секция
 «Каратэ Киокушинкай»
рук. Рыков С.М.
</t>
  </si>
  <si>
    <t xml:space="preserve">3 место
Срыбных Матвей
Секция
 «Каратэ Киокушинкай»
рук. Рыков С.М.
</t>
  </si>
  <si>
    <t>http://www.mfk-karate.ru/events/2023/03/Russia_kumite_23/index.php</t>
  </si>
  <si>
    <t>III Всероссийский заочный конкурс подростковых медиаработ «Диалог поколений»</t>
  </si>
  <si>
    <t>IV Всероссийский заочный конкурс подростковых медиаработ «Диалог поколений»</t>
  </si>
  <si>
    <t xml:space="preserve">ВДЦ «Орленок
г. Туапсе
Краснодарский край
</t>
  </si>
  <si>
    <t xml:space="preserve">Диплом I степени
медиаработа
 «Трудный возраст»
молодежная киностудия «Киви»
рук. Лебедева М.А.
</t>
  </si>
  <si>
    <t xml:space="preserve">Диплом I степени
фильм
 «Лутоня»
молодежная киностудия «Киви»
рук. Лебедева М.А.
Каян Е.И.
</t>
  </si>
  <si>
    <t>https://xn----7sbjcioeighdzhcbn.xn--p1acf/</t>
  </si>
  <si>
    <t>XVIII Всероссийский открытый фестиваль-форум детского и юношеского экранного творчества «Бумеранг»</t>
  </si>
  <si>
    <t>http://forumbumerang.ru/</t>
  </si>
  <si>
    <t>07-27.09.2023</t>
  </si>
  <si>
    <t xml:space="preserve">Диплом I степени
В номинации «Лучший режиссер анимационного фильма»
Анна Недзелюк
молодежная киностудия «Киви»
рук. Лебедева М.А.
Каян Е.И.
</t>
  </si>
  <si>
    <t xml:space="preserve">Диплом III степени
В номинации «Лучший режиссер анимационного фильма»
Елизавета Билаш
молодежная киностудия «Киви»
рук. Лебедева М.А.
Каян Е.И.
</t>
  </si>
  <si>
    <t xml:space="preserve">Всероссийский Фестиваль Детского и Юношеского Творчества
«Сокровища Нации»
</t>
  </si>
  <si>
    <t xml:space="preserve">Лауреат 1 степени
Танец «В мыслях»
Студия эстрадного и современного танца «Притяжение»
рук. Никитина Т.В.
</t>
  </si>
  <si>
    <t>https://vk.com/event59748448</t>
  </si>
  <si>
    <t xml:space="preserve">Всероссийский Фестиваль 
Культуры и Искусств
«Легенды России»
</t>
  </si>
  <si>
    <t xml:space="preserve">Лауреат 1 степени
Танец «Энерджи»
Студия эстрадного и современного танца «Притяжение»
рук. Никитина Т.В.
</t>
  </si>
  <si>
    <t>https://dshi14.nsk.muzkult.ru/gallery</t>
  </si>
  <si>
    <t xml:space="preserve">Всероссийский Фестиваль 
Культуры и Искусств
«Золотой Кубок России»
</t>
  </si>
  <si>
    <t xml:space="preserve">Лауреат 2 степени
Танец «Милая Пэппи»
Студия эстрадного и современного танца «Притяжение»
рук. Никитина Т.В.
</t>
  </si>
  <si>
    <t xml:space="preserve">Всероссийский фестиваль детского кино и телевидения
«Веселая Ларга»
</t>
  </si>
  <si>
    <t>г. Владивосток</t>
  </si>
  <si>
    <t>https://mirfest.com/festivals/item/veselaya-larga.html</t>
  </si>
  <si>
    <t xml:space="preserve">Диплом лауреата 
3 степени
В номинации «Телепрограмма»
Работа «Кислородный микс»
молодежная киностудия «Киви»
рук. Каян Е.И.,
Москвитина М.А.
</t>
  </si>
  <si>
    <t xml:space="preserve">Диплом  
1 степени
В номинации «Игровое кино»
Работа «Хорошо, что ты есть»
молодежная киностудия «Киви»
рук. Каян Е.И.,
Москвитина М.А.
</t>
  </si>
  <si>
    <t xml:space="preserve">Диплом лауреата 
2 степени
Работа «История одного самолета»
Коллективная работа
молодежная киностудия «Киви»
рук. Каян Е.И.,
Москвитина М.А.
</t>
  </si>
  <si>
    <t xml:space="preserve">Диплом лауреата 
3 степени
Работа «Никогда не сдавайся»
Коллективная работа
молодежная киностудия «Киви»
рук. Каян Е.И.,
Москвитина М.А.
</t>
  </si>
  <si>
    <t>XXVII Международный фестиваль-конкурс видеофильмов туристской, краеведческой и природоохранной тематики «Алый парус- 2022»</t>
  </si>
  <si>
    <t xml:space="preserve">Диплом 2 место
Видеофильм «Никогда не сдавайся»
В номинации «Военные истории»
Категория «Дети»
молодежная киностудия «Киви»
рук. Каян Е.И.,
Москвитина М.А.
</t>
  </si>
  <si>
    <t xml:space="preserve">Диплом 2 место
Видеофильм «История одного самолета»
В номинации «Военные истории»
Категория «Дети»
молодежная киностудия «Киви»
рук. Каян Е.И.,
Москвитина М.А.
</t>
  </si>
  <si>
    <t xml:space="preserve">Диплом 3 место
Видеофильм «Каша»
В номинации «Анимация»
Категория «Дети 10 лет и старше»
молодежная киностудия «Киви»
рук. Каян Е.И.,
Москвитина М.А.
</t>
  </si>
  <si>
    <t>https://xn--2-8sbgfu2bng4d.xn--p1ai/mediastudiya/tpost/g2fcmtz7c1-xxvii-mezhdunarodnii-festival-konkurs-vi</t>
  </si>
  <si>
    <t xml:space="preserve">Международный фестиваль детско-юношеской журналистики  и экранного творчества
 «Волга-ЮНПРЕСС»
</t>
  </si>
  <si>
    <t xml:space="preserve">Диплом  I степени
в номинации
 «Диалог поколений» 
за работу
 «Каша»
молодежная киностудия «Киви»
рук. Каян Е.И.
Москвитина М.А.
</t>
  </si>
  <si>
    <t xml:space="preserve">Диплом  III степени
в номинации
 «Творю во благо» 
за работу
 «Прорграмма «Кислородный микс»
молодежная киностудия «Киви»
рук. Каян Е.И.
Москвитина М.А.
</t>
  </si>
  <si>
    <t xml:space="preserve">Диплом  III степени
в номинации
 «Диалог поколений» 
за работу
 «Сюжет о Джамбулате Надирбеговом»
молодежная киностудия «Киви»
рук. Каян Е.И.
Москвитина М.А.
</t>
  </si>
  <si>
    <t xml:space="preserve">Диплом  III степени
в номинации
 «Диалог поколений» 
за работу
 «Хорошо, что ты есть»
молодежная киностудия «Киви»
рук. Каян Е.И.
Москвитина М.А.
</t>
  </si>
  <si>
    <t xml:space="preserve">Диплом  III степени
в номинации
 «Великая и непобедимая» 
за работу
 «Никогда не сдавайся»
молодежная киностудия «Киви»
рук. Каян Е.И.
Москвитина М.А.
</t>
  </si>
  <si>
    <t xml:space="preserve">Диплом  III степени
в номинации
 «Великая и непобедимая» 
за работу
 «История одного самолета»
молодежная киностудия «Киви»
рук. Каян Е.И.
Москвитина М.А.
</t>
  </si>
  <si>
    <t xml:space="preserve">Диплом  III степени
в номинации
 «Великая и непобедимая» 
за работу
 «Сюжет о парковом комплексе истории техники
им. К.Г. Сахарова»
молодежная киностудия «Киви»
рук. Каян Е.И.
Москвитина М.А.
</t>
  </si>
  <si>
    <t xml:space="preserve">Диплом  III степени
в номинации
 «Диалог поколений» 
за работу
 «Превращение» с 
Н. Кадочниковой»
молодежная киностудия «Киви»
рук. Каян Е.И.
Москвитина М.А.
</t>
  </si>
  <si>
    <t xml:space="preserve">г.Тольятти </t>
  </si>
  <si>
    <t>https://vk.com/ynvolga</t>
  </si>
  <si>
    <t>6-МБУ "МЦ Калининского района"                                              10- МАУДО города Новосибирска «Городской ресурсный центр по организации отдыха и оздоровления детей «Формула успеха»</t>
  </si>
  <si>
    <t>Всероссийский фестиваль молоежного и семейного экранного творчества ""</t>
  </si>
  <si>
    <t>МультСемья</t>
  </si>
  <si>
    <t>23.04.2023-30.04.2023</t>
  </si>
  <si>
    <t>МБУ "МЦ Калининского района", ул Фадеева, 24/1</t>
  </si>
  <si>
    <t>организатор</t>
  </si>
  <si>
    <t>Всероссийский фестиваль "МультСемья" (vk.com)</t>
  </si>
  <si>
    <t>Подготовка и аттестация руководителей и специалитов организаций, осуществляющих эксплуатацию тепловых энергоустановок и тепловых сетей</t>
  </si>
  <si>
    <t>ООО "Атон-НСК"</t>
  </si>
  <si>
    <t>Форум молодежи Новосибирской области "PROрегион</t>
  </si>
  <si>
    <t>https://nrk-nsk.ru/wp-content/uploads/2023/06/infopak-o-forume-molodezhi-novosibirskoj-oblasti-proregion-v-2023-godu.pdf</t>
  </si>
  <si>
    <t>https://forum-baikal.ru/?ysclid=lons6z70sk115882480</t>
  </si>
  <si>
    <t>Молодежный образовательный форум "Байкал"</t>
  </si>
  <si>
    <t>ЧОУ ДПО "Центр инновационных инновций</t>
  </si>
  <si>
    <t>Кинообразование и цифровые технологии в профессиональной деятельности педагогов</t>
  </si>
  <si>
    <t>АНО ДПО Оббучающий центр "Солнечный город"</t>
  </si>
  <si>
    <t>Управление рисками социального проекта</t>
  </si>
  <si>
    <t>Психологические механизмы защиты: анализ, классификация и влияние на психическое благополучие</t>
  </si>
  <si>
    <t>Онлайн курс "Добро. Университет"</t>
  </si>
  <si>
    <t>Национальный университет социальных технологий</t>
  </si>
  <si>
    <t>Продвижжение социальных инициатив</t>
  </si>
  <si>
    <t>Эффективные коммуникации</t>
  </si>
  <si>
    <t>Управление конфликтами</t>
  </si>
  <si>
    <t>Социальное проектирование</t>
  </si>
  <si>
    <t>Внедрение Порядка межведовственного взаимодействия органов и учреждений системы профилактики</t>
  </si>
  <si>
    <t>Онлайн курс для организаторов волонтерской деятельности</t>
  </si>
  <si>
    <t>Обучающий курс для волонтеров по оказанию помощи пожилым людям в экстренной ситуации</t>
  </si>
  <si>
    <t>Событийное волонтерство для организаторов волонтерсовй деятельности</t>
  </si>
  <si>
    <t>Социальное партнерство</t>
  </si>
  <si>
    <t>Онлайн курс для волонтеров, руководителей и специалистов, работающих с детьми</t>
  </si>
  <si>
    <t>Особенности проведения инвентаризации дебеторской и кредиторской задолжннности в 2023 году учреждениями госсектора. Новые требования к инвентаризации.</t>
  </si>
  <si>
    <t>ООО "Развитие образования"</t>
  </si>
  <si>
    <t>ООО "Центр правовой поддержки АЛЬФАЦЕНТР"</t>
  </si>
  <si>
    <t>Учет, отчетность финконтроль: новшества 2023, советы по ведению учета, в сложных ситуациях. Проблемы и перспективы внедрения электронного документооборотав бюджетной сфере"</t>
  </si>
  <si>
    <t>ООО "Гарант- лидер софт"</t>
  </si>
  <si>
    <t>Главный бухгалтер бюджетной сферы. Новые стандарты учета и отчетности. Налоги. Планирование. Контроль"</t>
  </si>
  <si>
    <t>6- уборщик служебных помещений                      10 - помощник воспитателя</t>
  </si>
  <si>
    <t>ул. Фадеева, 24/1:    пн-вс  9.00-22.00                                                                                                                  ул. Земнухова, 12/1: пн-вс 9.00-22.00</t>
  </si>
  <si>
    <t>ГАПОУ НСО "НГХУ" (Новосибирское государственное училище колледж)</t>
  </si>
  <si>
    <t>ул. Фадеева, 24/1: 38                                                                                                                    ул. Земнухова, 12/1: 12</t>
  </si>
  <si>
    <t xml:space="preserve">https://vk.com/away.php?to=https%3A%2F%2Ftimolod.ru%2Forganization%2Fmolodezhnye-tsentry%2Fpatriot%2F&amp;cc_key= </t>
  </si>
  <si>
    <t>https://vk.com/patriotnsk1 https://vk.com/patriot_nsk https://vk.com/kislorod_kk</t>
  </si>
  <si>
    <t>354 чел.          2276 чел.        2229 чел.</t>
  </si>
  <si>
    <t>14-17</t>
  </si>
  <si>
    <t>проект "Дари Добро Другим"</t>
  </si>
  <si>
    <t>14-25</t>
  </si>
  <si>
    <t>"СибДрайв"</t>
  </si>
  <si>
    <t>354                    234                6400</t>
  </si>
  <si>
    <t>21            17           28</t>
  </si>
  <si>
    <t>6366         4416           10080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</si>
</sst>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17" fontId="10" fillId="0" borderId="1" xfId="0" applyNumberFormat="1" applyFont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6" fillId="8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4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1" applyBorder="1" applyAlignment="1" applyProtection="1">
      <alignment horizontal="left" vertical="top" wrapText="1"/>
      <protection locked="0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7" fillId="0" borderId="1" xfId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/>
    </xf>
    <xf numFmtId="14" fontId="27" fillId="0" borderId="1" xfId="1" applyNumberFormat="1" applyBorder="1" applyAlignment="1">
      <alignment horizontal="left" vertical="top" wrapText="1"/>
    </xf>
    <xf numFmtId="14" fontId="30" fillId="0" borderId="1" xfId="1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16" fontId="10" fillId="0" borderId="1" xfId="0" applyNumberFormat="1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center" wrapText="1"/>
    </xf>
    <xf numFmtId="0" fontId="27" fillId="0" borderId="1" xfId="1" applyBorder="1" applyAlignment="1">
      <alignment vertical="top" wrapText="1"/>
    </xf>
    <xf numFmtId="0" fontId="27" fillId="0" borderId="0" xfId="1" applyAlignment="1">
      <alignment wrapText="1"/>
    </xf>
    <xf numFmtId="0" fontId="27" fillId="0" borderId="0" xfId="1" applyAlignment="1">
      <alignment horizontal="center" vertical="center" wrapText="1"/>
    </xf>
    <xf numFmtId="0" fontId="27" fillId="0" borderId="1" xfId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27" fillId="0" borderId="5" xfId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 xr:uid="{00000000-0005-0000-0000-000001000000}"/>
    <cellStyle name="Гиперссылка 3" xfId="3" xr:uid="{00000000-0005-0000-0000-000002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k.com/multsemya?w=wall-109243077_1830&amp;ysclid=logytw92oe28004930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omsk.bezformata.com/listnews/sorevnovaniya-po-tantcevalnomu/122064894/" TargetMode="External"/><Relationship Id="rId21" Type="http://schemas.openxmlformats.org/officeDocument/2006/relationships/hyperlink" Target="https://vk.com/patriotnsk1?from=quick_search" TargetMode="External"/><Relationship Id="rId42" Type="http://schemas.openxmlformats.org/officeDocument/2006/relationships/hyperlink" Target="https://iskitim.bezformata.com/listnews/boyu-na-kubok-glavi-r-p-linevo/117401814/" TargetMode="External"/><Relationship Id="rId63" Type="http://schemas.openxmlformats.org/officeDocument/2006/relationships/hyperlink" Target="https://m.vk.com/farb_nsk?offset=10&amp;own=1&amp;menu_opened" TargetMode="External"/><Relationship Id="rId84" Type="http://schemas.openxmlformats.org/officeDocument/2006/relationships/hyperlink" Target="https://vk.com/farb_nsk" TargetMode="External"/><Relationship Id="rId138" Type="http://schemas.openxmlformats.org/officeDocument/2006/relationships/hyperlink" Target="http://nios.ru/news/32297" TargetMode="External"/><Relationship Id="rId159" Type="http://schemas.openxmlformats.org/officeDocument/2006/relationships/hyperlink" Target="https://kochenevo.bezformata.com/listnews/dosaaf-shkola-patriotov/121194147/" TargetMode="External"/><Relationship Id="rId170" Type="http://schemas.openxmlformats.org/officeDocument/2006/relationships/hyperlink" Target="http://nios.ru/news/32297" TargetMode="External"/><Relationship Id="rId191" Type="http://schemas.openxmlformats.org/officeDocument/2006/relationships/hyperlink" Target="https://vk.com/patriotnsk1?from=quick_search" TargetMode="External"/><Relationship Id="rId205" Type="http://schemas.openxmlformats.org/officeDocument/2006/relationships/hyperlink" Target="https://vk.com/patriotnsk1?from=quick_search" TargetMode="External"/><Relationship Id="rId107" Type="http://schemas.openxmlformats.org/officeDocument/2006/relationships/hyperlink" Target="https://depsd.tomsk.gov.ru/tags/front/index?search=%D1%81%D0%BF%D0%BE%D1%80%D1%82&amp;page=1&amp;otherPage=30&amp;page_news=320" TargetMode="External"/><Relationship Id="rId11" Type="http://schemas.openxmlformats.org/officeDocument/2006/relationships/hyperlink" Target="https://vk.com/patriotnsk1?from=quick_search" TargetMode="External"/><Relationship Id="rId32" Type="http://schemas.openxmlformats.org/officeDocument/2006/relationships/hyperlink" Target="https://arb-nso.ru/%D0%BD%D0%BE%D0%B2%D0%BE%D1%81%D1%82%D0%B8/" TargetMode="External"/><Relationship Id="rId53" Type="http://schemas.openxmlformats.org/officeDocument/2006/relationships/hyperlink" Target="https://m.vk.com/farb_nsk?offset=10&amp;own=1&amp;menu_opened" TargetMode="External"/><Relationship Id="rId74" Type="http://schemas.openxmlformats.org/officeDocument/2006/relationships/hyperlink" Target="https://vk.com/farb_nsk" TargetMode="External"/><Relationship Id="rId128" Type="http://schemas.openxmlformats.org/officeDocument/2006/relationships/hyperlink" Target="https://vk.com/wall-119514939_1266" TargetMode="External"/><Relationship Id="rId149" Type="http://schemas.openxmlformats.org/officeDocument/2006/relationships/hyperlink" Target="https://kochenevo.bezformata.com/listnews/dosaaf-shkola-patriotov/121194147/" TargetMode="External"/><Relationship Id="rId5" Type="http://schemas.openxmlformats.org/officeDocument/2006/relationships/hyperlink" Target="https://vk.com/wall-159999791_923?ysclid=locf19ta3n915047901" TargetMode="External"/><Relationship Id="rId95" Type="http://schemas.openxmlformats.org/officeDocument/2006/relationships/hyperlink" Target="http://www.depms.ru/Events/Otkrytye-regionalnye-sorevnovaniya-i-otkrytyy-kubok-tomskoy-oblasti-po-universalnomu-boyu" TargetMode="External"/><Relationship Id="rId160" Type="http://schemas.openxmlformats.org/officeDocument/2006/relationships/hyperlink" Target="https://kochenevo.bezformata.com/listnews/dosaaf-shkola-patriotov/121194147/" TargetMode="External"/><Relationship Id="rId181" Type="http://schemas.openxmlformats.org/officeDocument/2006/relationships/hyperlink" Target="https://moshkovo-54.ru/category/sport/" TargetMode="External"/><Relationship Id="rId216" Type="http://schemas.openxmlformats.org/officeDocument/2006/relationships/hyperlink" Target="https://mirfest.com/festivals/item/veselaya-larga.html" TargetMode="External"/><Relationship Id="rId22" Type="http://schemas.openxmlformats.org/officeDocument/2006/relationships/hyperlink" Target="https://vk.com/patriotnsk1?from=quick_search" TargetMode="External"/><Relationship Id="rId43" Type="http://schemas.openxmlformats.org/officeDocument/2006/relationships/hyperlink" Target="https://iskitim.bezformata.com/listnews/boyu-na-kubok-glavi-r-p-linevo/117401814/" TargetMode="External"/><Relationship Id="rId64" Type="http://schemas.openxmlformats.org/officeDocument/2006/relationships/hyperlink" Target="https://m.vk.com/farb_nsk?offset=10&amp;own=1&amp;menu_opened" TargetMode="External"/><Relationship Id="rId118" Type="http://schemas.openxmlformats.org/officeDocument/2006/relationships/hyperlink" Target="http://osotofts.ru/" TargetMode="External"/><Relationship Id="rId139" Type="http://schemas.openxmlformats.org/officeDocument/2006/relationships/hyperlink" Target="http://nios.ru/news/32297" TargetMode="External"/><Relationship Id="rId85" Type="http://schemas.openxmlformats.org/officeDocument/2006/relationships/hyperlink" Target="https://moshkovo-horizon.ru/?module=articles&amp;action=view&amp;id=6660" TargetMode="External"/><Relationship Id="rId150" Type="http://schemas.openxmlformats.org/officeDocument/2006/relationships/hyperlink" Target="https://kochenevo.bezformata.com/listnews/dosaaf-shkola-patriotov/121194147/" TargetMode="External"/><Relationship Id="rId171" Type="http://schemas.openxmlformats.org/officeDocument/2006/relationships/hyperlink" Target="http://nios.ru/news/32297" TargetMode="External"/><Relationship Id="rId192" Type="http://schemas.openxmlformats.org/officeDocument/2006/relationships/hyperlink" Target="https://vk.com/patriotnsk1?from=quick_search" TargetMode="External"/><Relationship Id="rId206" Type="http://schemas.openxmlformats.org/officeDocument/2006/relationships/hyperlink" Target="https://vk.com/patriotnsk1?from=quick_search" TargetMode="External"/><Relationship Id="rId12" Type="http://schemas.openxmlformats.org/officeDocument/2006/relationships/hyperlink" Target="https://vk.com/patriotnsk1?from=quick_search" TargetMode="External"/><Relationship Id="rId33" Type="http://schemas.openxmlformats.org/officeDocument/2006/relationships/hyperlink" Target="https://arb-nso.ru/%D0%BD%D0%BE%D0%B2%D0%BE%D1%81%D1%82%D0%B8/" TargetMode="External"/><Relationship Id="rId108" Type="http://schemas.openxmlformats.org/officeDocument/2006/relationships/hyperlink" Target="https://depsd.tomsk.gov.ru/tags/front/index?search=%D1%81%D0%BF%D0%BE%D1%80%D1%82&amp;page=1&amp;otherPage=30&amp;page_news=320" TargetMode="External"/><Relationship Id="rId129" Type="http://schemas.openxmlformats.org/officeDocument/2006/relationships/hyperlink" Target="https://vk.com/wall-119514939_1266" TargetMode="External"/><Relationship Id="rId54" Type="http://schemas.openxmlformats.org/officeDocument/2006/relationships/hyperlink" Target="https://m.vk.com/farb_nsk?offset=10&amp;own=1&amp;menu_opened" TargetMode="External"/><Relationship Id="rId75" Type="http://schemas.openxmlformats.org/officeDocument/2006/relationships/hyperlink" Target="https://vk.com/farb_nsk" TargetMode="External"/><Relationship Id="rId96" Type="http://schemas.openxmlformats.org/officeDocument/2006/relationships/hyperlink" Target="http://www.depms.ru/Events/Otkrytye-regionalnye-sorevnovaniya-i-otkrytyy-kubok-tomskoy-oblasti-po-universalnomu-boyu" TargetMode="External"/><Relationship Id="rId140" Type="http://schemas.openxmlformats.org/officeDocument/2006/relationships/hyperlink" Target="http://nios.ru/news/32297" TargetMode="External"/><Relationship Id="rId161" Type="http://schemas.openxmlformats.org/officeDocument/2006/relationships/hyperlink" Target="https://kochenevo.bezformata.com/listnews/dosaaf-shkola-patriotov/121194147/" TargetMode="External"/><Relationship Id="rId182" Type="http://schemas.openxmlformats.org/officeDocument/2006/relationships/hyperlink" Target="https://moshkovo-54.ru/category/sport/" TargetMode="External"/><Relationship Id="rId217" Type="http://schemas.openxmlformats.org/officeDocument/2006/relationships/hyperlink" Target="https://mirfest.com/festivals/item/veselaya-larga.html" TargetMode="External"/><Relationship Id="rId6" Type="http://schemas.openxmlformats.org/officeDocument/2006/relationships/hyperlink" Target="https://vk.com/patriotnsk1?from=quick_search" TargetMode="External"/><Relationship Id="rId23" Type="http://schemas.openxmlformats.org/officeDocument/2006/relationships/hyperlink" Target="https://vk.com/patriotnsk1?from=quick_search" TargetMode="External"/><Relationship Id="rId119" Type="http://schemas.openxmlformats.org/officeDocument/2006/relationships/hyperlink" Target="http://osotofts.ru/" TargetMode="External"/><Relationship Id="rId44" Type="http://schemas.openxmlformats.org/officeDocument/2006/relationships/hyperlink" Target="https://novo-sibirsk.ru/adm/centr/news/352337/?special_version=Y" TargetMode="External"/><Relationship Id="rId65" Type="http://schemas.openxmlformats.org/officeDocument/2006/relationships/hyperlink" Target="https://m.vk.com/farb_nsk?offset=10&amp;own=1&amp;menu_opened" TargetMode="External"/><Relationship Id="rId86" Type="http://schemas.openxmlformats.org/officeDocument/2006/relationships/hyperlink" Target="https://www.youtube.com/watch?v=7IEddDKdgg0" TargetMode="External"/><Relationship Id="rId130" Type="http://schemas.openxmlformats.org/officeDocument/2006/relationships/hyperlink" Target="https://vk.com/wall-119514939_1266" TargetMode="External"/><Relationship Id="rId151" Type="http://schemas.openxmlformats.org/officeDocument/2006/relationships/hyperlink" Target="https://kochenevo.bezformata.com/listnews/dosaaf-shkola-patriotov/121194147/" TargetMode="External"/><Relationship Id="rId172" Type="http://schemas.openxmlformats.org/officeDocument/2006/relationships/hyperlink" Target="http://nios.ru/news/32297" TargetMode="External"/><Relationship Id="rId193" Type="http://schemas.openxmlformats.org/officeDocument/2006/relationships/hyperlink" Target="https://vk.com/patriotnsk1?from=quick_search" TargetMode="External"/><Relationship Id="rId207" Type="http://schemas.openxmlformats.org/officeDocument/2006/relationships/hyperlink" Target="https://vk.com/ulibkakirov" TargetMode="External"/><Relationship Id="rId13" Type="http://schemas.openxmlformats.org/officeDocument/2006/relationships/hyperlink" Target="http://fts-nso.ru/" TargetMode="External"/><Relationship Id="rId109" Type="http://schemas.openxmlformats.org/officeDocument/2006/relationships/hyperlink" Target="https://depsd.tomsk.gov.ru/tags/front/index?search=%D1%81%D0%BF%D0%BE%D1%80%D1%82&amp;page=1&amp;otherPage=30&amp;page_news=320" TargetMode="External"/><Relationship Id="rId34" Type="http://schemas.openxmlformats.org/officeDocument/2006/relationships/hyperlink" Target="https://arb-nso.ru/%D0%BD%D0%BE%D0%B2%D0%BE%D1%81%D1%82%D0%B8/" TargetMode="External"/><Relationship Id="rId55" Type="http://schemas.openxmlformats.org/officeDocument/2006/relationships/hyperlink" Target="https://m.vk.com/farb_nsk?offset=10&amp;own=1&amp;menu_opened" TargetMode="External"/><Relationship Id="rId76" Type="http://schemas.openxmlformats.org/officeDocument/2006/relationships/hyperlink" Target="https://vk.com/farb_nsk" TargetMode="External"/><Relationship Id="rId97" Type="http://schemas.openxmlformats.org/officeDocument/2006/relationships/hyperlink" Target="http://www.depms.ru/Events/Otkrytye-regionalnye-sorevnovaniya-i-otkrytyy-kubok-tomskoy-oblasti-po-universalnomu-boyu" TargetMode="External"/><Relationship Id="rId120" Type="http://schemas.openxmlformats.org/officeDocument/2006/relationships/hyperlink" Target="https://dance.vftsarr.ru/show_results.php?c_id=2838" TargetMode="External"/><Relationship Id="rId141" Type="http://schemas.openxmlformats.org/officeDocument/2006/relationships/hyperlink" Target="http://nios.ru/news/32297" TargetMode="External"/><Relationship Id="rId7" Type="http://schemas.openxmlformats.org/officeDocument/2006/relationships/hyperlink" Target="https://vk.com/patriotnsk1?from=quick_search" TargetMode="External"/><Relationship Id="rId162" Type="http://schemas.openxmlformats.org/officeDocument/2006/relationships/hyperlink" Target="http://nios.ru/news/32297" TargetMode="External"/><Relationship Id="rId183" Type="http://schemas.openxmlformats.org/officeDocument/2006/relationships/hyperlink" Target="https://tehnik12.ru/2023/14521/" TargetMode="External"/><Relationship Id="rId218" Type="http://schemas.openxmlformats.org/officeDocument/2006/relationships/hyperlink" Target="https://mirfest.com/festivals/item/veselaya-larga.html" TargetMode="External"/><Relationship Id="rId24" Type="http://schemas.openxmlformats.org/officeDocument/2006/relationships/hyperlink" Target="https://vk.com/patriotnsk1?from=quick_search" TargetMode="External"/><Relationship Id="rId45" Type="http://schemas.openxmlformats.org/officeDocument/2006/relationships/hyperlink" Target="https://novo-sibirsk.ru/adm/centr/news/352337/?special_version=Y" TargetMode="External"/><Relationship Id="rId66" Type="http://schemas.openxmlformats.org/officeDocument/2006/relationships/hyperlink" Target="https://vk.com/farb_nsk" TargetMode="External"/><Relationship Id="rId87" Type="http://schemas.openxmlformats.org/officeDocument/2006/relationships/hyperlink" Target="https://www.youtube.com/watch?v=7IEddDKdgg0" TargetMode="External"/><Relationship Id="rId110" Type="http://schemas.openxmlformats.org/officeDocument/2006/relationships/hyperlink" Target="http://novosib-sport.ru/index.php?menu=11635" TargetMode="External"/><Relationship Id="rId131" Type="http://schemas.openxmlformats.org/officeDocument/2006/relationships/hyperlink" Target="https://vk.com/wall-119514939_1266" TargetMode="External"/><Relationship Id="rId152" Type="http://schemas.openxmlformats.org/officeDocument/2006/relationships/hyperlink" Target="https://kochenevo.bezformata.com/listnews/dosaaf-shkola-patriotov/121194147/" TargetMode="External"/><Relationship Id="rId173" Type="http://schemas.openxmlformats.org/officeDocument/2006/relationships/hyperlink" Target="http://nios.ru/news/32297" TargetMode="External"/><Relationship Id="rId194" Type="http://schemas.openxmlformats.org/officeDocument/2006/relationships/hyperlink" Target="https://vk.com/patriotnsk1?from=quick_search" TargetMode="External"/><Relationship Id="rId208" Type="http://schemas.openxmlformats.org/officeDocument/2006/relationships/hyperlink" Target="http://baikal-arena.com/index.php/2-latest/539-chempionat-i-pervenstvo-sfo-po-universalnomu-boyu-2023" TargetMode="External"/><Relationship Id="rId14" Type="http://schemas.openxmlformats.org/officeDocument/2006/relationships/hyperlink" Target="https://navigator.edu54.ru/activity/1256/" TargetMode="External"/><Relationship Id="rId35" Type="http://schemas.openxmlformats.org/officeDocument/2006/relationships/hyperlink" Target="https://vk.com/patriotnsk1?from=quick_search" TargetMode="External"/><Relationship Id="rId56" Type="http://schemas.openxmlformats.org/officeDocument/2006/relationships/hyperlink" Target="https://m.vk.com/farb_nsk?offset=10&amp;own=1&amp;menu_opened" TargetMode="External"/><Relationship Id="rId77" Type="http://schemas.openxmlformats.org/officeDocument/2006/relationships/hyperlink" Target="https://vk.com/farb_nsk" TargetMode="External"/><Relationship Id="rId100" Type="http://schemas.openxmlformats.org/officeDocument/2006/relationships/hyperlink" Target="http://rcro.tomsk.ru/2023/10/16/priglashaem-stat-uchastnikami-mezhregional-nogo-festivalya-detskoj-i-molodyozhnoj-zhurnalistiki-ogni-tajgi/" TargetMode="External"/><Relationship Id="rId8" Type="http://schemas.openxmlformats.org/officeDocument/2006/relationships/hyperlink" Target="https://vk.com/patriotnsk1?from=quick_search" TargetMode="External"/><Relationship Id="rId98" Type="http://schemas.openxmlformats.org/officeDocument/2006/relationships/hyperlink" Target="http://www.depms.ru/Events/Otkrytye-regionalnye-sorevnovaniya-i-otkrytyy-kubok-tomskoy-oblasti-po-universalnomu-boyu" TargetMode="External"/><Relationship Id="rId121" Type="http://schemas.openxmlformats.org/officeDocument/2006/relationships/hyperlink" Target="http://fts-nso.ru/" TargetMode="External"/><Relationship Id="rId142" Type="http://schemas.openxmlformats.org/officeDocument/2006/relationships/hyperlink" Target="http://nios.ru/news/32297" TargetMode="External"/><Relationship Id="rId163" Type="http://schemas.openxmlformats.org/officeDocument/2006/relationships/hyperlink" Target="http://nios.ru/news/32297" TargetMode="External"/><Relationship Id="rId184" Type="http://schemas.openxmlformats.org/officeDocument/2006/relationships/hyperlink" Target="https://tehnik12.ru/2023/14521/" TargetMode="External"/><Relationship Id="rId219" Type="http://schemas.openxmlformats.org/officeDocument/2006/relationships/hyperlink" Target="https://mirfest.com/festivals/item/veselaya-larga.html" TargetMode="External"/><Relationship Id="rId3" Type="http://schemas.openxmlformats.org/officeDocument/2006/relationships/hyperlink" Target="https://moshkovo-horizon.ru/?module=articles&amp;action=view&amp;id=6660" TargetMode="External"/><Relationship Id="rId214" Type="http://schemas.openxmlformats.org/officeDocument/2006/relationships/hyperlink" Target="https://dshi14.nsk.muzkult.ru/gallery" TargetMode="External"/><Relationship Id="rId25" Type="http://schemas.openxmlformats.org/officeDocument/2006/relationships/hyperlink" Target="https://arb-nso.ru/%D0%BD%D0%BE%D0%B2%D0%BE%D1%81%D1%82%D0%B8/" TargetMode="External"/><Relationship Id="rId46" Type="http://schemas.openxmlformats.org/officeDocument/2006/relationships/hyperlink" Target="https://novo-sibirsk.ru/adm/centr/news/352337/?special_version=Y" TargetMode="External"/><Relationship Id="rId67" Type="http://schemas.openxmlformats.org/officeDocument/2006/relationships/hyperlink" Target="https://vk.com/farb_nsk" TargetMode="External"/><Relationship Id="rId116" Type="http://schemas.openxmlformats.org/officeDocument/2006/relationships/hyperlink" Target="http://novosib-sport.ru/index.php?menu=11635" TargetMode="External"/><Relationship Id="rId137" Type="http://schemas.openxmlformats.org/officeDocument/2006/relationships/hyperlink" Target="http://nios.ru/news/32297" TargetMode="External"/><Relationship Id="rId158" Type="http://schemas.openxmlformats.org/officeDocument/2006/relationships/hyperlink" Target="https://kochenevo.bezformata.com/listnews/dosaaf-shkola-patriotov/121194147/" TargetMode="External"/><Relationship Id="rId20" Type="http://schemas.openxmlformats.org/officeDocument/2006/relationships/hyperlink" Target="https://vk.com/patriotnsk1?from=quick_search" TargetMode="External"/><Relationship Id="rId41" Type="http://schemas.openxmlformats.org/officeDocument/2006/relationships/hyperlink" Target="https://iskitim.bezformata.com/listnews/boyu-na-kubok-glavi-r-p-linevo/117401814/" TargetMode="External"/><Relationship Id="rId62" Type="http://schemas.openxmlformats.org/officeDocument/2006/relationships/hyperlink" Target="https://m.vk.com/farb_nsk?offset=10&amp;own=1&amp;menu_opened" TargetMode="External"/><Relationship Id="rId83" Type="http://schemas.openxmlformats.org/officeDocument/2006/relationships/hyperlink" Target="https://vk.com/farb_nsk" TargetMode="External"/><Relationship Id="rId88" Type="http://schemas.openxmlformats.org/officeDocument/2006/relationships/hyperlink" Target="https://www.youtube.com/watch?v=7IEddDKdgg0" TargetMode="External"/><Relationship Id="rId111" Type="http://schemas.openxmlformats.org/officeDocument/2006/relationships/hyperlink" Target="http://novosib-sport.ru/index.php?menu=11635" TargetMode="External"/><Relationship Id="rId132" Type="http://schemas.openxmlformats.org/officeDocument/2006/relationships/hyperlink" Target="https://vk.com/wall-119514939_1266" TargetMode="External"/><Relationship Id="rId153" Type="http://schemas.openxmlformats.org/officeDocument/2006/relationships/hyperlink" Target="https://kochenevo.bezformata.com/listnews/dosaaf-shkola-patriotov/121194147/" TargetMode="External"/><Relationship Id="rId174" Type="http://schemas.openxmlformats.org/officeDocument/2006/relationships/hyperlink" Target="http://nios.ru/news/32297" TargetMode="External"/><Relationship Id="rId179" Type="http://schemas.openxmlformats.org/officeDocument/2006/relationships/hyperlink" Target="https://moshkovo-54.ru/category/sport/" TargetMode="External"/><Relationship Id="rId195" Type="http://schemas.openxmlformats.org/officeDocument/2006/relationships/hyperlink" Target="https://vk.com/patriotnsk1?from=quick_search" TargetMode="External"/><Relationship Id="rId209" Type="http://schemas.openxmlformats.org/officeDocument/2006/relationships/hyperlink" Target="https://nspu.ru/events/detail.php?ID=8844" TargetMode="External"/><Relationship Id="rId190" Type="http://schemas.openxmlformats.org/officeDocument/2006/relationships/hyperlink" Target="https://vk.com/patriotnsk1?from=quick_search" TargetMode="External"/><Relationship Id="rId204" Type="http://schemas.openxmlformats.org/officeDocument/2006/relationships/hyperlink" Target="https://vk.com/patriotnsk1?from=quick_search" TargetMode="External"/><Relationship Id="rId220" Type="http://schemas.openxmlformats.org/officeDocument/2006/relationships/hyperlink" Target="https://&#1076;&#1096;&#1080;2&#1089;&#1072;&#1088;&#1086;&#1074;.&#1088;&#1092;/mediastudiya/tpost/g2fcmtz7c1-xxvii-mezhdunarodnii-festival-konkurs-vi" TargetMode="External"/><Relationship Id="rId225" Type="http://schemas.openxmlformats.org/officeDocument/2006/relationships/printerSettings" Target="../printerSettings/printerSettings12.bin"/><Relationship Id="rId15" Type="http://schemas.openxmlformats.org/officeDocument/2006/relationships/hyperlink" Target="https://navigator.edu54.ru/activity/1256/" TargetMode="External"/><Relationship Id="rId36" Type="http://schemas.openxmlformats.org/officeDocument/2006/relationships/hyperlink" Target="https://vk.com/patriotnsk1?from=quick_search" TargetMode="External"/><Relationship Id="rId57" Type="http://schemas.openxmlformats.org/officeDocument/2006/relationships/hyperlink" Target="https://m.vk.com/farb_nsk?offset=10&amp;own=1&amp;menu_opened" TargetMode="External"/><Relationship Id="rId106" Type="http://schemas.openxmlformats.org/officeDocument/2006/relationships/hyperlink" Target="https://depsd.tomsk.gov.ru/tags/front/index?search=%D1%81%D0%BF%D0%BE%D1%80%D1%82&amp;page=1&amp;otherPage=30&amp;page_news=320" TargetMode="External"/><Relationship Id="rId127" Type="http://schemas.openxmlformats.org/officeDocument/2006/relationships/hyperlink" Target="https://vk.com/wall-119514939_1266" TargetMode="External"/><Relationship Id="rId10" Type="http://schemas.openxmlformats.org/officeDocument/2006/relationships/hyperlink" Target="https://vk.com/patriotnsk1?from=quick_search" TargetMode="External"/><Relationship Id="rId31" Type="http://schemas.openxmlformats.org/officeDocument/2006/relationships/hyperlink" Target="https://arb-nso.ru/%D0%BD%D0%BE%D0%B2%D0%BE%D1%81%D1%82%D0%B8/" TargetMode="External"/><Relationship Id="rId52" Type="http://schemas.openxmlformats.org/officeDocument/2006/relationships/hyperlink" Target="https://m.vk.com/farb_nsk?offset=10&amp;own=1&amp;menu_opened" TargetMode="External"/><Relationship Id="rId73" Type="http://schemas.openxmlformats.org/officeDocument/2006/relationships/hyperlink" Target="https://vk.com/farb_nsk" TargetMode="External"/><Relationship Id="rId78" Type="http://schemas.openxmlformats.org/officeDocument/2006/relationships/hyperlink" Target="https://vk.com/farb_nsk" TargetMode="External"/><Relationship Id="rId94" Type="http://schemas.openxmlformats.org/officeDocument/2006/relationships/hyperlink" Target="http://www.depms.ru/Events/Otkrytye-regionalnye-sorevnovaniya-i-otkrytyy-kubok-tomskoy-oblasti-po-universalnomu-boyu" TargetMode="External"/><Relationship Id="rId99" Type="http://schemas.openxmlformats.org/officeDocument/2006/relationships/hyperlink" Target="http://rcro.tomsk.ru/2023/10/16/priglashaem-stat-uchastnikami-mezhregional-nogo-festivalya-detskoj-i-molodyozhnoj-zhurnalistiki-ogni-tajgi/" TargetMode="External"/><Relationship Id="rId101" Type="http://schemas.openxmlformats.org/officeDocument/2006/relationships/hyperlink" Target="https://m.vk.com/farb_nsk?offset=10&amp;own=1&amp;menu_opened" TargetMode="External"/><Relationship Id="rId122" Type="http://schemas.openxmlformats.org/officeDocument/2006/relationships/hyperlink" Target="http://osotofts.ru/" TargetMode="External"/><Relationship Id="rId143" Type="http://schemas.openxmlformats.org/officeDocument/2006/relationships/hyperlink" Target="http://nios.ru/news/32297" TargetMode="External"/><Relationship Id="rId148" Type="http://schemas.openxmlformats.org/officeDocument/2006/relationships/hyperlink" Target="https://kochenevo.bezformata.com/listnews/dosaaf-shkola-patriotov/121194147/" TargetMode="External"/><Relationship Id="rId164" Type="http://schemas.openxmlformats.org/officeDocument/2006/relationships/hyperlink" Target="http://nios.ru/news/32297" TargetMode="External"/><Relationship Id="rId169" Type="http://schemas.openxmlformats.org/officeDocument/2006/relationships/hyperlink" Target="http://nios.ru/news/32297" TargetMode="External"/><Relationship Id="rId185" Type="http://schemas.openxmlformats.org/officeDocument/2006/relationships/hyperlink" Target="https://festival.strogin.ru/2022/12/reglament-provedeniya-konkursa-detskih-televizionnyh-fil-mov-raduga-efira.html" TargetMode="External"/><Relationship Id="rId4" Type="http://schemas.openxmlformats.org/officeDocument/2006/relationships/hyperlink" Target="https://moshkovo-horizon.ru/?module=articles&amp;action=view&amp;id=6660" TargetMode="External"/><Relationship Id="rId9" Type="http://schemas.openxmlformats.org/officeDocument/2006/relationships/hyperlink" Target="https://vk.com/patriotnsk1?from=quick_search" TargetMode="External"/><Relationship Id="rId180" Type="http://schemas.openxmlformats.org/officeDocument/2006/relationships/hyperlink" Target="https://moshkovo-54.ru/category/sport/" TargetMode="External"/><Relationship Id="rId210" Type="http://schemas.openxmlformats.org/officeDocument/2006/relationships/hyperlink" Target="http://www.mfk-karate.ru/events/2023/03/Russia_kumite_23/index.php" TargetMode="External"/><Relationship Id="rId215" Type="http://schemas.openxmlformats.org/officeDocument/2006/relationships/hyperlink" Target="https://dshi14.nsk.muzkult.ru/gallery" TargetMode="External"/><Relationship Id="rId26" Type="http://schemas.openxmlformats.org/officeDocument/2006/relationships/hyperlink" Target="https://arb-nso.ru/%D0%BD%D0%BE%D0%B2%D0%BE%D1%81%D1%82%D0%B8/" TargetMode="External"/><Relationship Id="rId47" Type="http://schemas.openxmlformats.org/officeDocument/2006/relationships/hyperlink" Target="https://novo-sibirsk.ru/adm/centr/news/352337/?special_version=Y" TargetMode="External"/><Relationship Id="rId68" Type="http://schemas.openxmlformats.org/officeDocument/2006/relationships/hyperlink" Target="https://vk.com/farb_nsk" TargetMode="External"/><Relationship Id="rId89" Type="http://schemas.openxmlformats.org/officeDocument/2006/relationships/hyperlink" Target="https://www.youtube.com/watch?v=7IEddDKdgg0" TargetMode="External"/><Relationship Id="rId112" Type="http://schemas.openxmlformats.org/officeDocument/2006/relationships/hyperlink" Target="http://novosib-sport.ru/index.php?menu=11635" TargetMode="External"/><Relationship Id="rId133" Type="http://schemas.openxmlformats.org/officeDocument/2006/relationships/hyperlink" Target="https://vk.com/wall-119514939_1266" TargetMode="External"/><Relationship Id="rId154" Type="http://schemas.openxmlformats.org/officeDocument/2006/relationships/hyperlink" Target="https://kochenevo.bezformata.com/listnews/dosaaf-shkola-patriotov/121194147/" TargetMode="External"/><Relationship Id="rId175" Type="http://schemas.openxmlformats.org/officeDocument/2006/relationships/hyperlink" Target="http://nios.ru/news/32297" TargetMode="External"/><Relationship Id="rId196" Type="http://schemas.openxmlformats.org/officeDocument/2006/relationships/hyperlink" Target="https://vk.com/patriotnsk1?from=quick_search" TargetMode="External"/><Relationship Id="rId200" Type="http://schemas.openxmlformats.org/officeDocument/2006/relationships/hyperlink" Target="https://vk.com/patriotnsk1?from=quick_search" TargetMode="External"/><Relationship Id="rId16" Type="http://schemas.openxmlformats.org/officeDocument/2006/relationships/hyperlink" Target="https://navigator.edu54.ru/activity/1256/" TargetMode="External"/><Relationship Id="rId221" Type="http://schemas.openxmlformats.org/officeDocument/2006/relationships/hyperlink" Target="https://&#1076;&#1096;&#1080;2&#1089;&#1072;&#1088;&#1086;&#1074;.&#1088;&#1092;/mediastudiya/tpost/g2fcmtz7c1-xxvii-mezhdunarodnii-festival-konkurs-vi" TargetMode="External"/><Relationship Id="rId37" Type="http://schemas.openxmlformats.org/officeDocument/2006/relationships/hyperlink" Target="https://vk.com/patriotnsk1?from=quick_search" TargetMode="External"/><Relationship Id="rId58" Type="http://schemas.openxmlformats.org/officeDocument/2006/relationships/hyperlink" Target="https://m.vk.com/farb_nsk?offset=10&amp;own=1&amp;menu_opened" TargetMode="External"/><Relationship Id="rId79" Type="http://schemas.openxmlformats.org/officeDocument/2006/relationships/hyperlink" Target="https://vk.com/farb_nsk" TargetMode="External"/><Relationship Id="rId102" Type="http://schemas.openxmlformats.org/officeDocument/2006/relationships/hyperlink" Target="https://m.vk.com/farb_nsk?offset=10&amp;own=1&amp;menu_opened" TargetMode="External"/><Relationship Id="rId123" Type="http://schemas.openxmlformats.org/officeDocument/2006/relationships/hyperlink" Target="https://vk.com/wall-119514939_1266" TargetMode="External"/><Relationship Id="rId144" Type="http://schemas.openxmlformats.org/officeDocument/2006/relationships/hyperlink" Target="http://nios.ru/news/32297" TargetMode="External"/><Relationship Id="rId90" Type="http://schemas.openxmlformats.org/officeDocument/2006/relationships/hyperlink" Target="https://www.youtube.com/watch?v=7IEddDKdgg0" TargetMode="External"/><Relationship Id="rId165" Type="http://schemas.openxmlformats.org/officeDocument/2006/relationships/hyperlink" Target="http://nios.ru/news/32297" TargetMode="External"/><Relationship Id="rId186" Type="http://schemas.openxmlformats.org/officeDocument/2006/relationships/hyperlink" Target="https://fdsarr.ru/breaking/actions/future/36758667/" TargetMode="External"/><Relationship Id="rId211" Type="http://schemas.openxmlformats.org/officeDocument/2006/relationships/hyperlink" Target="https://&#1076;&#1080;&#1072;&#1083;&#1086;&#1075;-&#1087;&#1086;&#1082;&#1086;&#1083;&#1077;&#1085;&#1080;&#1081;.&#1088;&#1091;&#1089;/" TargetMode="External"/><Relationship Id="rId27" Type="http://schemas.openxmlformats.org/officeDocument/2006/relationships/hyperlink" Target="https://arb-nso.ru/%D0%BD%D0%BE%D0%B2%D0%BE%D1%81%D1%82%D0%B8/" TargetMode="External"/><Relationship Id="rId48" Type="http://schemas.openxmlformats.org/officeDocument/2006/relationships/hyperlink" Target="https://&#1103;-&#1088;&#1086;&#1076;&#1086;&#1084;-&#1080;&#1079;-&#1089;&#1080;&#1073;&#1080;&#1088;&#1080;.&#1088;&#1092;/" TargetMode="External"/><Relationship Id="rId69" Type="http://schemas.openxmlformats.org/officeDocument/2006/relationships/hyperlink" Target="https://vk.com/farb_nsk" TargetMode="External"/><Relationship Id="rId113" Type="http://schemas.openxmlformats.org/officeDocument/2006/relationships/hyperlink" Target="http://novosib-sport.ru/index.php?menu=11635" TargetMode="External"/><Relationship Id="rId134" Type="http://schemas.openxmlformats.org/officeDocument/2006/relationships/hyperlink" Target="http://nios.ru/news/32297" TargetMode="External"/><Relationship Id="rId80" Type="http://schemas.openxmlformats.org/officeDocument/2006/relationships/hyperlink" Target="https://vk.com/farb_nsk" TargetMode="External"/><Relationship Id="rId155" Type="http://schemas.openxmlformats.org/officeDocument/2006/relationships/hyperlink" Target="https://kochenevo.bezformata.com/listnews/dosaaf-shkola-patriotov/121194147/" TargetMode="External"/><Relationship Id="rId176" Type="http://schemas.openxmlformats.org/officeDocument/2006/relationships/hyperlink" Target="http://nios.ru/news/32297" TargetMode="External"/><Relationship Id="rId197" Type="http://schemas.openxmlformats.org/officeDocument/2006/relationships/hyperlink" Target="https://vk.com/patriotnsk1?from=quick_search" TargetMode="External"/><Relationship Id="rId201" Type="http://schemas.openxmlformats.org/officeDocument/2006/relationships/hyperlink" Target="https://vk.com/patriotnsk1?from=quick_search" TargetMode="External"/><Relationship Id="rId222" Type="http://schemas.openxmlformats.org/officeDocument/2006/relationships/hyperlink" Target="https://&#1076;&#1096;&#1080;2&#1089;&#1072;&#1088;&#1086;&#1074;.&#1088;&#1092;/mediastudiya/tpost/g2fcmtz7c1-xxvii-mezhdunarodnii-festival-konkurs-vi" TargetMode="External"/><Relationship Id="rId17" Type="http://schemas.openxmlformats.org/officeDocument/2006/relationships/hyperlink" Target="https://navigator.edu54.ru/activity/1256/" TargetMode="External"/><Relationship Id="rId38" Type="http://schemas.openxmlformats.org/officeDocument/2006/relationships/hyperlink" Target="https://vk.com/patriotnsk1?from=quick_search" TargetMode="External"/><Relationship Id="rId59" Type="http://schemas.openxmlformats.org/officeDocument/2006/relationships/hyperlink" Target="https://m.vk.com/farb_nsk?offset=10&amp;own=1&amp;menu_opened" TargetMode="External"/><Relationship Id="rId103" Type="http://schemas.openxmlformats.org/officeDocument/2006/relationships/hyperlink" Target="https://m.vk.com/farb_nsk?offset=10&amp;own=1&amp;menu_opened" TargetMode="External"/><Relationship Id="rId124" Type="http://schemas.openxmlformats.org/officeDocument/2006/relationships/hyperlink" Target="https://vk.com/wall-119514939_1266" TargetMode="External"/><Relationship Id="rId70" Type="http://schemas.openxmlformats.org/officeDocument/2006/relationships/hyperlink" Target="https://vk.com/farb_nsk" TargetMode="External"/><Relationship Id="rId91" Type="http://schemas.openxmlformats.org/officeDocument/2006/relationships/hyperlink" Target="https://www.youtube.com/watch?v=7IEddDKdgg0" TargetMode="External"/><Relationship Id="rId145" Type="http://schemas.openxmlformats.org/officeDocument/2006/relationships/hyperlink" Target="http://nios.ru/news/32297" TargetMode="External"/><Relationship Id="rId166" Type="http://schemas.openxmlformats.org/officeDocument/2006/relationships/hyperlink" Target="http://nios.ru/news/32297" TargetMode="External"/><Relationship Id="rId187" Type="http://schemas.openxmlformats.org/officeDocument/2006/relationships/hyperlink" Target="https://vk.com/patriotnsk1?from=quick_search" TargetMode="External"/><Relationship Id="rId1" Type="http://schemas.openxmlformats.org/officeDocument/2006/relationships/hyperlink" Target="https://vk.com/public217715391" TargetMode="External"/><Relationship Id="rId212" Type="http://schemas.openxmlformats.org/officeDocument/2006/relationships/hyperlink" Target="https://&#1076;&#1080;&#1072;&#1083;&#1086;&#1075;-&#1087;&#1086;&#1082;&#1086;&#1083;&#1077;&#1085;&#1080;&#1081;.&#1088;&#1091;&#1089;/" TargetMode="External"/><Relationship Id="rId28" Type="http://schemas.openxmlformats.org/officeDocument/2006/relationships/hyperlink" Target="https://arb-nso.ru/%D0%BD%D0%BE%D0%B2%D0%BE%D1%81%D1%82%D0%B8/" TargetMode="External"/><Relationship Id="rId49" Type="http://schemas.openxmlformats.org/officeDocument/2006/relationships/hyperlink" Target="https://&#1103;-&#1088;&#1086;&#1076;&#1086;&#1084;-&#1080;&#1079;-&#1089;&#1080;&#1073;&#1080;&#1088;&#1080;.&#1088;&#1092;/" TargetMode="External"/><Relationship Id="rId114" Type="http://schemas.openxmlformats.org/officeDocument/2006/relationships/hyperlink" Target="http://novosib-sport.ru/index.php?menu=11635" TargetMode="External"/><Relationship Id="rId60" Type="http://schemas.openxmlformats.org/officeDocument/2006/relationships/hyperlink" Target="https://m.vk.com/farb_nsk?offset=10&amp;own=1&amp;menu_opened" TargetMode="External"/><Relationship Id="rId81" Type="http://schemas.openxmlformats.org/officeDocument/2006/relationships/hyperlink" Target="https://vk.com/farb_nsk" TargetMode="External"/><Relationship Id="rId135" Type="http://schemas.openxmlformats.org/officeDocument/2006/relationships/hyperlink" Target="http://nios.ru/news/32297" TargetMode="External"/><Relationship Id="rId156" Type="http://schemas.openxmlformats.org/officeDocument/2006/relationships/hyperlink" Target="https://kochenevo.bezformata.com/listnews/dosaaf-shkola-patriotov/121194147/" TargetMode="External"/><Relationship Id="rId177" Type="http://schemas.openxmlformats.org/officeDocument/2006/relationships/hyperlink" Target="https://moshkovo-54.ru/category/sport/" TargetMode="External"/><Relationship Id="rId198" Type="http://schemas.openxmlformats.org/officeDocument/2006/relationships/hyperlink" Target="https://vk.com/patriotnsk1?from=quick_search" TargetMode="External"/><Relationship Id="rId202" Type="http://schemas.openxmlformats.org/officeDocument/2006/relationships/hyperlink" Target="https://vk.com/patriotnsk1?from=quick_search" TargetMode="External"/><Relationship Id="rId223" Type="http://schemas.openxmlformats.org/officeDocument/2006/relationships/hyperlink" Target="https://vk.com/ynvolga" TargetMode="External"/><Relationship Id="rId18" Type="http://schemas.openxmlformats.org/officeDocument/2006/relationships/hyperlink" Target="https://vk.com/patriotnsk1?from=quick_search" TargetMode="External"/><Relationship Id="rId39" Type="http://schemas.openxmlformats.org/officeDocument/2006/relationships/hyperlink" Target="https://vk.com/patriotnsk1?from=quick_search" TargetMode="External"/><Relationship Id="rId50" Type="http://schemas.openxmlformats.org/officeDocument/2006/relationships/hyperlink" Target="https://kulun-nov.ru/detskie-tvorcheskie-kollektivy-prinjali-uchastie-v-konkurse-narodnyh-remesel-u-istokov-v-kolyvani/" TargetMode="External"/><Relationship Id="rId104" Type="http://schemas.openxmlformats.org/officeDocument/2006/relationships/hyperlink" Target="https://depsd.tomsk.gov.ru/tags/front/index?search=%D1%81%D0%BF%D0%BE%D1%80%D1%82&amp;page=1&amp;otherPage=30&amp;page_news=320" TargetMode="External"/><Relationship Id="rId125" Type="http://schemas.openxmlformats.org/officeDocument/2006/relationships/hyperlink" Target="https://vk.com/wall-119514939_1266" TargetMode="External"/><Relationship Id="rId146" Type="http://schemas.openxmlformats.org/officeDocument/2006/relationships/hyperlink" Target="http://nios.ru/news/32297" TargetMode="External"/><Relationship Id="rId167" Type="http://schemas.openxmlformats.org/officeDocument/2006/relationships/hyperlink" Target="http://nios.ru/news/32297" TargetMode="External"/><Relationship Id="rId188" Type="http://schemas.openxmlformats.org/officeDocument/2006/relationships/hyperlink" Target="https://vk.com/patriotnsk1?from=quick_search" TargetMode="External"/><Relationship Id="rId71" Type="http://schemas.openxmlformats.org/officeDocument/2006/relationships/hyperlink" Target="https://vk.com/farb_nsk" TargetMode="External"/><Relationship Id="rId92" Type="http://schemas.openxmlformats.org/officeDocument/2006/relationships/hyperlink" Target="https://www.youtube.com/watch?v=7IEddDKdgg0" TargetMode="External"/><Relationship Id="rId213" Type="http://schemas.openxmlformats.org/officeDocument/2006/relationships/hyperlink" Target="https://vk.com/event59748448" TargetMode="External"/><Relationship Id="rId2" Type="http://schemas.openxmlformats.org/officeDocument/2006/relationships/hyperlink" Target="https://vk.com/public217715391" TargetMode="External"/><Relationship Id="rId29" Type="http://schemas.openxmlformats.org/officeDocument/2006/relationships/hyperlink" Target="https://arb-nso.ru/%D0%BD%D0%BE%D0%B2%D0%BE%D1%81%D1%82%D0%B8/" TargetMode="External"/><Relationship Id="rId40" Type="http://schemas.openxmlformats.org/officeDocument/2006/relationships/hyperlink" Target="https://iskitim.bezformata.com/listnews/boyu-na-kubok-glavi-r-p-linevo/117401814/" TargetMode="External"/><Relationship Id="rId115" Type="http://schemas.openxmlformats.org/officeDocument/2006/relationships/hyperlink" Target="http://novosib-sport.ru/index.php?menu=11635" TargetMode="External"/><Relationship Id="rId136" Type="http://schemas.openxmlformats.org/officeDocument/2006/relationships/hyperlink" Target="http://nios.ru/news/32297" TargetMode="External"/><Relationship Id="rId157" Type="http://schemas.openxmlformats.org/officeDocument/2006/relationships/hyperlink" Target="https://kochenevo.bezformata.com/listnews/dosaaf-shkola-patriotov/121194147/" TargetMode="External"/><Relationship Id="rId178" Type="http://schemas.openxmlformats.org/officeDocument/2006/relationships/hyperlink" Target="https://moshkovo-54.ru/category/sport/" TargetMode="External"/><Relationship Id="rId61" Type="http://schemas.openxmlformats.org/officeDocument/2006/relationships/hyperlink" Target="https://m.vk.com/farb_nsk?offset=10&amp;own=1&amp;menu_opened" TargetMode="External"/><Relationship Id="rId82" Type="http://schemas.openxmlformats.org/officeDocument/2006/relationships/hyperlink" Target="https://vk.com/farb_nsk" TargetMode="External"/><Relationship Id="rId199" Type="http://schemas.openxmlformats.org/officeDocument/2006/relationships/hyperlink" Target="https://vk.com/patriotnsk1?from=quick_search" TargetMode="External"/><Relationship Id="rId203" Type="http://schemas.openxmlformats.org/officeDocument/2006/relationships/hyperlink" Target="https://vk.com/patriotnsk1?from=quick_search" TargetMode="External"/><Relationship Id="rId19" Type="http://schemas.openxmlformats.org/officeDocument/2006/relationships/hyperlink" Target="https://vk.com/patriotnsk1?from=quick_search" TargetMode="External"/><Relationship Id="rId224" Type="http://schemas.openxmlformats.org/officeDocument/2006/relationships/hyperlink" Target="http://www.mfk-karate.ru/events/2023/03/Russia_kumite_23/index.php" TargetMode="External"/><Relationship Id="rId30" Type="http://schemas.openxmlformats.org/officeDocument/2006/relationships/hyperlink" Target="https://arb-nso.ru/%D0%BD%D0%BE%D0%B2%D0%BE%D1%81%D1%82%D0%B8/" TargetMode="External"/><Relationship Id="rId105" Type="http://schemas.openxmlformats.org/officeDocument/2006/relationships/hyperlink" Target="https://depsd.tomsk.gov.ru/tags/front/index?search=%D1%81%D0%BF%D0%BE%D1%80%D1%82&amp;page=1&amp;otherPage=30&amp;page_news=320" TargetMode="External"/><Relationship Id="rId126" Type="http://schemas.openxmlformats.org/officeDocument/2006/relationships/hyperlink" Target="https://vk.com/wall-119514939_1266" TargetMode="External"/><Relationship Id="rId147" Type="http://schemas.openxmlformats.org/officeDocument/2006/relationships/hyperlink" Target="https://kochenevo.bezformata.com/listnews/dosaaf-shkola-patriotov/121194147/" TargetMode="External"/><Relationship Id="rId168" Type="http://schemas.openxmlformats.org/officeDocument/2006/relationships/hyperlink" Target="http://nios.ru/news/32297" TargetMode="External"/><Relationship Id="rId51" Type="http://schemas.openxmlformats.org/officeDocument/2006/relationships/hyperlink" Target="https://vk.com/patriotnsk1?from=quick_search" TargetMode="External"/><Relationship Id="rId72" Type="http://schemas.openxmlformats.org/officeDocument/2006/relationships/hyperlink" Target="https://vk.com/farb_nsk" TargetMode="External"/><Relationship Id="rId93" Type="http://schemas.openxmlformats.org/officeDocument/2006/relationships/hyperlink" Target="https://www.youtube.com/watch?v=7IEddDKdgg0" TargetMode="External"/><Relationship Id="rId189" Type="http://schemas.openxmlformats.org/officeDocument/2006/relationships/hyperlink" Target="https://vk.com/patriotnsk1?from=quick_search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vk.com/away.php?to=https%3A%2F%2Ftimolod.ru%2Forganization%2Fmolodezhnye-tsentry%2Fpatriot%2F&amp;cc_key=" TargetMode="External"/><Relationship Id="rId1" Type="http://schemas.openxmlformats.org/officeDocument/2006/relationships/hyperlink" Target="https://vk.com/patriotnsk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forum-baikal.ru/?ysclid=lons6z70sk115882480" TargetMode="External"/><Relationship Id="rId1" Type="http://schemas.openxmlformats.org/officeDocument/2006/relationships/hyperlink" Target="https://nrk-nsk.ru/wp-content/uploads/2023/06/infopak-o-forume-molodezhi-novosibirskoj-oblasti-proregion-v-2023-godu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view="pageBreakPreview" topLeftCell="A4" zoomScaleSheetLayoutView="100" workbookViewId="0">
      <selection activeCell="A11" sqref="A11:N11"/>
    </sheetView>
  </sheetViews>
  <sheetFormatPr defaultColWidth="9.28515625" defaultRowHeight="15" x14ac:dyDescent="0.25"/>
  <cols>
    <col min="1" max="1" width="10.28515625" style="33" customWidth="1"/>
    <col min="2" max="2" width="9.28515625" style="33"/>
    <col min="3" max="3" width="2.28515625" style="33" customWidth="1"/>
    <col min="4" max="7" width="9.28515625" style="33"/>
    <col min="8" max="8" width="8.5703125" style="33" customWidth="1"/>
    <col min="9" max="9" width="9.28515625" style="33"/>
    <col min="10" max="10" width="9.28515625" style="33" customWidth="1"/>
    <col min="11" max="11" width="5.42578125" style="33" customWidth="1"/>
    <col min="12" max="12" width="15.7109375" style="33" customWidth="1"/>
    <col min="13" max="13" width="9.28515625" style="33"/>
    <col min="14" max="14" width="15.7109375" style="33" customWidth="1"/>
    <col min="15" max="16384" width="9.28515625" style="33"/>
  </cols>
  <sheetData>
    <row r="1" spans="1:14" ht="20.25" x14ac:dyDescent="0.25">
      <c r="A1" s="234" t="s">
        <v>263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4" ht="38.25" customHeight="1" x14ac:dyDescent="0.25">
      <c r="A2" s="194"/>
      <c r="N2" s="195"/>
    </row>
    <row r="3" spans="1:14" ht="19.5" customHeight="1" x14ac:dyDescent="0.25">
      <c r="A3" s="251" t="s">
        <v>199</v>
      </c>
      <c r="B3" s="252"/>
      <c r="C3" s="252"/>
      <c r="D3" s="252"/>
      <c r="E3" s="252"/>
      <c r="L3" s="237"/>
      <c r="M3" s="237"/>
      <c r="N3" s="238"/>
    </row>
    <row r="4" spans="1:14" ht="15.75" x14ac:dyDescent="0.25">
      <c r="A4" s="196" t="s">
        <v>72</v>
      </c>
      <c r="B4" s="250"/>
      <c r="C4" s="250"/>
      <c r="D4" s="250"/>
      <c r="E4" s="250"/>
      <c r="N4" s="195"/>
    </row>
    <row r="5" spans="1:14" ht="21.75" customHeight="1" x14ac:dyDescent="0.25">
      <c r="A5" s="255"/>
      <c r="B5" s="250"/>
      <c r="C5" s="250"/>
      <c r="D5" s="250"/>
      <c r="E5" s="250"/>
      <c r="N5" s="195"/>
    </row>
    <row r="6" spans="1:14" ht="30.75" customHeight="1" x14ac:dyDescent="0.25">
      <c r="A6" s="253"/>
      <c r="B6" s="254"/>
      <c r="D6" s="256"/>
      <c r="E6" s="256"/>
      <c r="N6" s="195"/>
    </row>
    <row r="7" spans="1:14" ht="12.75" customHeight="1" x14ac:dyDescent="0.25">
      <c r="A7" s="257" t="s">
        <v>200</v>
      </c>
      <c r="B7" s="258"/>
      <c r="D7" s="232" t="s">
        <v>201</v>
      </c>
      <c r="E7" s="232"/>
      <c r="N7" s="195"/>
    </row>
    <row r="8" spans="1:14" ht="12.75" customHeight="1" x14ac:dyDescent="0.25">
      <c r="A8" s="197"/>
      <c r="B8" s="233" t="s">
        <v>202</v>
      </c>
      <c r="C8" s="233"/>
      <c r="D8" s="233"/>
      <c r="E8" s="98"/>
      <c r="N8" s="195"/>
    </row>
    <row r="9" spans="1:14" ht="101.25" customHeight="1" x14ac:dyDescent="0.25">
      <c r="A9" s="194"/>
      <c r="N9" s="195"/>
    </row>
    <row r="10" spans="1:14" ht="18.75" x14ac:dyDescent="0.3">
      <c r="A10" s="240" t="s">
        <v>93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2"/>
    </row>
    <row r="11" spans="1:14" ht="18.75" customHeight="1" x14ac:dyDescent="0.3">
      <c r="A11" s="243" t="s">
        <v>283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5"/>
    </row>
    <row r="12" spans="1:14" x14ac:dyDescent="0.25">
      <c r="A12" s="246" t="s">
        <v>94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8"/>
    </row>
    <row r="13" spans="1:14" ht="18.75" x14ac:dyDescent="0.3">
      <c r="A13" s="194"/>
      <c r="E13" s="198" t="s">
        <v>95</v>
      </c>
      <c r="F13" s="239">
        <v>2023</v>
      </c>
      <c r="G13" s="239"/>
      <c r="H13" s="249" t="s">
        <v>96</v>
      </c>
      <c r="I13" s="249"/>
      <c r="J13" s="249"/>
      <c r="N13" s="195"/>
    </row>
    <row r="14" spans="1:14" x14ac:dyDescent="0.25">
      <c r="A14" s="194"/>
      <c r="N14" s="195"/>
    </row>
    <row r="15" spans="1:14" x14ac:dyDescent="0.25">
      <c r="A15" s="194"/>
      <c r="N15" s="195"/>
    </row>
    <row r="16" spans="1:14" x14ac:dyDescent="0.25">
      <c r="A16" s="194"/>
      <c r="N16" s="195"/>
    </row>
    <row r="17" spans="1:14" x14ac:dyDescent="0.25">
      <c r="A17" s="194"/>
      <c r="N17" s="195"/>
    </row>
    <row r="18" spans="1:14" x14ac:dyDescent="0.25">
      <c r="A18" s="194"/>
      <c r="N18" s="195"/>
    </row>
    <row r="19" spans="1:14" x14ac:dyDescent="0.25">
      <c r="A19" s="194"/>
      <c r="N19" s="195"/>
    </row>
    <row r="20" spans="1:14" x14ac:dyDescent="0.25">
      <c r="A20" s="194"/>
      <c r="N20" s="195"/>
    </row>
    <row r="21" spans="1:14" x14ac:dyDescent="0.25">
      <c r="A21" s="194"/>
      <c r="N21" s="195"/>
    </row>
    <row r="22" spans="1:14" x14ac:dyDescent="0.25">
      <c r="A22" s="194"/>
      <c r="N22" s="195"/>
    </row>
    <row r="23" spans="1:14" ht="18.75" x14ac:dyDescent="0.25">
      <c r="A23" s="229" t="s">
        <v>188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1"/>
    </row>
    <row r="24" spans="1:14" x14ac:dyDescent="0.25">
      <c r="A24" s="194"/>
      <c r="N24" s="195"/>
    </row>
    <row r="25" spans="1:14" x14ac:dyDescent="0.25">
      <c r="A25" s="194"/>
      <c r="N25" s="195"/>
    </row>
    <row r="26" spans="1:14" x14ac:dyDescent="0.25">
      <c r="A26" s="194"/>
      <c r="N26" s="195"/>
    </row>
    <row r="27" spans="1:14" x14ac:dyDescent="0.25">
      <c r="A27" s="194"/>
      <c r="N27" s="195"/>
    </row>
    <row r="28" spans="1:14" x14ac:dyDescent="0.25">
      <c r="A28" s="194"/>
      <c r="N28" s="195"/>
    </row>
    <row r="29" spans="1:14" x14ac:dyDescent="0.2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1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4"/>
  <sheetViews>
    <sheetView view="pageBreakPreview" topLeftCell="A55" zoomScale="86" zoomScaleSheetLayoutView="86" workbookViewId="0">
      <selection activeCell="F71" sqref="F71"/>
    </sheetView>
  </sheetViews>
  <sheetFormatPr defaultRowHeight="15" x14ac:dyDescent="0.25"/>
  <cols>
    <col min="1" max="1" width="5" customWidth="1"/>
    <col min="2" max="2" width="97.42578125" customWidth="1"/>
    <col min="3" max="3" width="22.7109375" customWidth="1"/>
    <col min="4" max="5" width="25.28515625" customWidth="1"/>
    <col min="6" max="6" width="25.42578125" customWidth="1"/>
  </cols>
  <sheetData>
    <row r="1" spans="1:6" ht="37.5" customHeight="1" x14ac:dyDescent="0.25">
      <c r="A1" s="301" t="s">
        <v>240</v>
      </c>
      <c r="B1" s="301"/>
      <c r="C1" s="301"/>
      <c r="D1" s="301"/>
      <c r="E1" s="301"/>
      <c r="F1" s="301"/>
    </row>
    <row r="2" spans="1:6" ht="86.25" customHeight="1" x14ac:dyDescent="0.25">
      <c r="A2" s="23" t="s">
        <v>56</v>
      </c>
      <c r="B2" s="23" t="s">
        <v>117</v>
      </c>
      <c r="C2" s="23" t="s">
        <v>248</v>
      </c>
      <c r="D2" s="133" t="s">
        <v>259</v>
      </c>
      <c r="E2" s="133" t="s">
        <v>246</v>
      </c>
      <c r="F2" s="23" t="s">
        <v>260</v>
      </c>
    </row>
    <row r="3" spans="1:6" ht="18.75" x14ac:dyDescent="0.25">
      <c r="A3" s="121"/>
      <c r="B3" s="122" t="s">
        <v>218</v>
      </c>
      <c r="C3" s="121"/>
      <c r="D3" s="146"/>
      <c r="E3" s="146"/>
      <c r="F3" s="121"/>
    </row>
    <row r="4" spans="1:6" ht="18.75" x14ac:dyDescent="0.3">
      <c r="A4" s="123"/>
      <c r="B4" s="119" t="s">
        <v>55</v>
      </c>
      <c r="C4" s="120"/>
      <c r="D4" s="120"/>
      <c r="E4" s="120"/>
      <c r="F4" s="120"/>
    </row>
    <row r="5" spans="1:6" ht="18.75" x14ac:dyDescent="0.25">
      <c r="A5" s="89">
        <v>1</v>
      </c>
      <c r="B5" s="61"/>
      <c r="C5" s="61"/>
      <c r="D5" s="61"/>
      <c r="E5" s="61"/>
      <c r="F5" s="61"/>
    </row>
    <row r="6" spans="1:6" ht="18.75" x14ac:dyDescent="0.25">
      <c r="A6" s="89">
        <v>2</v>
      </c>
      <c r="B6" s="61"/>
      <c r="C6" s="61"/>
      <c r="D6" s="61"/>
      <c r="E6" s="61"/>
      <c r="F6" s="61"/>
    </row>
    <row r="7" spans="1:6" ht="18.75" x14ac:dyDescent="0.25">
      <c r="A7" s="89">
        <v>3</v>
      </c>
      <c r="B7" s="61"/>
      <c r="C7" s="61"/>
      <c r="D7" s="61"/>
      <c r="E7" s="61"/>
      <c r="F7" s="61"/>
    </row>
    <row r="8" spans="1:6" ht="18.75" x14ac:dyDescent="0.25">
      <c r="A8" s="89">
        <v>4</v>
      </c>
      <c r="B8" s="61"/>
      <c r="C8" s="61"/>
      <c r="D8" s="61"/>
      <c r="E8" s="61"/>
      <c r="F8" s="61"/>
    </row>
    <row r="9" spans="1:6" ht="18.75" x14ac:dyDescent="0.25">
      <c r="A9" s="89">
        <v>5</v>
      </c>
      <c r="B9" s="61"/>
      <c r="C9" s="61"/>
      <c r="D9" s="61"/>
      <c r="E9" s="61"/>
      <c r="F9" s="61"/>
    </row>
    <row r="10" spans="1:6" ht="23.25" customHeight="1" x14ac:dyDescent="0.3">
      <c r="A10" s="123"/>
      <c r="B10" s="119" t="s">
        <v>220</v>
      </c>
      <c r="C10" s="120"/>
      <c r="D10" s="120"/>
      <c r="E10" s="120"/>
      <c r="F10" s="120"/>
    </row>
    <row r="11" spans="1:6" ht="18.75" x14ac:dyDescent="0.25">
      <c r="A11" s="89">
        <v>1</v>
      </c>
      <c r="B11" s="51"/>
      <c r="C11" s="51"/>
      <c r="D11" s="51"/>
      <c r="E11" s="51"/>
      <c r="F11" s="51"/>
    </row>
    <row r="12" spans="1:6" ht="18.75" x14ac:dyDescent="0.25">
      <c r="A12" s="89">
        <v>2</v>
      </c>
      <c r="B12" s="51"/>
      <c r="C12" s="51"/>
      <c r="D12" s="51"/>
      <c r="E12" s="51"/>
      <c r="F12" s="51"/>
    </row>
    <row r="13" spans="1:6" ht="18.75" x14ac:dyDescent="0.25">
      <c r="A13" s="89">
        <v>3</v>
      </c>
      <c r="B13" s="51"/>
      <c r="C13" s="51"/>
      <c r="D13" s="51"/>
      <c r="E13" s="51"/>
      <c r="F13" s="51"/>
    </row>
    <row r="14" spans="1:6" ht="18.75" x14ac:dyDescent="0.25">
      <c r="A14" s="89">
        <v>4</v>
      </c>
      <c r="B14" s="51"/>
      <c r="C14" s="51"/>
      <c r="D14" s="51"/>
      <c r="E14" s="51"/>
      <c r="F14" s="51"/>
    </row>
    <row r="15" spans="1:6" ht="18.75" x14ac:dyDescent="0.25">
      <c r="A15" s="89">
        <v>5</v>
      </c>
      <c r="B15" s="51"/>
      <c r="C15" s="51"/>
      <c r="D15" s="51"/>
      <c r="E15" s="51"/>
      <c r="F15" s="51"/>
    </row>
    <row r="16" spans="1:6" ht="18.75" x14ac:dyDescent="0.3">
      <c r="A16" s="123"/>
      <c r="B16" s="119" t="s">
        <v>65</v>
      </c>
      <c r="C16" s="120"/>
      <c r="D16" s="120"/>
      <c r="E16" s="120"/>
      <c r="F16" s="120"/>
    </row>
    <row r="17" spans="1:6" ht="18.75" x14ac:dyDescent="0.25">
      <c r="A17" s="89">
        <v>1</v>
      </c>
      <c r="B17" s="51"/>
      <c r="C17" s="51"/>
      <c r="D17" s="51"/>
      <c r="E17" s="51"/>
      <c r="F17" s="51"/>
    </row>
    <row r="18" spans="1:6" ht="18.75" x14ac:dyDescent="0.25">
      <c r="A18" s="89">
        <v>2</v>
      </c>
      <c r="B18" s="51"/>
      <c r="C18" s="51"/>
      <c r="D18" s="51"/>
      <c r="E18" s="51"/>
      <c r="F18" s="51"/>
    </row>
    <row r="19" spans="1:6" ht="18.75" x14ac:dyDescent="0.25">
      <c r="A19" s="89">
        <v>3</v>
      </c>
      <c r="B19" s="51"/>
      <c r="C19" s="51"/>
      <c r="D19" s="51"/>
      <c r="E19" s="51"/>
      <c r="F19" s="51"/>
    </row>
    <row r="20" spans="1:6" ht="18.75" x14ac:dyDescent="0.25">
      <c r="A20" s="89">
        <v>4</v>
      </c>
      <c r="B20" s="51"/>
      <c r="C20" s="51"/>
      <c r="D20" s="51"/>
      <c r="E20" s="51"/>
      <c r="F20" s="51"/>
    </row>
    <row r="21" spans="1:6" ht="18.75" x14ac:dyDescent="0.25">
      <c r="A21" s="89">
        <v>5</v>
      </c>
      <c r="B21" s="61"/>
      <c r="C21" s="61"/>
      <c r="D21" s="61"/>
      <c r="E21" s="61"/>
      <c r="F21" s="61"/>
    </row>
    <row r="22" spans="1:6" ht="37.5" x14ac:dyDescent="0.3">
      <c r="A22" s="123"/>
      <c r="B22" s="125" t="s">
        <v>180</v>
      </c>
      <c r="C22" s="120"/>
      <c r="D22" s="120"/>
      <c r="E22" s="120"/>
      <c r="F22" s="120"/>
    </row>
    <row r="23" spans="1:6" ht="18.75" x14ac:dyDescent="0.3">
      <c r="A23" s="141">
        <v>1</v>
      </c>
      <c r="B23" s="126"/>
      <c r="C23" s="124"/>
      <c r="D23" s="124"/>
      <c r="E23" s="124"/>
      <c r="F23" s="124"/>
    </row>
    <row r="24" spans="1:6" ht="18.75" x14ac:dyDescent="0.3">
      <c r="A24" s="141">
        <v>2</v>
      </c>
      <c r="B24" s="126"/>
      <c r="C24" s="124"/>
      <c r="D24" s="124"/>
      <c r="E24" s="124"/>
      <c r="F24" s="124"/>
    </row>
    <row r="25" spans="1:6" ht="18.75" x14ac:dyDescent="0.3">
      <c r="A25" s="141">
        <v>3</v>
      </c>
      <c r="B25" s="126"/>
      <c r="C25" s="124"/>
      <c r="D25" s="124"/>
      <c r="E25" s="124"/>
      <c r="F25" s="124"/>
    </row>
    <row r="26" spans="1:6" ht="18.75" x14ac:dyDescent="0.3">
      <c r="A26" s="141">
        <v>4</v>
      </c>
      <c r="B26" s="126"/>
      <c r="C26" s="124"/>
      <c r="D26" s="124"/>
      <c r="E26" s="124"/>
      <c r="F26" s="124"/>
    </row>
    <row r="27" spans="1:6" ht="18.75" x14ac:dyDescent="0.3">
      <c r="A27" s="141">
        <v>5</v>
      </c>
      <c r="B27" s="126"/>
      <c r="C27" s="124"/>
      <c r="D27" s="124"/>
      <c r="E27" s="124"/>
      <c r="F27" s="124"/>
    </row>
    <row r="28" spans="1:6" ht="18.75" x14ac:dyDescent="0.25">
      <c r="A28" s="146"/>
      <c r="B28" s="122" t="s">
        <v>217</v>
      </c>
      <c r="C28" s="180"/>
      <c r="D28" s="180"/>
      <c r="E28" s="180"/>
      <c r="F28" s="180"/>
    </row>
    <row r="29" spans="1:6" ht="18.75" x14ac:dyDescent="0.3">
      <c r="A29" s="123"/>
      <c r="B29" s="119" t="s">
        <v>221</v>
      </c>
      <c r="C29" s="120"/>
      <c r="D29" s="120"/>
      <c r="E29" s="120"/>
      <c r="F29" s="120"/>
    </row>
    <row r="30" spans="1:6" ht="18.75" x14ac:dyDescent="0.25">
      <c r="A30" s="89">
        <v>1</v>
      </c>
      <c r="B30" s="51"/>
      <c r="C30" s="51"/>
      <c r="D30" s="51"/>
      <c r="E30" s="51"/>
      <c r="F30" s="51"/>
    </row>
    <row r="31" spans="1:6" ht="18.75" x14ac:dyDescent="0.25">
      <c r="A31" s="89">
        <v>2</v>
      </c>
      <c r="B31" s="51"/>
      <c r="C31" s="51"/>
      <c r="D31" s="51"/>
      <c r="E31" s="51"/>
      <c r="F31" s="51"/>
    </row>
    <row r="32" spans="1:6" ht="18.75" x14ac:dyDescent="0.25">
      <c r="A32" s="89">
        <v>3</v>
      </c>
      <c r="B32" s="51"/>
      <c r="C32" s="51"/>
      <c r="D32" s="51"/>
      <c r="E32" s="51"/>
      <c r="F32" s="51"/>
    </row>
    <row r="33" spans="1:6" ht="18.75" x14ac:dyDescent="0.25">
      <c r="A33" s="89">
        <v>4</v>
      </c>
      <c r="B33" s="51"/>
      <c r="C33" s="51"/>
      <c r="D33" s="51"/>
      <c r="E33" s="51"/>
      <c r="F33" s="51"/>
    </row>
    <row r="34" spans="1:6" ht="18.75" x14ac:dyDescent="0.25">
      <c r="A34" s="89">
        <v>5</v>
      </c>
      <c r="B34" s="61"/>
      <c r="C34" s="137"/>
      <c r="D34" s="138"/>
      <c r="E34" s="138"/>
      <c r="F34" s="138"/>
    </row>
    <row r="35" spans="1:6" ht="18.75" x14ac:dyDescent="0.3">
      <c r="A35" s="147"/>
      <c r="B35" s="119" t="s">
        <v>220</v>
      </c>
      <c r="C35" s="120"/>
      <c r="D35" s="120"/>
      <c r="E35" s="120"/>
      <c r="F35" s="120"/>
    </row>
    <row r="36" spans="1:6" ht="18.75" customHeight="1" x14ac:dyDescent="0.25">
      <c r="A36" s="89">
        <v>1</v>
      </c>
      <c r="B36" s="51"/>
      <c r="C36" s="51"/>
      <c r="D36" s="51"/>
      <c r="E36" s="51"/>
      <c r="F36" s="51"/>
    </row>
    <row r="37" spans="1:6" ht="24" customHeight="1" x14ac:dyDescent="0.25">
      <c r="A37" s="89">
        <v>2</v>
      </c>
      <c r="B37" s="51"/>
      <c r="C37" s="51"/>
      <c r="D37" s="51"/>
      <c r="E37" s="51"/>
      <c r="F37" s="51"/>
    </row>
    <row r="38" spans="1:6" ht="21" customHeight="1" x14ac:dyDescent="0.25">
      <c r="A38" s="89">
        <v>3</v>
      </c>
      <c r="B38" s="51"/>
      <c r="C38" s="51"/>
      <c r="D38" s="51"/>
      <c r="E38" s="51"/>
      <c r="F38" s="51"/>
    </row>
    <row r="39" spans="1:6" ht="18.75" customHeight="1" x14ac:dyDescent="0.25">
      <c r="A39" s="89">
        <v>4</v>
      </c>
      <c r="B39" s="51"/>
      <c r="C39" s="51"/>
      <c r="D39" s="51"/>
      <c r="E39" s="51"/>
      <c r="F39" s="51"/>
    </row>
    <row r="40" spans="1:6" ht="19.5" customHeight="1" x14ac:dyDescent="0.25">
      <c r="A40" s="89">
        <v>5</v>
      </c>
      <c r="B40" s="51"/>
      <c r="C40" s="51"/>
      <c r="D40" s="51"/>
      <c r="E40" s="51"/>
      <c r="F40" s="51"/>
    </row>
    <row r="41" spans="1:6" ht="18.75" x14ac:dyDescent="0.25">
      <c r="A41" s="89">
        <v>6</v>
      </c>
      <c r="B41" s="51"/>
      <c r="C41" s="51"/>
      <c r="D41" s="51"/>
      <c r="E41" s="51"/>
      <c r="F41" s="51"/>
    </row>
    <row r="42" spans="1:6" ht="18" customHeight="1" x14ac:dyDescent="0.25">
      <c r="A42" s="89">
        <v>7</v>
      </c>
      <c r="B42" s="51"/>
      <c r="C42" s="51"/>
      <c r="D42" s="51"/>
      <c r="E42" s="51"/>
      <c r="F42" s="51"/>
    </row>
    <row r="43" spans="1:6" ht="20.25" customHeight="1" x14ac:dyDescent="0.25">
      <c r="A43" s="148">
        <v>8</v>
      </c>
      <c r="B43" s="51"/>
      <c r="C43" s="51"/>
      <c r="D43" s="51"/>
      <c r="E43" s="51"/>
      <c r="F43" s="51"/>
    </row>
    <row r="44" spans="1:6" ht="20.25" customHeight="1" x14ac:dyDescent="0.25">
      <c r="A44" s="148">
        <v>9</v>
      </c>
      <c r="B44" s="51"/>
      <c r="C44" s="51"/>
      <c r="D44" s="51"/>
      <c r="E44" s="51"/>
      <c r="F44" s="51"/>
    </row>
    <row r="45" spans="1:6" ht="21" customHeight="1" x14ac:dyDescent="0.25">
      <c r="A45" s="148">
        <v>10</v>
      </c>
      <c r="B45" s="51"/>
      <c r="C45" s="51"/>
      <c r="D45" s="51"/>
      <c r="E45" s="51"/>
      <c r="F45" s="51"/>
    </row>
    <row r="46" spans="1:6" ht="18.75" x14ac:dyDescent="0.3">
      <c r="A46" s="149"/>
      <c r="B46" s="119" t="s">
        <v>65</v>
      </c>
      <c r="C46" s="120"/>
      <c r="D46" s="120"/>
      <c r="E46" s="120"/>
      <c r="F46" s="120"/>
    </row>
    <row r="47" spans="1:6" ht="18.75" x14ac:dyDescent="0.25">
      <c r="A47" s="89">
        <v>1</v>
      </c>
      <c r="B47" s="51"/>
      <c r="C47" s="51"/>
      <c r="D47" s="51"/>
      <c r="E47" s="51"/>
      <c r="F47" s="51"/>
    </row>
    <row r="48" spans="1:6" ht="22.5" customHeight="1" x14ac:dyDescent="0.25">
      <c r="A48" s="89">
        <v>2</v>
      </c>
      <c r="B48" s="51"/>
      <c r="C48" s="51"/>
      <c r="D48" s="51"/>
      <c r="E48" s="51"/>
      <c r="F48" s="51"/>
    </row>
    <row r="49" spans="1:6" ht="17.25" customHeight="1" x14ac:dyDescent="0.25">
      <c r="A49" s="89">
        <v>3</v>
      </c>
      <c r="B49" s="51"/>
      <c r="C49" s="51"/>
      <c r="D49" s="51"/>
      <c r="E49" s="51"/>
      <c r="F49" s="51"/>
    </row>
    <row r="50" spans="1:6" ht="18.75" x14ac:dyDescent="0.25">
      <c r="A50" s="89">
        <v>4</v>
      </c>
      <c r="B50" s="51"/>
      <c r="C50" s="51"/>
      <c r="D50" s="51"/>
      <c r="E50" s="51"/>
      <c r="F50" s="51"/>
    </row>
    <row r="51" spans="1:6" ht="18.75" x14ac:dyDescent="0.25">
      <c r="A51" s="89">
        <v>5</v>
      </c>
      <c r="B51" s="51"/>
      <c r="C51" s="51"/>
      <c r="D51" s="51"/>
      <c r="E51" s="51"/>
      <c r="F51" s="51"/>
    </row>
    <row r="52" spans="1:6" ht="18.75" x14ac:dyDescent="0.25">
      <c r="A52" s="89">
        <v>6</v>
      </c>
      <c r="B52" s="51"/>
      <c r="C52" s="51"/>
      <c r="D52" s="51"/>
      <c r="E52" s="51"/>
      <c r="F52" s="51"/>
    </row>
    <row r="53" spans="1:6" ht="18.75" x14ac:dyDescent="0.25">
      <c r="A53" s="89">
        <v>7</v>
      </c>
      <c r="B53" s="51"/>
      <c r="C53" s="51"/>
      <c r="D53" s="51"/>
      <c r="E53" s="51"/>
      <c r="F53" s="51"/>
    </row>
    <row r="54" spans="1:6" ht="18.75" x14ac:dyDescent="0.25">
      <c r="A54" s="89">
        <v>8</v>
      </c>
      <c r="B54" s="51"/>
      <c r="C54" s="51"/>
      <c r="D54" s="51"/>
      <c r="E54" s="51"/>
      <c r="F54" s="51"/>
    </row>
    <row r="55" spans="1:6" ht="18.75" x14ac:dyDescent="0.25">
      <c r="A55" s="89">
        <v>9</v>
      </c>
      <c r="B55" s="51"/>
      <c r="C55" s="51"/>
      <c r="D55" s="51"/>
      <c r="E55" s="51"/>
      <c r="F55" s="51"/>
    </row>
    <row r="56" spans="1:6" ht="18.75" x14ac:dyDescent="0.25">
      <c r="A56" s="89">
        <v>10</v>
      </c>
      <c r="B56" s="51"/>
      <c r="C56" s="51"/>
      <c r="D56" s="51"/>
      <c r="E56" s="51"/>
      <c r="F56" s="51"/>
    </row>
    <row r="57" spans="1:6" ht="37.5" x14ac:dyDescent="0.3">
      <c r="A57" s="123"/>
      <c r="B57" s="125" t="s">
        <v>180</v>
      </c>
      <c r="C57" s="120"/>
      <c r="D57" s="120"/>
      <c r="E57" s="120"/>
      <c r="F57" s="120"/>
    </row>
    <row r="58" spans="1:6" ht="18.75" x14ac:dyDescent="0.25">
      <c r="A58" s="89">
        <v>1</v>
      </c>
      <c r="B58" s="61"/>
      <c r="C58" s="61"/>
      <c r="D58" s="61"/>
      <c r="E58" s="61"/>
      <c r="F58" s="61"/>
    </row>
    <row r="59" spans="1:6" ht="18.75" x14ac:dyDescent="0.25">
      <c r="A59" s="89">
        <v>2</v>
      </c>
      <c r="B59" s="61"/>
      <c r="C59" s="61"/>
      <c r="D59" s="61"/>
      <c r="E59" s="61"/>
      <c r="F59" s="61"/>
    </row>
    <row r="60" spans="1:6" ht="18.75" x14ac:dyDescent="0.25">
      <c r="A60" s="89">
        <v>3</v>
      </c>
      <c r="B60" s="61"/>
      <c r="C60" s="61"/>
      <c r="D60" s="61"/>
      <c r="E60" s="61"/>
      <c r="F60" s="61"/>
    </row>
    <row r="61" spans="1:6" ht="18.75" x14ac:dyDescent="0.25">
      <c r="A61" s="89">
        <v>4</v>
      </c>
      <c r="B61" s="61"/>
      <c r="C61" s="61"/>
      <c r="D61" s="61"/>
      <c r="E61" s="61"/>
      <c r="F61" s="61"/>
    </row>
    <row r="62" spans="1:6" ht="18.75" x14ac:dyDescent="0.25">
      <c r="A62" s="89">
        <v>5</v>
      </c>
      <c r="B62" s="61"/>
      <c r="C62" s="61"/>
      <c r="D62" s="61"/>
      <c r="E62" s="61"/>
      <c r="F62" s="61"/>
    </row>
    <row r="63" spans="1:6" ht="18.75" x14ac:dyDescent="0.25">
      <c r="A63" s="146"/>
      <c r="B63" s="122" t="s">
        <v>219</v>
      </c>
      <c r="C63" s="180"/>
      <c r="D63" s="180"/>
      <c r="E63" s="180"/>
      <c r="F63" s="180"/>
    </row>
    <row r="64" spans="1:6" ht="18.75" x14ac:dyDescent="0.3">
      <c r="A64" s="123"/>
      <c r="B64" s="119" t="s">
        <v>221</v>
      </c>
      <c r="C64" s="120"/>
      <c r="D64" s="120"/>
      <c r="E64" s="120"/>
      <c r="F64" s="120"/>
    </row>
    <row r="65" spans="1:6" ht="20.25" customHeight="1" x14ac:dyDescent="0.25">
      <c r="A65" s="89">
        <v>1</v>
      </c>
      <c r="B65" s="51"/>
      <c r="C65" s="51"/>
      <c r="D65" s="51"/>
      <c r="E65" s="51"/>
      <c r="F65" s="51"/>
    </row>
    <row r="66" spans="1:6" ht="20.25" customHeight="1" x14ac:dyDescent="0.25">
      <c r="A66" s="89">
        <v>2</v>
      </c>
      <c r="B66" s="51"/>
      <c r="C66" s="51"/>
      <c r="D66" s="51"/>
      <c r="E66" s="51"/>
      <c r="F66" s="51"/>
    </row>
    <row r="67" spans="1:6" ht="20.25" customHeight="1" x14ac:dyDescent="0.25">
      <c r="A67" s="89">
        <v>3</v>
      </c>
      <c r="B67" s="51"/>
      <c r="C67" s="51"/>
      <c r="D67" s="51"/>
      <c r="E67" s="51"/>
      <c r="F67" s="51"/>
    </row>
    <row r="68" spans="1:6" ht="18.75" x14ac:dyDescent="0.25">
      <c r="A68" s="89">
        <v>4</v>
      </c>
      <c r="B68" s="51"/>
      <c r="C68" s="51"/>
      <c r="D68" s="51"/>
      <c r="E68" s="51"/>
      <c r="F68" s="51"/>
    </row>
    <row r="69" spans="1:6" ht="18.75" x14ac:dyDescent="0.25">
      <c r="A69" s="89">
        <v>5</v>
      </c>
      <c r="B69" s="61"/>
      <c r="C69" s="61"/>
      <c r="D69" s="61"/>
      <c r="E69" s="61"/>
      <c r="F69" s="61"/>
    </row>
    <row r="70" spans="1:6" ht="18.75" x14ac:dyDescent="0.3">
      <c r="A70" s="123"/>
      <c r="B70" s="119" t="s">
        <v>220</v>
      </c>
      <c r="C70" s="120"/>
      <c r="D70" s="120"/>
      <c r="E70" s="120"/>
      <c r="F70" s="120"/>
    </row>
    <row r="71" spans="1:6" ht="93.75" x14ac:dyDescent="0.25">
      <c r="A71" s="89" t="s">
        <v>696</v>
      </c>
      <c r="B71" s="51" t="s">
        <v>695</v>
      </c>
      <c r="C71" s="51" t="s">
        <v>697</v>
      </c>
      <c r="D71" s="71" t="s">
        <v>698</v>
      </c>
      <c r="E71" s="226" t="s">
        <v>700</v>
      </c>
      <c r="F71" s="51" t="s">
        <v>699</v>
      </c>
    </row>
    <row r="72" spans="1:6" ht="18.75" x14ac:dyDescent="0.25">
      <c r="A72" s="89">
        <v>2</v>
      </c>
      <c r="B72" s="51"/>
      <c r="C72" s="51"/>
      <c r="D72" s="51"/>
      <c r="E72" s="51"/>
      <c r="F72" s="51"/>
    </row>
    <row r="73" spans="1:6" ht="18.75" x14ac:dyDescent="0.25">
      <c r="A73" s="89">
        <v>3</v>
      </c>
      <c r="B73" s="51"/>
      <c r="C73" s="51"/>
      <c r="D73" s="51"/>
      <c r="E73" s="51"/>
      <c r="F73" s="51"/>
    </row>
    <row r="74" spans="1:6" ht="18.75" x14ac:dyDescent="0.25">
      <c r="A74" s="89">
        <v>4</v>
      </c>
      <c r="B74" s="51"/>
      <c r="C74" s="51"/>
      <c r="D74" s="51"/>
      <c r="E74" s="51"/>
      <c r="F74" s="51"/>
    </row>
    <row r="75" spans="1:6" ht="18.75" x14ac:dyDescent="0.25">
      <c r="A75" s="89">
        <v>5</v>
      </c>
      <c r="B75" s="51"/>
      <c r="C75" s="51"/>
      <c r="D75" s="51"/>
      <c r="E75" s="51"/>
      <c r="F75" s="51"/>
    </row>
    <row r="76" spans="1:6" ht="18.75" x14ac:dyDescent="0.25">
      <c r="A76" s="89">
        <v>6</v>
      </c>
      <c r="B76" s="51"/>
      <c r="C76" s="51"/>
      <c r="D76" s="51"/>
      <c r="E76" s="51"/>
      <c r="F76" s="51"/>
    </row>
    <row r="77" spans="1:6" ht="19.5" customHeight="1" x14ac:dyDescent="0.25">
      <c r="A77" s="89">
        <v>7</v>
      </c>
      <c r="B77" s="51"/>
      <c r="C77" s="51"/>
      <c r="D77" s="51"/>
      <c r="E77" s="51"/>
      <c r="F77" s="51"/>
    </row>
    <row r="78" spans="1:6" ht="21.75" customHeight="1" x14ac:dyDescent="0.25">
      <c r="A78" s="89">
        <v>8</v>
      </c>
      <c r="B78" s="51"/>
      <c r="C78" s="51"/>
      <c r="D78" s="51"/>
      <c r="E78" s="51"/>
      <c r="F78" s="51"/>
    </row>
    <row r="79" spans="1:6" ht="21" customHeight="1" x14ac:dyDescent="0.25">
      <c r="A79" s="89">
        <v>9</v>
      </c>
      <c r="B79" s="51"/>
      <c r="C79" s="51"/>
      <c r="D79" s="51"/>
      <c r="E79" s="51"/>
      <c r="F79" s="51"/>
    </row>
    <row r="80" spans="1:6" ht="21.75" customHeight="1" x14ac:dyDescent="0.25">
      <c r="A80" s="89">
        <v>10</v>
      </c>
      <c r="B80" s="51"/>
      <c r="C80" s="51"/>
      <c r="D80" s="51"/>
      <c r="E80" s="51"/>
      <c r="F80" s="51"/>
    </row>
    <row r="81" spans="1:6" ht="22.5" customHeight="1" x14ac:dyDescent="0.25">
      <c r="A81" s="89">
        <v>11</v>
      </c>
      <c r="B81" s="51"/>
      <c r="C81" s="51"/>
      <c r="D81" s="51"/>
      <c r="E81" s="51"/>
      <c r="F81" s="51"/>
    </row>
    <row r="82" spans="1:6" ht="20.25" customHeight="1" x14ac:dyDescent="0.25">
      <c r="A82" s="89">
        <v>12</v>
      </c>
      <c r="B82" s="51"/>
      <c r="C82" s="51"/>
      <c r="D82" s="51"/>
      <c r="E82" s="51"/>
      <c r="F82" s="51"/>
    </row>
    <row r="83" spans="1:6" ht="18.75" x14ac:dyDescent="0.3">
      <c r="A83" s="123"/>
      <c r="B83" s="119" t="s">
        <v>65</v>
      </c>
      <c r="C83" s="120"/>
      <c r="D83" s="181"/>
      <c r="E83" s="181"/>
      <c r="F83" s="120"/>
    </row>
    <row r="84" spans="1:6" ht="18.75" x14ac:dyDescent="0.25">
      <c r="A84" s="141">
        <v>1</v>
      </c>
      <c r="B84" s="51"/>
      <c r="C84" s="51"/>
      <c r="D84" s="51"/>
      <c r="E84" s="51"/>
      <c r="F84" s="51"/>
    </row>
    <row r="85" spans="1:6" ht="18.75" customHeight="1" x14ac:dyDescent="0.25">
      <c r="A85" s="141">
        <v>2</v>
      </c>
      <c r="B85" s="51"/>
      <c r="C85" s="51"/>
      <c r="D85" s="51"/>
      <c r="E85" s="51"/>
      <c r="F85" s="51"/>
    </row>
    <row r="86" spans="1:6" ht="18.75" x14ac:dyDescent="0.25">
      <c r="A86" s="141">
        <v>3</v>
      </c>
      <c r="B86" s="51"/>
      <c r="C86" s="51"/>
      <c r="D86" s="51"/>
      <c r="E86" s="51"/>
      <c r="F86" s="51"/>
    </row>
    <row r="87" spans="1:6" ht="18.75" customHeight="1" x14ac:dyDescent="0.25">
      <c r="A87" s="141">
        <v>4</v>
      </c>
      <c r="B87" s="51"/>
      <c r="C87" s="51"/>
      <c r="D87" s="51"/>
      <c r="E87" s="51"/>
      <c r="F87" s="51"/>
    </row>
    <row r="88" spans="1:6" ht="18" customHeight="1" x14ac:dyDescent="0.25">
      <c r="A88" s="141">
        <v>5</v>
      </c>
      <c r="B88" s="51"/>
      <c r="C88" s="51"/>
      <c r="D88" s="51"/>
      <c r="E88" s="51"/>
      <c r="F88" s="51"/>
    </row>
    <row r="89" spans="1:6" ht="23.25" customHeight="1" x14ac:dyDescent="0.25">
      <c r="A89" s="141">
        <v>6</v>
      </c>
      <c r="B89" s="51"/>
      <c r="C89" s="51"/>
      <c r="D89" s="51"/>
      <c r="E89" s="51"/>
      <c r="F89" s="51"/>
    </row>
    <row r="90" spans="1:6" ht="19.5" customHeight="1" x14ac:dyDescent="0.25">
      <c r="A90" s="141">
        <v>7</v>
      </c>
      <c r="B90" s="51"/>
      <c r="C90" s="51"/>
      <c r="D90" s="51"/>
      <c r="E90" s="51"/>
      <c r="F90" s="51"/>
    </row>
    <row r="91" spans="1:6" ht="24.75" customHeight="1" x14ac:dyDescent="0.25">
      <c r="A91" s="179">
        <v>8</v>
      </c>
      <c r="B91" s="51"/>
      <c r="C91" s="51"/>
      <c r="D91" s="51"/>
      <c r="E91" s="51"/>
      <c r="F91" s="51"/>
    </row>
    <row r="92" spans="1:6" ht="21" customHeight="1" x14ac:dyDescent="0.25">
      <c r="A92" s="179">
        <v>9</v>
      </c>
      <c r="B92" s="51"/>
      <c r="C92" s="51"/>
      <c r="D92" s="51"/>
      <c r="E92" s="51"/>
      <c r="F92" s="51"/>
    </row>
    <row r="93" spans="1:6" ht="37.5" x14ac:dyDescent="0.3">
      <c r="A93" s="149"/>
      <c r="B93" s="125" t="s">
        <v>180</v>
      </c>
      <c r="C93" s="120"/>
      <c r="D93" s="120"/>
      <c r="E93" s="120"/>
      <c r="F93" s="120"/>
    </row>
    <row r="94" spans="1:6" ht="18.75" x14ac:dyDescent="0.3">
      <c r="A94" s="141">
        <v>1</v>
      </c>
      <c r="B94" s="52"/>
      <c r="C94" s="124"/>
      <c r="D94" s="124"/>
      <c r="E94" s="124"/>
      <c r="F94" s="124"/>
    </row>
    <row r="95" spans="1:6" ht="18.75" x14ac:dyDescent="0.3">
      <c r="A95" s="141">
        <v>2</v>
      </c>
      <c r="B95" s="52"/>
      <c r="C95" s="124"/>
      <c r="D95" s="124"/>
      <c r="E95" s="124"/>
      <c r="F95" s="124"/>
    </row>
    <row r="96" spans="1:6" ht="18.75" x14ac:dyDescent="0.3">
      <c r="A96" s="141">
        <v>3</v>
      </c>
      <c r="B96" s="52"/>
      <c r="C96" s="124"/>
      <c r="D96" s="124"/>
      <c r="E96" s="124"/>
      <c r="F96" s="124"/>
    </row>
    <row r="97" spans="1:6" ht="18.75" x14ac:dyDescent="0.3">
      <c r="A97" s="141">
        <v>4</v>
      </c>
      <c r="B97" s="52"/>
      <c r="C97" s="124"/>
      <c r="D97" s="124"/>
      <c r="E97" s="124"/>
      <c r="F97" s="124"/>
    </row>
    <row r="98" spans="1:6" ht="18.75" x14ac:dyDescent="0.3">
      <c r="A98" s="141">
        <v>5</v>
      </c>
      <c r="B98" s="52"/>
      <c r="C98" s="124"/>
      <c r="D98" s="124"/>
      <c r="E98" s="124"/>
      <c r="F98" s="124"/>
    </row>
    <row r="99" spans="1:6" ht="18.75" x14ac:dyDescent="0.25">
      <c r="A99" s="146"/>
      <c r="B99" s="122" t="s">
        <v>215</v>
      </c>
      <c r="C99" s="122"/>
      <c r="D99" s="122"/>
      <c r="E99" s="122"/>
      <c r="F99" s="122"/>
    </row>
    <row r="100" spans="1:6" ht="18.75" x14ac:dyDescent="0.3">
      <c r="A100" s="123"/>
      <c r="B100" s="119" t="s">
        <v>221</v>
      </c>
      <c r="C100" s="120"/>
      <c r="D100" s="120"/>
      <c r="E100" s="120"/>
      <c r="F100" s="120"/>
    </row>
    <row r="101" spans="1:6" ht="18.75" x14ac:dyDescent="0.25">
      <c r="A101" s="89">
        <v>1</v>
      </c>
      <c r="B101" s="61"/>
      <c r="C101" s="61"/>
      <c r="D101" s="61"/>
      <c r="E101" s="61"/>
      <c r="F101" s="61"/>
    </row>
    <row r="102" spans="1:6" ht="18.75" x14ac:dyDescent="0.25">
      <c r="A102" s="89">
        <v>2</v>
      </c>
      <c r="B102" s="61"/>
      <c r="C102" s="61"/>
      <c r="D102" s="61"/>
      <c r="E102" s="61"/>
      <c r="F102" s="61"/>
    </row>
    <row r="103" spans="1:6" ht="18.75" x14ac:dyDescent="0.25">
      <c r="A103" s="89">
        <v>3</v>
      </c>
      <c r="B103" s="61"/>
      <c r="C103" s="61"/>
      <c r="D103" s="61"/>
      <c r="E103" s="61"/>
      <c r="F103" s="61"/>
    </row>
    <row r="104" spans="1:6" ht="18.75" x14ac:dyDescent="0.25">
      <c r="A104" s="89">
        <v>4</v>
      </c>
      <c r="B104" s="61"/>
      <c r="C104" s="61"/>
      <c r="D104" s="61"/>
      <c r="E104" s="61"/>
      <c r="F104" s="61"/>
    </row>
    <row r="105" spans="1:6" ht="18.75" x14ac:dyDescent="0.25">
      <c r="A105" s="89">
        <v>5</v>
      </c>
      <c r="B105" s="61"/>
      <c r="C105" s="61"/>
      <c r="D105" s="61"/>
      <c r="E105" s="61"/>
      <c r="F105" s="61"/>
    </row>
    <row r="106" spans="1:6" ht="18.75" x14ac:dyDescent="0.3">
      <c r="A106" s="123"/>
      <c r="B106" s="119" t="s">
        <v>220</v>
      </c>
      <c r="C106" s="120"/>
      <c r="D106" s="120"/>
      <c r="E106" s="120"/>
      <c r="F106" s="120"/>
    </row>
    <row r="107" spans="1:6" ht="18.75" x14ac:dyDescent="0.25">
      <c r="A107" s="89">
        <v>1</v>
      </c>
      <c r="B107" s="51"/>
      <c r="C107" s="51"/>
      <c r="D107" s="51"/>
      <c r="E107" s="51"/>
      <c r="F107" s="51"/>
    </row>
    <row r="108" spans="1:6" ht="18.75" x14ac:dyDescent="0.25">
      <c r="A108" s="89">
        <v>2</v>
      </c>
      <c r="B108" s="51"/>
      <c r="C108" s="51"/>
      <c r="D108" s="51"/>
      <c r="E108" s="51"/>
      <c r="F108" s="51"/>
    </row>
    <row r="109" spans="1:6" ht="18.75" x14ac:dyDescent="0.25">
      <c r="A109" s="89">
        <v>3</v>
      </c>
      <c r="B109" s="51"/>
      <c r="C109" s="51"/>
      <c r="D109" s="51"/>
      <c r="E109" s="51"/>
      <c r="F109" s="51"/>
    </row>
    <row r="110" spans="1:6" ht="21.75" customHeight="1" x14ac:dyDescent="0.25">
      <c r="A110" s="89">
        <v>4</v>
      </c>
      <c r="B110" s="51"/>
      <c r="C110" s="51"/>
      <c r="D110" s="51"/>
      <c r="E110" s="51"/>
      <c r="F110" s="51"/>
    </row>
    <row r="111" spans="1:6" ht="18.75" x14ac:dyDescent="0.25">
      <c r="A111" s="89">
        <v>5</v>
      </c>
      <c r="B111" s="51"/>
      <c r="C111" s="51"/>
      <c r="D111" s="51"/>
      <c r="E111" s="51"/>
      <c r="F111" s="51"/>
    </row>
    <row r="112" spans="1:6" ht="18.75" x14ac:dyDescent="0.25">
      <c r="A112" s="89">
        <v>6</v>
      </c>
      <c r="B112" s="51"/>
      <c r="C112" s="51"/>
      <c r="D112" s="51"/>
      <c r="E112" s="51"/>
      <c r="F112" s="51"/>
    </row>
    <row r="113" spans="1:6" ht="18.75" x14ac:dyDescent="0.25">
      <c r="A113" s="89">
        <v>7</v>
      </c>
      <c r="B113" s="51"/>
      <c r="C113" s="51"/>
      <c r="D113" s="51"/>
      <c r="E113" s="51"/>
      <c r="F113" s="51"/>
    </row>
    <row r="114" spans="1:6" ht="22.5" customHeight="1" x14ac:dyDescent="0.25">
      <c r="A114" s="89">
        <v>8</v>
      </c>
      <c r="B114" s="51"/>
      <c r="C114" s="51"/>
      <c r="D114" s="51"/>
      <c r="E114" s="51"/>
      <c r="F114" s="51"/>
    </row>
    <row r="115" spans="1:6" ht="21.75" customHeight="1" x14ac:dyDescent="0.25">
      <c r="A115" s="89">
        <v>9</v>
      </c>
      <c r="B115" s="51"/>
      <c r="C115" s="51"/>
      <c r="D115" s="51"/>
      <c r="E115" s="51"/>
      <c r="F115" s="51"/>
    </row>
    <row r="116" spans="1:6" ht="20.25" customHeight="1" x14ac:dyDescent="0.25">
      <c r="A116" s="89">
        <v>10</v>
      </c>
      <c r="B116" s="51"/>
      <c r="C116" s="51"/>
      <c r="D116" s="51"/>
      <c r="E116" s="51"/>
      <c r="F116" s="51"/>
    </row>
    <row r="117" spans="1:6" ht="19.5" customHeight="1" x14ac:dyDescent="0.25">
      <c r="A117" s="89">
        <v>11</v>
      </c>
      <c r="B117" s="51"/>
      <c r="C117" s="51"/>
      <c r="D117" s="51"/>
      <c r="E117" s="51"/>
      <c r="F117" s="51"/>
    </row>
    <row r="118" spans="1:6" ht="24" customHeight="1" x14ac:dyDescent="0.25">
      <c r="A118" s="89">
        <v>12</v>
      </c>
      <c r="B118" s="51"/>
      <c r="C118" s="51"/>
      <c r="D118" s="51"/>
      <c r="E118" s="51"/>
      <c r="F118" s="51"/>
    </row>
    <row r="119" spans="1:6" ht="26.25" customHeight="1" x14ac:dyDescent="0.25">
      <c r="A119" s="89">
        <v>13</v>
      </c>
      <c r="B119" s="51"/>
      <c r="C119" s="51"/>
      <c r="D119" s="51"/>
      <c r="E119" s="51"/>
      <c r="F119" s="51"/>
    </row>
    <row r="120" spans="1:6" ht="19.5" customHeight="1" x14ac:dyDescent="0.25">
      <c r="A120" s="89">
        <v>14</v>
      </c>
      <c r="B120" s="51"/>
      <c r="C120" s="51"/>
      <c r="D120" s="51"/>
      <c r="E120" s="51"/>
      <c r="F120" s="51"/>
    </row>
    <row r="121" spans="1:6" ht="18.75" x14ac:dyDescent="0.25">
      <c r="A121" s="123"/>
      <c r="B121" s="118" t="s">
        <v>65</v>
      </c>
      <c r="C121" s="182"/>
      <c r="D121" s="182"/>
      <c r="E121" s="182"/>
      <c r="F121" s="182"/>
    </row>
    <row r="122" spans="1:6" ht="18.75" x14ac:dyDescent="0.25">
      <c r="A122" s="141">
        <v>1</v>
      </c>
      <c r="B122" s="51"/>
      <c r="C122" s="51"/>
      <c r="D122" s="51"/>
      <c r="E122" s="51"/>
      <c r="F122" s="51"/>
    </row>
    <row r="123" spans="1:6" ht="18.75" x14ac:dyDescent="0.25">
      <c r="A123" s="141">
        <v>2</v>
      </c>
      <c r="B123" s="51"/>
      <c r="C123" s="51"/>
      <c r="D123" s="51"/>
      <c r="E123" s="51"/>
      <c r="F123" s="51"/>
    </row>
    <row r="124" spans="1:6" ht="18.75" x14ac:dyDescent="0.25">
      <c r="A124" s="141">
        <v>3</v>
      </c>
      <c r="B124" s="51"/>
      <c r="C124" s="51"/>
      <c r="D124" s="51"/>
      <c r="E124" s="51"/>
      <c r="F124" s="51"/>
    </row>
    <row r="125" spans="1:6" ht="18.75" x14ac:dyDescent="0.25">
      <c r="A125" s="141">
        <v>4</v>
      </c>
      <c r="B125" s="51"/>
      <c r="C125" s="51"/>
      <c r="D125" s="51"/>
      <c r="E125" s="51"/>
      <c r="F125" s="51"/>
    </row>
    <row r="126" spans="1:6" ht="18.75" x14ac:dyDescent="0.3">
      <c r="A126" s="141">
        <v>5</v>
      </c>
      <c r="B126" s="52"/>
      <c r="C126" s="124"/>
      <c r="D126" s="124"/>
      <c r="E126" s="124"/>
      <c r="F126" s="124"/>
    </row>
    <row r="127" spans="1:6" ht="37.5" x14ac:dyDescent="0.3">
      <c r="A127" s="123"/>
      <c r="B127" s="125" t="s">
        <v>180</v>
      </c>
      <c r="C127" s="120"/>
      <c r="D127" s="120"/>
      <c r="E127" s="120"/>
      <c r="F127" s="120"/>
    </row>
    <row r="128" spans="1:6" ht="18.75" x14ac:dyDescent="0.3">
      <c r="A128" s="141">
        <v>1</v>
      </c>
      <c r="B128" s="52"/>
      <c r="C128" s="124"/>
      <c r="D128" s="124"/>
      <c r="E128" s="124"/>
      <c r="F128" s="124"/>
    </row>
    <row r="129" spans="1:6" ht="18.75" x14ac:dyDescent="0.3">
      <c r="A129" s="141">
        <v>2</v>
      </c>
      <c r="B129" s="52"/>
      <c r="C129" s="124"/>
      <c r="D129" s="124"/>
      <c r="E129" s="124"/>
      <c r="F129" s="124"/>
    </row>
    <row r="130" spans="1:6" ht="18.75" x14ac:dyDescent="0.3">
      <c r="A130" s="141">
        <v>3</v>
      </c>
      <c r="B130" s="52"/>
      <c r="C130" s="124"/>
      <c r="D130" s="124"/>
      <c r="E130" s="124"/>
      <c r="F130" s="124"/>
    </row>
    <row r="131" spans="1:6" ht="18.75" x14ac:dyDescent="0.3">
      <c r="A131" s="141">
        <v>4</v>
      </c>
      <c r="B131" s="52"/>
      <c r="C131" s="124"/>
      <c r="D131" s="124"/>
      <c r="E131" s="124"/>
      <c r="F131" s="124"/>
    </row>
    <row r="132" spans="1:6" ht="18.75" x14ac:dyDescent="0.3">
      <c r="A132" s="141">
        <v>5</v>
      </c>
      <c r="B132" s="52"/>
      <c r="C132" s="124"/>
      <c r="D132" s="124"/>
      <c r="E132" s="124"/>
      <c r="F132" s="124"/>
    </row>
    <row r="133" spans="1:6" ht="18.75" x14ac:dyDescent="0.25">
      <c r="A133" s="5"/>
      <c r="B133" s="5"/>
      <c r="C133" s="5"/>
      <c r="D133" s="5"/>
      <c r="E133" s="5"/>
      <c r="F133" s="5"/>
    </row>
    <row r="134" spans="1:6" ht="18.75" x14ac:dyDescent="0.25">
      <c r="A134" s="5"/>
      <c r="B134" s="5"/>
      <c r="C134" s="5"/>
      <c r="D134" s="5"/>
      <c r="E134" s="5"/>
      <c r="F134" s="5"/>
    </row>
  </sheetData>
  <sheetProtection sort="0" autoFilter="0" pivotTables="0"/>
  <mergeCells count="1">
    <mergeCell ref="A1:F1"/>
  </mergeCells>
  <hyperlinks>
    <hyperlink ref="E71" r:id="rId1" display="https://vk.com/multsemya?w=wall-109243077_1830&amp;ysclid=logytw92oe280049305" xr:uid="{00000000-0004-0000-0900-000000000000}"/>
  </hyperlink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view="pageBreakPreview" zoomScaleSheetLayoutView="100" workbookViewId="0">
      <selection activeCell="E4" sqref="E4"/>
    </sheetView>
  </sheetViews>
  <sheetFormatPr defaultRowHeight="15" x14ac:dyDescent="0.25"/>
  <cols>
    <col min="1" max="1" width="42.42578125" customWidth="1"/>
    <col min="2" max="2" width="15.7109375" customWidth="1"/>
    <col min="3" max="3" width="32.5703125" customWidth="1"/>
    <col min="4" max="4" width="20.42578125" customWidth="1"/>
    <col min="5" max="5" width="19.7109375" customWidth="1"/>
  </cols>
  <sheetData>
    <row r="1" spans="1:5" ht="38.25" customHeight="1" x14ac:dyDescent="0.3">
      <c r="A1" s="302" t="s">
        <v>129</v>
      </c>
      <c r="B1" s="302"/>
      <c r="C1" s="302"/>
      <c r="D1" s="302"/>
      <c r="E1" s="302"/>
    </row>
    <row r="2" spans="1:5" ht="94.5" customHeight="1" x14ac:dyDescent="0.25">
      <c r="A2" s="23" t="s">
        <v>130</v>
      </c>
      <c r="B2" s="23" t="s">
        <v>131</v>
      </c>
      <c r="C2" s="23" t="s">
        <v>132</v>
      </c>
      <c r="D2" s="23" t="s">
        <v>133</v>
      </c>
      <c r="E2" s="23" t="s">
        <v>134</v>
      </c>
    </row>
    <row r="3" spans="1:5" ht="56.25" x14ac:dyDescent="0.3">
      <c r="A3" s="58" t="s">
        <v>135</v>
      </c>
      <c r="B3" s="49">
        <v>29</v>
      </c>
      <c r="C3" s="19">
        <v>17</v>
      </c>
      <c r="D3" s="19">
        <v>12</v>
      </c>
      <c r="E3" s="19">
        <v>29</v>
      </c>
    </row>
    <row r="4" spans="1:5" ht="75" x14ac:dyDescent="0.3">
      <c r="A4" s="58" t="s">
        <v>136</v>
      </c>
      <c r="B4" s="49">
        <v>6</v>
      </c>
      <c r="C4" s="19">
        <v>0</v>
      </c>
      <c r="D4" s="19">
        <v>0</v>
      </c>
      <c r="E4" s="19">
        <v>6</v>
      </c>
    </row>
    <row r="5" spans="1:5" ht="112.5" x14ac:dyDescent="0.3">
      <c r="A5" s="58" t="s">
        <v>203</v>
      </c>
      <c r="B5" s="99">
        <v>0</v>
      </c>
      <c r="C5" s="99">
        <f>C6+C7+C8+C9</f>
        <v>0</v>
      </c>
      <c r="D5" s="99">
        <f>D6+D7+D8+D9</f>
        <v>0</v>
      </c>
      <c r="E5" s="99">
        <f>E6+E7+E8+E9</f>
        <v>0</v>
      </c>
    </row>
    <row r="6" spans="1:5" ht="24" customHeight="1" x14ac:dyDescent="0.3">
      <c r="A6" s="58" t="s">
        <v>241</v>
      </c>
      <c r="B6" s="49">
        <v>0</v>
      </c>
      <c r="C6" s="19">
        <v>0</v>
      </c>
      <c r="D6" s="19">
        <v>0</v>
      </c>
      <c r="E6" s="19">
        <v>0</v>
      </c>
    </row>
    <row r="7" spans="1:5" ht="37.5" x14ac:dyDescent="0.3">
      <c r="A7" s="58" t="s">
        <v>137</v>
      </c>
      <c r="B7" s="49">
        <v>0</v>
      </c>
      <c r="C7" s="19">
        <v>0</v>
      </c>
      <c r="D7" s="19">
        <v>0</v>
      </c>
      <c r="E7" s="19">
        <v>0</v>
      </c>
    </row>
    <row r="8" spans="1:5" ht="56.25" x14ac:dyDescent="0.3">
      <c r="A8" s="58" t="s">
        <v>138</v>
      </c>
      <c r="B8" s="49">
        <v>0</v>
      </c>
      <c r="C8" s="19">
        <v>0</v>
      </c>
      <c r="D8" s="19">
        <v>0</v>
      </c>
      <c r="E8" s="19">
        <v>0</v>
      </c>
    </row>
    <row r="9" spans="1:5" ht="56.25" x14ac:dyDescent="0.3">
      <c r="A9" s="58" t="s">
        <v>139</v>
      </c>
      <c r="B9" s="49">
        <v>0</v>
      </c>
      <c r="C9" s="19">
        <v>0</v>
      </c>
      <c r="D9" s="19">
        <v>0</v>
      </c>
      <c r="E9" s="19">
        <v>0</v>
      </c>
    </row>
    <row r="10" spans="1:5" ht="18.75" x14ac:dyDescent="0.25">
      <c r="A10" s="59" t="s">
        <v>84</v>
      </c>
      <c r="B10" s="90">
        <f>B9+B8+B7+B6+B5+B3+B4</f>
        <v>35</v>
      </c>
      <c r="C10" s="90">
        <f>C9+C8+C7+C6+C5+C4+C3</f>
        <v>17</v>
      </c>
      <c r="D10" s="90">
        <f>D9+D8+D7+D6+D5+D4+D3</f>
        <v>12</v>
      </c>
      <c r="E10" s="90">
        <f>E9+E8+E7+E6+E5+E4+E3</f>
        <v>35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58"/>
  <sheetViews>
    <sheetView tabSelected="1" view="pageBreakPreview" topLeftCell="A245" zoomScale="90" zoomScaleSheetLayoutView="90" workbookViewId="0">
      <selection activeCell="E232" sqref="E232"/>
    </sheetView>
  </sheetViews>
  <sheetFormatPr defaultRowHeight="15" x14ac:dyDescent="0.25"/>
  <cols>
    <col min="1" max="1" width="43.28515625" customWidth="1"/>
    <col min="2" max="2" width="20.7109375" customWidth="1"/>
    <col min="3" max="4" width="26" customWidth="1"/>
    <col min="5" max="5" width="40" customWidth="1"/>
  </cols>
  <sheetData>
    <row r="1" spans="1:5" ht="58.5" customHeight="1" x14ac:dyDescent="0.25">
      <c r="A1" s="301" t="s">
        <v>140</v>
      </c>
      <c r="B1" s="303"/>
      <c r="C1" s="303"/>
      <c r="D1" s="303"/>
      <c r="E1" s="303"/>
    </row>
    <row r="2" spans="1:5" ht="90.75" customHeight="1" x14ac:dyDescent="0.25">
      <c r="A2" s="23" t="s">
        <v>86</v>
      </c>
      <c r="B2" s="23" t="s">
        <v>245</v>
      </c>
      <c r="C2" s="23" t="s">
        <v>247</v>
      </c>
      <c r="D2" s="23" t="s">
        <v>261</v>
      </c>
      <c r="E2" s="23" t="s">
        <v>141</v>
      </c>
    </row>
    <row r="3" spans="1:5" ht="18.75" x14ac:dyDescent="0.25">
      <c r="A3" s="116" t="s">
        <v>204</v>
      </c>
      <c r="B3" s="117"/>
      <c r="C3" s="116"/>
      <c r="D3" s="116"/>
      <c r="E3" s="117"/>
    </row>
    <row r="4" spans="1:5" ht="15.75" x14ac:dyDescent="0.25">
      <c r="A4" s="135"/>
      <c r="B4" s="139"/>
      <c r="C4" s="139"/>
      <c r="D4" s="139"/>
      <c r="E4" s="135"/>
    </row>
    <row r="5" spans="1:5" ht="18.75" x14ac:dyDescent="0.25">
      <c r="A5" s="61"/>
      <c r="B5" s="50"/>
      <c r="C5" s="61"/>
      <c r="D5" s="61"/>
      <c r="E5" s="50"/>
    </row>
    <row r="6" spans="1:5" ht="18.75" x14ac:dyDescent="0.25">
      <c r="A6" s="61"/>
      <c r="B6" s="50"/>
      <c r="C6" s="61"/>
      <c r="D6" s="61"/>
      <c r="E6" s="50"/>
    </row>
    <row r="7" spans="1:5" ht="18.75" x14ac:dyDescent="0.25">
      <c r="A7" s="61"/>
      <c r="B7" s="50"/>
      <c r="C7" s="61"/>
      <c r="D7" s="61"/>
      <c r="E7" s="50"/>
    </row>
    <row r="8" spans="1:5" ht="18.75" x14ac:dyDescent="0.25">
      <c r="A8" s="61"/>
      <c r="B8" s="50"/>
      <c r="C8" s="61"/>
      <c r="D8" s="61"/>
      <c r="E8" s="50"/>
    </row>
    <row r="9" spans="1:5" ht="18.75" x14ac:dyDescent="0.25">
      <c r="A9" s="61"/>
      <c r="B9" s="50"/>
      <c r="C9" s="61"/>
      <c r="D9" s="61"/>
      <c r="E9" s="50"/>
    </row>
    <row r="10" spans="1:5" ht="18.75" x14ac:dyDescent="0.25">
      <c r="A10" s="116" t="s">
        <v>114</v>
      </c>
      <c r="B10" s="127"/>
      <c r="C10" s="116"/>
      <c r="D10" s="116"/>
      <c r="E10" s="117"/>
    </row>
    <row r="11" spans="1:5" ht="80.25" customHeight="1" x14ac:dyDescent="0.25">
      <c r="A11" s="135" t="s">
        <v>370</v>
      </c>
      <c r="B11" s="217" t="s">
        <v>371</v>
      </c>
      <c r="C11" s="135" t="s">
        <v>373</v>
      </c>
      <c r="D11" s="216" t="s">
        <v>374</v>
      </c>
      <c r="E11" s="135" t="s">
        <v>372</v>
      </c>
    </row>
    <row r="12" spans="1:5" ht="110.25" x14ac:dyDescent="0.25">
      <c r="A12" s="135" t="s">
        <v>375</v>
      </c>
      <c r="B12" s="217" t="s">
        <v>376</v>
      </c>
      <c r="C12" s="135" t="s">
        <v>377</v>
      </c>
      <c r="D12" s="218" t="s">
        <v>379</v>
      </c>
      <c r="E12" s="135" t="s">
        <v>378</v>
      </c>
    </row>
    <row r="13" spans="1:5" ht="141.75" x14ac:dyDescent="0.25">
      <c r="A13" s="135" t="s">
        <v>380</v>
      </c>
      <c r="B13" s="136">
        <v>45034</v>
      </c>
      <c r="C13" s="135" t="s">
        <v>377</v>
      </c>
      <c r="D13" s="219" t="s">
        <v>379</v>
      </c>
      <c r="E13" s="135" t="s">
        <v>381</v>
      </c>
    </row>
    <row r="14" spans="1:5" ht="141.75" x14ac:dyDescent="0.25">
      <c r="A14" s="135" t="s">
        <v>380</v>
      </c>
      <c r="B14" s="136">
        <v>45034</v>
      </c>
      <c r="C14" s="135" t="s">
        <v>377</v>
      </c>
      <c r="D14" s="219" t="s">
        <v>379</v>
      </c>
      <c r="E14" s="135" t="s">
        <v>382</v>
      </c>
    </row>
    <row r="15" spans="1:5" ht="95.25" customHeight="1" x14ac:dyDescent="0.25">
      <c r="A15" s="135" t="s">
        <v>380</v>
      </c>
      <c r="B15" s="136">
        <v>45034</v>
      </c>
      <c r="C15" s="135" t="s">
        <v>377</v>
      </c>
      <c r="D15" s="219" t="s">
        <v>379</v>
      </c>
      <c r="E15" s="135" t="s">
        <v>383</v>
      </c>
    </row>
    <row r="16" spans="1:5" ht="95.25" customHeight="1" x14ac:dyDescent="0.25">
      <c r="A16" s="135" t="s">
        <v>380</v>
      </c>
      <c r="B16" s="136">
        <v>45034</v>
      </c>
      <c r="C16" s="135" t="s">
        <v>377</v>
      </c>
      <c r="D16" s="219" t="s">
        <v>379</v>
      </c>
      <c r="E16" s="135" t="s">
        <v>384</v>
      </c>
    </row>
    <row r="17" spans="1:5" ht="95.25" customHeight="1" x14ac:dyDescent="0.25">
      <c r="A17" s="135" t="s">
        <v>380</v>
      </c>
      <c r="B17" s="136">
        <v>45034</v>
      </c>
      <c r="C17" s="135" t="s">
        <v>377</v>
      </c>
      <c r="D17" s="219" t="s">
        <v>379</v>
      </c>
      <c r="E17" s="135" t="s">
        <v>385</v>
      </c>
    </row>
    <row r="18" spans="1:5" ht="95.25" customHeight="1" x14ac:dyDescent="0.25">
      <c r="A18" s="135" t="s">
        <v>380</v>
      </c>
      <c r="B18" s="136">
        <v>45034</v>
      </c>
      <c r="C18" s="135" t="s">
        <v>377</v>
      </c>
      <c r="D18" s="218" t="s">
        <v>379</v>
      </c>
      <c r="E18" s="135" t="s">
        <v>386</v>
      </c>
    </row>
    <row r="19" spans="1:5" ht="19.5" customHeight="1" x14ac:dyDescent="0.25">
      <c r="A19" s="207" t="s">
        <v>218</v>
      </c>
      <c r="B19" s="206"/>
      <c r="C19" s="205"/>
      <c r="D19" s="205"/>
      <c r="E19" s="205"/>
    </row>
    <row r="20" spans="1:5" ht="65.25" customHeight="1" x14ac:dyDescent="0.25">
      <c r="A20" s="135" t="s">
        <v>362</v>
      </c>
      <c r="B20" s="136">
        <v>44906</v>
      </c>
      <c r="C20" s="135" t="s">
        <v>363</v>
      </c>
      <c r="D20" s="216" t="s">
        <v>369</v>
      </c>
      <c r="E20" s="135" t="s">
        <v>364</v>
      </c>
    </row>
    <row r="21" spans="1:5" ht="67.5" customHeight="1" x14ac:dyDescent="0.25">
      <c r="A21" s="135" t="s">
        <v>362</v>
      </c>
      <c r="B21" s="136">
        <v>44906</v>
      </c>
      <c r="C21" s="135" t="s">
        <v>363</v>
      </c>
      <c r="D21" s="218" t="s">
        <v>369</v>
      </c>
      <c r="E21" s="135" t="s">
        <v>365</v>
      </c>
    </row>
    <row r="22" spans="1:5" ht="66" customHeight="1" x14ac:dyDescent="0.25">
      <c r="A22" s="135" t="s">
        <v>362</v>
      </c>
      <c r="B22" s="136">
        <v>44906</v>
      </c>
      <c r="C22" s="135" t="s">
        <v>363</v>
      </c>
      <c r="D22" s="135" t="s">
        <v>369</v>
      </c>
      <c r="E22" s="135" t="s">
        <v>366</v>
      </c>
    </row>
    <row r="23" spans="1:5" ht="65.25" customHeight="1" x14ac:dyDescent="0.25">
      <c r="A23" s="135" t="s">
        <v>362</v>
      </c>
      <c r="B23" s="136">
        <v>44906</v>
      </c>
      <c r="C23" s="135" t="s">
        <v>363</v>
      </c>
      <c r="D23" s="135" t="s">
        <v>369</v>
      </c>
      <c r="E23" s="135" t="s">
        <v>367</v>
      </c>
    </row>
    <row r="24" spans="1:5" ht="66.75" customHeight="1" x14ac:dyDescent="0.25">
      <c r="A24" s="135" t="s">
        <v>362</v>
      </c>
      <c r="B24" s="136">
        <v>44906</v>
      </c>
      <c r="C24" s="135" t="s">
        <v>363</v>
      </c>
      <c r="D24" s="216" t="s">
        <v>369</v>
      </c>
      <c r="E24" s="135" t="s">
        <v>368</v>
      </c>
    </row>
    <row r="25" spans="1:5" ht="66.75" customHeight="1" x14ac:dyDescent="0.25">
      <c r="A25" s="135" t="s">
        <v>407</v>
      </c>
      <c r="B25" s="217" t="s">
        <v>371</v>
      </c>
      <c r="C25" s="135" t="s">
        <v>408</v>
      </c>
      <c r="D25" s="216" t="s">
        <v>410</v>
      </c>
      <c r="E25" s="135" t="s">
        <v>409</v>
      </c>
    </row>
    <row r="26" spans="1:5" ht="66.75" customHeight="1" x14ac:dyDescent="0.25">
      <c r="A26" s="135" t="s">
        <v>407</v>
      </c>
      <c r="B26" s="217" t="s">
        <v>371</v>
      </c>
      <c r="C26" s="135" t="s">
        <v>408</v>
      </c>
      <c r="D26" s="216" t="s">
        <v>410</v>
      </c>
      <c r="E26" s="135" t="s">
        <v>411</v>
      </c>
    </row>
    <row r="27" spans="1:5" ht="66.75" customHeight="1" x14ac:dyDescent="0.25">
      <c r="A27" s="135" t="s">
        <v>407</v>
      </c>
      <c r="B27" s="217" t="s">
        <v>371</v>
      </c>
      <c r="C27" s="135" t="s">
        <v>408</v>
      </c>
      <c r="D27" s="216" t="s">
        <v>410</v>
      </c>
      <c r="E27" s="135" t="s">
        <v>412</v>
      </c>
    </row>
    <row r="28" spans="1:5" ht="66.75" customHeight="1" x14ac:dyDescent="0.25">
      <c r="A28" s="135" t="s">
        <v>407</v>
      </c>
      <c r="B28" s="217" t="s">
        <v>371</v>
      </c>
      <c r="C28" s="135" t="s">
        <v>408</v>
      </c>
      <c r="D28" s="216" t="s">
        <v>410</v>
      </c>
      <c r="E28" s="135" t="s">
        <v>413</v>
      </c>
    </row>
    <row r="29" spans="1:5" ht="66.75" customHeight="1" x14ac:dyDescent="0.25">
      <c r="A29" s="135" t="s">
        <v>407</v>
      </c>
      <c r="B29" s="217" t="s">
        <v>371</v>
      </c>
      <c r="C29" s="135" t="s">
        <v>408</v>
      </c>
      <c r="D29" s="216" t="s">
        <v>410</v>
      </c>
      <c r="E29" s="135" t="s">
        <v>403</v>
      </c>
    </row>
    <row r="30" spans="1:5" ht="66.75" customHeight="1" x14ac:dyDescent="0.25">
      <c r="A30" s="135" t="s">
        <v>407</v>
      </c>
      <c r="B30" s="217" t="s">
        <v>371</v>
      </c>
      <c r="C30" s="135" t="s">
        <v>408</v>
      </c>
      <c r="D30" s="216" t="s">
        <v>410</v>
      </c>
      <c r="E30" s="135" t="s">
        <v>414</v>
      </c>
    </row>
    <row r="31" spans="1:5" ht="66.75" customHeight="1" x14ac:dyDescent="0.25">
      <c r="A31" s="135" t="s">
        <v>407</v>
      </c>
      <c r="B31" s="217" t="s">
        <v>371</v>
      </c>
      <c r="C31" s="135" t="s">
        <v>408</v>
      </c>
      <c r="D31" s="216" t="s">
        <v>410</v>
      </c>
      <c r="E31" s="135" t="s">
        <v>405</v>
      </c>
    </row>
    <row r="32" spans="1:5" ht="81" customHeight="1" x14ac:dyDescent="0.25">
      <c r="A32" s="135" t="s">
        <v>407</v>
      </c>
      <c r="B32" s="217" t="s">
        <v>371</v>
      </c>
      <c r="C32" s="135" t="s">
        <v>408</v>
      </c>
      <c r="D32" s="216" t="s">
        <v>410</v>
      </c>
      <c r="E32" s="135" t="s">
        <v>415</v>
      </c>
    </row>
    <row r="33" spans="1:5" ht="81" customHeight="1" x14ac:dyDescent="0.25">
      <c r="A33" s="135" t="s">
        <v>407</v>
      </c>
      <c r="B33" s="217" t="s">
        <v>371</v>
      </c>
      <c r="C33" s="135" t="s">
        <v>408</v>
      </c>
      <c r="D33" s="216" t="s">
        <v>410</v>
      </c>
      <c r="E33" s="135" t="s">
        <v>416</v>
      </c>
    </row>
    <row r="34" spans="1:5" ht="81" customHeight="1" x14ac:dyDescent="0.25">
      <c r="A34" s="135" t="s">
        <v>407</v>
      </c>
      <c r="B34" s="217" t="s">
        <v>371</v>
      </c>
      <c r="C34" s="135" t="s">
        <v>408</v>
      </c>
      <c r="D34" s="216" t="s">
        <v>410</v>
      </c>
      <c r="E34" s="135" t="s">
        <v>417</v>
      </c>
    </row>
    <row r="35" spans="1:5" ht="95.25" customHeight="1" x14ac:dyDescent="0.25">
      <c r="A35" s="135" t="s">
        <v>418</v>
      </c>
      <c r="B35" s="217" t="s">
        <v>419</v>
      </c>
      <c r="C35" s="135" t="s">
        <v>420</v>
      </c>
      <c r="D35" s="216" t="s">
        <v>379</v>
      </c>
      <c r="E35" s="135" t="s">
        <v>421</v>
      </c>
    </row>
    <row r="36" spans="1:5" ht="81" customHeight="1" x14ac:dyDescent="0.25">
      <c r="A36" s="135" t="s">
        <v>418</v>
      </c>
      <c r="B36" s="217" t="s">
        <v>419</v>
      </c>
      <c r="C36" s="135" t="s">
        <v>420</v>
      </c>
      <c r="D36" s="216" t="s">
        <v>379</v>
      </c>
      <c r="E36" s="135" t="s">
        <v>422</v>
      </c>
    </row>
    <row r="37" spans="1:5" ht="121.5" customHeight="1" x14ac:dyDescent="0.25">
      <c r="A37" s="135" t="s">
        <v>418</v>
      </c>
      <c r="B37" s="217" t="s">
        <v>419</v>
      </c>
      <c r="C37" s="135" t="s">
        <v>420</v>
      </c>
      <c r="D37" s="216" t="s">
        <v>379</v>
      </c>
      <c r="E37" s="135" t="s">
        <v>423</v>
      </c>
    </row>
    <row r="38" spans="1:5" ht="135" customHeight="1" x14ac:dyDescent="0.25">
      <c r="A38" s="135" t="s">
        <v>418</v>
      </c>
      <c r="B38" s="217" t="s">
        <v>419</v>
      </c>
      <c r="C38" s="135" t="s">
        <v>420</v>
      </c>
      <c r="D38" s="216" t="s">
        <v>379</v>
      </c>
      <c r="E38" s="135" t="s">
        <v>424</v>
      </c>
    </row>
    <row r="39" spans="1:5" ht="109.5" customHeight="1" x14ac:dyDescent="0.25">
      <c r="A39" s="135" t="s">
        <v>418</v>
      </c>
      <c r="B39" s="217" t="s">
        <v>419</v>
      </c>
      <c r="C39" s="135" t="s">
        <v>420</v>
      </c>
      <c r="D39" s="216" t="s">
        <v>379</v>
      </c>
      <c r="E39" s="135" t="s">
        <v>425</v>
      </c>
    </row>
    <row r="40" spans="1:5" ht="81" customHeight="1" x14ac:dyDescent="0.25">
      <c r="A40" s="135" t="s">
        <v>426</v>
      </c>
      <c r="B40" s="217" t="s">
        <v>427</v>
      </c>
      <c r="C40" s="135" t="s">
        <v>428</v>
      </c>
      <c r="D40" s="216" t="s">
        <v>429</v>
      </c>
      <c r="E40" s="135" t="s">
        <v>401</v>
      </c>
    </row>
    <row r="41" spans="1:5" ht="81" customHeight="1" x14ac:dyDescent="0.25">
      <c r="A41" s="135" t="s">
        <v>426</v>
      </c>
      <c r="B41" s="217" t="s">
        <v>427</v>
      </c>
      <c r="C41" s="135" t="s">
        <v>428</v>
      </c>
      <c r="D41" s="216" t="s">
        <v>429</v>
      </c>
      <c r="E41" s="135" t="s">
        <v>430</v>
      </c>
    </row>
    <row r="42" spans="1:5" ht="81" customHeight="1" x14ac:dyDescent="0.25">
      <c r="A42" s="135" t="s">
        <v>426</v>
      </c>
      <c r="B42" s="217" t="s">
        <v>427</v>
      </c>
      <c r="C42" s="135" t="s">
        <v>428</v>
      </c>
      <c r="D42" s="216" t="s">
        <v>429</v>
      </c>
      <c r="E42" s="135" t="s">
        <v>402</v>
      </c>
    </row>
    <row r="43" spans="1:5" ht="81" customHeight="1" x14ac:dyDescent="0.25">
      <c r="A43" s="135" t="s">
        <v>426</v>
      </c>
      <c r="B43" s="217" t="s">
        <v>427</v>
      </c>
      <c r="C43" s="135" t="s">
        <v>428</v>
      </c>
      <c r="D43" s="216" t="s">
        <v>429</v>
      </c>
      <c r="E43" s="135" t="s">
        <v>431</v>
      </c>
    </row>
    <row r="44" spans="1:5" ht="81" customHeight="1" x14ac:dyDescent="0.25">
      <c r="A44" s="135" t="s">
        <v>534</v>
      </c>
      <c r="B44" s="217">
        <v>2023</v>
      </c>
      <c r="C44" s="135" t="s">
        <v>535</v>
      </c>
      <c r="D44" s="216" t="s">
        <v>536</v>
      </c>
      <c r="E44" s="135" t="s">
        <v>512</v>
      </c>
    </row>
    <row r="45" spans="1:5" ht="81" customHeight="1" x14ac:dyDescent="0.25">
      <c r="A45" s="135" t="s">
        <v>534</v>
      </c>
      <c r="B45" s="217">
        <v>2023</v>
      </c>
      <c r="C45" s="135" t="s">
        <v>535</v>
      </c>
      <c r="D45" s="216" t="s">
        <v>536</v>
      </c>
      <c r="E45" s="135" t="s">
        <v>537</v>
      </c>
    </row>
    <row r="46" spans="1:5" ht="81" customHeight="1" x14ac:dyDescent="0.25">
      <c r="A46" s="135" t="s">
        <v>534</v>
      </c>
      <c r="B46" s="217">
        <v>2023</v>
      </c>
      <c r="C46" s="135" t="s">
        <v>535</v>
      </c>
      <c r="D46" s="216" t="s">
        <v>536</v>
      </c>
      <c r="E46" s="135" t="s">
        <v>538</v>
      </c>
    </row>
    <row r="47" spans="1:5" ht="81" customHeight="1" x14ac:dyDescent="0.25">
      <c r="A47" s="135" t="s">
        <v>534</v>
      </c>
      <c r="B47" s="217">
        <v>2023</v>
      </c>
      <c r="C47" s="135" t="s">
        <v>535</v>
      </c>
      <c r="D47" s="216" t="s">
        <v>536</v>
      </c>
      <c r="E47" s="135" t="s">
        <v>539</v>
      </c>
    </row>
    <row r="48" spans="1:5" ht="106.5" customHeight="1" x14ac:dyDescent="0.25">
      <c r="A48" s="135" t="s">
        <v>534</v>
      </c>
      <c r="B48" s="217">
        <v>2023</v>
      </c>
      <c r="C48" s="135" t="s">
        <v>535</v>
      </c>
      <c r="D48" s="216" t="s">
        <v>536</v>
      </c>
      <c r="E48" s="135" t="s">
        <v>540</v>
      </c>
    </row>
    <row r="49" spans="1:5" ht="104.25" customHeight="1" x14ac:dyDescent="0.25">
      <c r="A49" s="135" t="s">
        <v>534</v>
      </c>
      <c r="B49" s="217">
        <v>2023</v>
      </c>
      <c r="C49" s="135" t="s">
        <v>535</v>
      </c>
      <c r="D49" s="216" t="s">
        <v>536</v>
      </c>
      <c r="E49" s="135" t="s">
        <v>541</v>
      </c>
    </row>
    <row r="50" spans="1:5" ht="81" customHeight="1" x14ac:dyDescent="0.25">
      <c r="A50" s="135" t="s">
        <v>534</v>
      </c>
      <c r="B50" s="217">
        <v>2023</v>
      </c>
      <c r="C50" s="135" t="s">
        <v>535</v>
      </c>
      <c r="D50" s="216" t="s">
        <v>536</v>
      </c>
      <c r="E50" s="135" t="s">
        <v>542</v>
      </c>
    </row>
    <row r="51" spans="1:5" ht="96" customHeight="1" x14ac:dyDescent="0.25">
      <c r="A51" s="135" t="s">
        <v>534</v>
      </c>
      <c r="B51" s="217">
        <v>2023</v>
      </c>
      <c r="C51" s="135" t="s">
        <v>535</v>
      </c>
      <c r="D51" s="216" t="s">
        <v>536</v>
      </c>
      <c r="E51" s="135" t="s">
        <v>543</v>
      </c>
    </row>
    <row r="52" spans="1:5" ht="106.5" customHeight="1" x14ac:dyDescent="0.25">
      <c r="A52" s="135" t="s">
        <v>534</v>
      </c>
      <c r="B52" s="217">
        <v>2023</v>
      </c>
      <c r="C52" s="135" t="s">
        <v>535</v>
      </c>
      <c r="D52" s="216" t="s">
        <v>536</v>
      </c>
      <c r="E52" s="135" t="s">
        <v>544</v>
      </c>
    </row>
    <row r="53" spans="1:5" ht="81" customHeight="1" x14ac:dyDescent="0.25">
      <c r="A53" s="135" t="s">
        <v>534</v>
      </c>
      <c r="B53" s="217">
        <v>2023</v>
      </c>
      <c r="C53" s="135" t="s">
        <v>535</v>
      </c>
      <c r="D53" s="216" t="s">
        <v>536</v>
      </c>
      <c r="E53" s="135" t="s">
        <v>545</v>
      </c>
    </row>
    <row r="54" spans="1:5" ht="81" customHeight="1" x14ac:dyDescent="0.25">
      <c r="A54" s="135" t="s">
        <v>534</v>
      </c>
      <c r="B54" s="217">
        <v>2023</v>
      </c>
      <c r="C54" s="135" t="s">
        <v>535</v>
      </c>
      <c r="D54" s="216" t="s">
        <v>536</v>
      </c>
      <c r="E54" s="135" t="s">
        <v>546</v>
      </c>
    </row>
    <row r="55" spans="1:5" ht="81" customHeight="1" x14ac:dyDescent="0.25">
      <c r="A55" s="135" t="s">
        <v>547</v>
      </c>
      <c r="B55" s="217">
        <v>2023</v>
      </c>
      <c r="C55" s="135" t="s">
        <v>535</v>
      </c>
      <c r="D55" s="216" t="s">
        <v>549</v>
      </c>
      <c r="E55" s="135" t="s">
        <v>548</v>
      </c>
    </row>
    <row r="56" spans="1:5" ht="81" customHeight="1" x14ac:dyDescent="0.25">
      <c r="A56" s="135" t="s">
        <v>547</v>
      </c>
      <c r="B56" s="217">
        <v>2023</v>
      </c>
      <c r="C56" s="135" t="s">
        <v>535</v>
      </c>
      <c r="D56" s="216" t="s">
        <v>549</v>
      </c>
      <c r="E56" s="135" t="s">
        <v>550</v>
      </c>
    </row>
    <row r="57" spans="1:5" ht="104.25" customHeight="1" x14ac:dyDescent="0.25">
      <c r="A57" s="135" t="s">
        <v>547</v>
      </c>
      <c r="B57" s="217">
        <v>2023</v>
      </c>
      <c r="C57" s="135" t="s">
        <v>535</v>
      </c>
      <c r="D57" s="216" t="s">
        <v>549</v>
      </c>
      <c r="E57" s="135" t="s">
        <v>551</v>
      </c>
    </row>
    <row r="58" spans="1:5" ht="93.75" customHeight="1" x14ac:dyDescent="0.25">
      <c r="A58" s="135" t="s">
        <v>547</v>
      </c>
      <c r="B58" s="217">
        <v>2023</v>
      </c>
      <c r="C58" s="135" t="s">
        <v>535</v>
      </c>
      <c r="D58" s="216" t="s">
        <v>549</v>
      </c>
      <c r="E58" s="135" t="s">
        <v>552</v>
      </c>
    </row>
    <row r="59" spans="1:5" ht="114" customHeight="1" x14ac:dyDescent="0.25">
      <c r="A59" s="135" t="s">
        <v>547</v>
      </c>
      <c r="B59" s="217">
        <v>2023</v>
      </c>
      <c r="C59" s="135" t="s">
        <v>535</v>
      </c>
      <c r="D59" s="216" t="s">
        <v>549</v>
      </c>
      <c r="E59" s="135" t="s">
        <v>553</v>
      </c>
    </row>
    <row r="60" spans="1:5" ht="111.75" customHeight="1" x14ac:dyDescent="0.25">
      <c r="A60" s="135" t="s">
        <v>547</v>
      </c>
      <c r="B60" s="217">
        <v>2023</v>
      </c>
      <c r="C60" s="135" t="s">
        <v>535</v>
      </c>
      <c r="D60" s="216" t="s">
        <v>549</v>
      </c>
      <c r="E60" s="135" t="s">
        <v>554</v>
      </c>
    </row>
    <row r="61" spans="1:5" ht="101.25" customHeight="1" x14ac:dyDescent="0.25">
      <c r="A61" s="135" t="s">
        <v>547</v>
      </c>
      <c r="B61" s="217">
        <v>2023</v>
      </c>
      <c r="C61" s="135" t="s">
        <v>535</v>
      </c>
      <c r="D61" s="216" t="s">
        <v>549</v>
      </c>
      <c r="E61" s="135" t="s">
        <v>555</v>
      </c>
    </row>
    <row r="62" spans="1:5" ht="102" customHeight="1" x14ac:dyDescent="0.25">
      <c r="A62" s="135" t="s">
        <v>547</v>
      </c>
      <c r="B62" s="217">
        <v>2023</v>
      </c>
      <c r="C62" s="135" t="s">
        <v>535</v>
      </c>
      <c r="D62" s="216" t="s">
        <v>549</v>
      </c>
      <c r="E62" s="135" t="s">
        <v>556</v>
      </c>
    </row>
    <row r="63" spans="1:5" ht="106.5" customHeight="1" x14ac:dyDescent="0.25">
      <c r="A63" s="135" t="s">
        <v>547</v>
      </c>
      <c r="B63" s="217">
        <v>2023</v>
      </c>
      <c r="C63" s="135" t="s">
        <v>535</v>
      </c>
      <c r="D63" s="216" t="s">
        <v>549</v>
      </c>
      <c r="E63" s="135" t="s">
        <v>557</v>
      </c>
    </row>
    <row r="64" spans="1:5" ht="100.5" customHeight="1" x14ac:dyDescent="0.25">
      <c r="A64" s="135" t="s">
        <v>547</v>
      </c>
      <c r="B64" s="217">
        <v>2023</v>
      </c>
      <c r="C64" s="135" t="s">
        <v>535</v>
      </c>
      <c r="D64" s="216" t="s">
        <v>549</v>
      </c>
      <c r="E64" s="135" t="s">
        <v>558</v>
      </c>
    </row>
    <row r="65" spans="1:5" ht="81" customHeight="1" x14ac:dyDescent="0.25">
      <c r="A65" s="135" t="s">
        <v>547</v>
      </c>
      <c r="B65" s="217">
        <v>2023</v>
      </c>
      <c r="C65" s="135" t="s">
        <v>535</v>
      </c>
      <c r="D65" s="216" t="s">
        <v>549</v>
      </c>
      <c r="E65" s="135" t="s">
        <v>559</v>
      </c>
    </row>
    <row r="66" spans="1:5" ht="81" customHeight="1" x14ac:dyDescent="0.25">
      <c r="A66" s="135" t="s">
        <v>547</v>
      </c>
      <c r="B66" s="217">
        <v>2023</v>
      </c>
      <c r="C66" s="135" t="s">
        <v>535</v>
      </c>
      <c r="D66" s="216" t="s">
        <v>549</v>
      </c>
      <c r="E66" s="135" t="s">
        <v>560</v>
      </c>
    </row>
    <row r="67" spans="1:5" ht="111" customHeight="1" x14ac:dyDescent="0.25">
      <c r="A67" s="135" t="s">
        <v>547</v>
      </c>
      <c r="B67" s="217">
        <v>2023</v>
      </c>
      <c r="C67" s="135" t="s">
        <v>535</v>
      </c>
      <c r="D67" s="216" t="s">
        <v>549</v>
      </c>
      <c r="E67" s="135" t="s">
        <v>561</v>
      </c>
    </row>
    <row r="68" spans="1:5" ht="96" customHeight="1" x14ac:dyDescent="0.25">
      <c r="A68" s="135" t="s">
        <v>562</v>
      </c>
      <c r="B68" s="217">
        <v>2023</v>
      </c>
      <c r="C68" s="135" t="s">
        <v>535</v>
      </c>
      <c r="D68" s="216" t="s">
        <v>564</v>
      </c>
      <c r="E68" s="135" t="s">
        <v>563</v>
      </c>
    </row>
    <row r="69" spans="1:5" ht="96" customHeight="1" x14ac:dyDescent="0.25">
      <c r="A69" s="135" t="s">
        <v>562</v>
      </c>
      <c r="B69" s="217">
        <v>2023</v>
      </c>
      <c r="C69" s="135" t="s">
        <v>535</v>
      </c>
      <c r="D69" s="216" t="s">
        <v>564</v>
      </c>
      <c r="E69" s="135" t="s">
        <v>565</v>
      </c>
    </row>
    <row r="70" spans="1:5" ht="96" customHeight="1" x14ac:dyDescent="0.25">
      <c r="A70" s="135" t="s">
        <v>562</v>
      </c>
      <c r="B70" s="217">
        <v>2023</v>
      </c>
      <c r="C70" s="135" t="s">
        <v>535</v>
      </c>
      <c r="D70" s="216" t="s">
        <v>564</v>
      </c>
      <c r="E70" s="135" t="s">
        <v>566</v>
      </c>
    </row>
    <row r="71" spans="1:5" ht="96" customHeight="1" x14ac:dyDescent="0.25">
      <c r="A71" s="135" t="s">
        <v>562</v>
      </c>
      <c r="B71" s="217">
        <v>2023</v>
      </c>
      <c r="C71" s="135" t="s">
        <v>535</v>
      </c>
      <c r="D71" s="216" t="s">
        <v>564</v>
      </c>
      <c r="E71" s="135" t="s">
        <v>567</v>
      </c>
    </row>
    <row r="72" spans="1:5" ht="96" customHeight="1" x14ac:dyDescent="0.25">
      <c r="A72" s="135" t="s">
        <v>562</v>
      </c>
      <c r="B72" s="217">
        <v>2023</v>
      </c>
      <c r="C72" s="135" t="s">
        <v>535</v>
      </c>
      <c r="D72" s="216" t="s">
        <v>564</v>
      </c>
      <c r="E72" s="135" t="s">
        <v>568</v>
      </c>
    </row>
    <row r="73" spans="1:5" ht="96" customHeight="1" x14ac:dyDescent="0.25">
      <c r="A73" s="135" t="s">
        <v>562</v>
      </c>
      <c r="B73" s="217">
        <v>2023</v>
      </c>
      <c r="C73" s="135" t="s">
        <v>535</v>
      </c>
      <c r="D73" s="216" t="s">
        <v>564</v>
      </c>
      <c r="E73" s="135" t="s">
        <v>569</v>
      </c>
    </row>
    <row r="74" spans="1:5" ht="96" customHeight="1" x14ac:dyDescent="0.25">
      <c r="A74" s="135" t="s">
        <v>562</v>
      </c>
      <c r="B74" s="217">
        <v>2023</v>
      </c>
      <c r="C74" s="135" t="s">
        <v>535</v>
      </c>
      <c r="D74" s="216" t="s">
        <v>564</v>
      </c>
      <c r="E74" s="135" t="s">
        <v>570</v>
      </c>
    </row>
    <row r="75" spans="1:5" ht="96" customHeight="1" x14ac:dyDescent="0.25">
      <c r="A75" s="135" t="s">
        <v>562</v>
      </c>
      <c r="B75" s="217">
        <v>2023</v>
      </c>
      <c r="C75" s="135" t="s">
        <v>535</v>
      </c>
      <c r="D75" s="216" t="s">
        <v>564</v>
      </c>
      <c r="E75" s="135" t="s">
        <v>571</v>
      </c>
    </row>
    <row r="76" spans="1:5" ht="96" customHeight="1" x14ac:dyDescent="0.25">
      <c r="A76" s="135" t="s">
        <v>562</v>
      </c>
      <c r="B76" s="217">
        <v>2023</v>
      </c>
      <c r="C76" s="135" t="s">
        <v>535</v>
      </c>
      <c r="D76" s="216" t="s">
        <v>564</v>
      </c>
      <c r="E76" s="135" t="s">
        <v>572</v>
      </c>
    </row>
    <row r="77" spans="1:5" ht="96" customHeight="1" x14ac:dyDescent="0.25">
      <c r="A77" s="135" t="s">
        <v>562</v>
      </c>
      <c r="B77" s="217">
        <v>2023</v>
      </c>
      <c r="C77" s="135" t="s">
        <v>535</v>
      </c>
      <c r="D77" s="216" t="s">
        <v>564</v>
      </c>
      <c r="E77" s="135" t="s">
        <v>573</v>
      </c>
    </row>
    <row r="78" spans="1:5" ht="96" customHeight="1" x14ac:dyDescent="0.25">
      <c r="A78" s="135" t="s">
        <v>562</v>
      </c>
      <c r="B78" s="217">
        <v>2023</v>
      </c>
      <c r="C78" s="135" t="s">
        <v>535</v>
      </c>
      <c r="D78" s="216" t="s">
        <v>564</v>
      </c>
      <c r="E78" s="135" t="s">
        <v>574</v>
      </c>
    </row>
    <row r="79" spans="1:5" ht="96" customHeight="1" x14ac:dyDescent="0.25">
      <c r="A79" s="135" t="s">
        <v>562</v>
      </c>
      <c r="B79" s="217">
        <v>2023</v>
      </c>
      <c r="C79" s="135" t="s">
        <v>535</v>
      </c>
      <c r="D79" s="216" t="s">
        <v>564</v>
      </c>
      <c r="E79" s="135" t="s">
        <v>575</v>
      </c>
    </row>
    <row r="80" spans="1:5" ht="96" customHeight="1" x14ac:dyDescent="0.25">
      <c r="A80" s="135" t="s">
        <v>562</v>
      </c>
      <c r="B80" s="217">
        <v>2023</v>
      </c>
      <c r="C80" s="135" t="s">
        <v>535</v>
      </c>
      <c r="D80" s="216" t="s">
        <v>564</v>
      </c>
      <c r="E80" s="135" t="s">
        <v>576</v>
      </c>
    </row>
    <row r="81" spans="1:5" ht="96" customHeight="1" x14ac:dyDescent="0.25">
      <c r="A81" s="135" t="s">
        <v>562</v>
      </c>
      <c r="B81" s="217">
        <v>2023</v>
      </c>
      <c r="C81" s="135" t="s">
        <v>535</v>
      </c>
      <c r="D81" s="216" t="s">
        <v>564</v>
      </c>
      <c r="E81" s="135" t="s">
        <v>577</v>
      </c>
    </row>
    <row r="82" spans="1:5" ht="96" customHeight="1" x14ac:dyDescent="0.25">
      <c r="A82" s="135" t="s">
        <v>562</v>
      </c>
      <c r="B82" s="217">
        <v>2023</v>
      </c>
      <c r="C82" s="135" t="s">
        <v>535</v>
      </c>
      <c r="D82" s="216" t="s">
        <v>564</v>
      </c>
      <c r="E82" s="135" t="s">
        <v>578</v>
      </c>
    </row>
    <row r="83" spans="1:5" ht="96" customHeight="1" x14ac:dyDescent="0.25">
      <c r="A83" s="135" t="s">
        <v>579</v>
      </c>
      <c r="B83" s="217">
        <v>2023</v>
      </c>
      <c r="C83" s="135" t="s">
        <v>535</v>
      </c>
      <c r="D83" s="216" t="s">
        <v>549</v>
      </c>
      <c r="E83" s="135" t="s">
        <v>580</v>
      </c>
    </row>
    <row r="84" spans="1:5" ht="96" customHeight="1" x14ac:dyDescent="0.25">
      <c r="A84" s="135" t="s">
        <v>579</v>
      </c>
      <c r="B84" s="217">
        <v>2023</v>
      </c>
      <c r="C84" s="135" t="s">
        <v>535</v>
      </c>
      <c r="D84" s="216" t="s">
        <v>549</v>
      </c>
      <c r="E84" s="135" t="s">
        <v>581</v>
      </c>
    </row>
    <row r="85" spans="1:5" ht="117" customHeight="1" x14ac:dyDescent="0.25">
      <c r="A85" s="135" t="s">
        <v>579</v>
      </c>
      <c r="B85" s="217">
        <v>2023</v>
      </c>
      <c r="C85" s="135" t="s">
        <v>535</v>
      </c>
      <c r="D85" s="216" t="s">
        <v>549</v>
      </c>
      <c r="E85" s="135" t="s">
        <v>582</v>
      </c>
    </row>
    <row r="86" spans="1:5" ht="96" customHeight="1" x14ac:dyDescent="0.25">
      <c r="A86" s="135" t="s">
        <v>579</v>
      </c>
      <c r="B86" s="217">
        <v>2023</v>
      </c>
      <c r="C86" s="135" t="s">
        <v>535</v>
      </c>
      <c r="D86" s="216" t="s">
        <v>549</v>
      </c>
      <c r="E86" s="135" t="s">
        <v>583</v>
      </c>
    </row>
    <row r="87" spans="1:5" ht="96" customHeight="1" x14ac:dyDescent="0.25">
      <c r="A87" s="135" t="s">
        <v>579</v>
      </c>
      <c r="B87" s="217">
        <v>2023</v>
      </c>
      <c r="C87" s="135" t="s">
        <v>535</v>
      </c>
      <c r="D87" s="216" t="s">
        <v>549</v>
      </c>
      <c r="E87" s="135" t="s">
        <v>584</v>
      </c>
    </row>
    <row r="88" spans="1:5" ht="96" customHeight="1" x14ac:dyDescent="0.25">
      <c r="A88" s="135" t="s">
        <v>579</v>
      </c>
      <c r="B88" s="217">
        <v>2023</v>
      </c>
      <c r="C88" s="135" t="s">
        <v>535</v>
      </c>
      <c r="D88" s="216" t="s">
        <v>549</v>
      </c>
      <c r="E88" s="135" t="s">
        <v>585</v>
      </c>
    </row>
    <row r="89" spans="1:5" ht="96" customHeight="1" x14ac:dyDescent="0.25">
      <c r="A89" s="135" t="s">
        <v>579</v>
      </c>
      <c r="B89" s="217">
        <v>2023</v>
      </c>
      <c r="C89" s="135" t="s">
        <v>535</v>
      </c>
      <c r="D89" s="216" t="s">
        <v>549</v>
      </c>
      <c r="E89" s="135" t="s">
        <v>586</v>
      </c>
    </row>
    <row r="90" spans="1:5" ht="126.75" customHeight="1" x14ac:dyDescent="0.25">
      <c r="A90" s="135" t="s">
        <v>579</v>
      </c>
      <c r="B90" s="217">
        <v>2023</v>
      </c>
      <c r="C90" s="135" t="s">
        <v>535</v>
      </c>
      <c r="D90" s="216" t="s">
        <v>549</v>
      </c>
      <c r="E90" s="135" t="s">
        <v>587</v>
      </c>
    </row>
    <row r="91" spans="1:5" ht="96" customHeight="1" x14ac:dyDescent="0.25">
      <c r="A91" s="135" t="s">
        <v>579</v>
      </c>
      <c r="B91" s="217">
        <v>2023</v>
      </c>
      <c r="C91" s="135" t="s">
        <v>535</v>
      </c>
      <c r="D91" s="216" t="s">
        <v>549</v>
      </c>
      <c r="E91" s="135" t="s">
        <v>588</v>
      </c>
    </row>
    <row r="92" spans="1:5" ht="104.25" customHeight="1" x14ac:dyDescent="0.25">
      <c r="A92" s="135" t="s">
        <v>579</v>
      </c>
      <c r="B92" s="217">
        <v>2023</v>
      </c>
      <c r="C92" s="135" t="s">
        <v>535</v>
      </c>
      <c r="D92" s="216" t="s">
        <v>549</v>
      </c>
      <c r="E92" s="135" t="s">
        <v>589</v>
      </c>
    </row>
    <row r="93" spans="1:5" ht="104.25" customHeight="1" x14ac:dyDescent="0.25">
      <c r="A93" s="135" t="s">
        <v>579</v>
      </c>
      <c r="B93" s="217">
        <v>2023</v>
      </c>
      <c r="C93" s="135" t="s">
        <v>535</v>
      </c>
      <c r="D93" s="216" t="s">
        <v>549</v>
      </c>
      <c r="E93" s="135" t="s">
        <v>590</v>
      </c>
    </row>
    <row r="94" spans="1:5" ht="104.25" customHeight="1" x14ac:dyDescent="0.25">
      <c r="A94" s="135" t="s">
        <v>579</v>
      </c>
      <c r="B94" s="217">
        <v>2023</v>
      </c>
      <c r="C94" s="135" t="s">
        <v>535</v>
      </c>
      <c r="D94" s="216" t="s">
        <v>549</v>
      </c>
      <c r="E94" s="135" t="s">
        <v>591</v>
      </c>
    </row>
    <row r="95" spans="1:5" ht="128.25" customHeight="1" x14ac:dyDescent="0.25">
      <c r="A95" s="135" t="s">
        <v>579</v>
      </c>
      <c r="B95" s="217">
        <v>2023</v>
      </c>
      <c r="C95" s="135" t="s">
        <v>535</v>
      </c>
      <c r="D95" s="216" t="s">
        <v>549</v>
      </c>
      <c r="E95" s="135" t="s">
        <v>592</v>
      </c>
    </row>
    <row r="96" spans="1:5" ht="126.75" customHeight="1" x14ac:dyDescent="0.25">
      <c r="A96" s="135" t="s">
        <v>579</v>
      </c>
      <c r="B96" s="217">
        <v>2023</v>
      </c>
      <c r="C96" s="135" t="s">
        <v>535</v>
      </c>
      <c r="D96" s="216" t="s">
        <v>549</v>
      </c>
      <c r="E96" s="135" t="s">
        <v>593</v>
      </c>
    </row>
    <row r="97" spans="1:5" ht="127.5" customHeight="1" x14ac:dyDescent="0.25">
      <c r="A97" s="135" t="s">
        <v>579</v>
      </c>
      <c r="B97" s="217">
        <v>2023</v>
      </c>
      <c r="C97" s="135" t="s">
        <v>535</v>
      </c>
      <c r="D97" s="216" t="s">
        <v>549</v>
      </c>
      <c r="E97" s="135" t="s">
        <v>594</v>
      </c>
    </row>
    <row r="98" spans="1:5" ht="104.25" customHeight="1" x14ac:dyDescent="0.25">
      <c r="A98" s="135" t="s">
        <v>595</v>
      </c>
      <c r="B98" s="217">
        <v>2023</v>
      </c>
      <c r="C98" s="135" t="s">
        <v>596</v>
      </c>
      <c r="D98" s="216" t="s">
        <v>597</v>
      </c>
      <c r="E98" s="135" t="s">
        <v>479</v>
      </c>
    </row>
    <row r="99" spans="1:5" ht="104.25" customHeight="1" x14ac:dyDescent="0.25">
      <c r="A99" s="135" t="s">
        <v>595</v>
      </c>
      <c r="B99" s="217">
        <v>2023</v>
      </c>
      <c r="C99" s="135" t="s">
        <v>596</v>
      </c>
      <c r="D99" s="216" t="s">
        <v>597</v>
      </c>
      <c r="E99" s="135" t="s">
        <v>598</v>
      </c>
    </row>
    <row r="100" spans="1:5" ht="104.25" customHeight="1" x14ac:dyDescent="0.25">
      <c r="A100" s="135" t="s">
        <v>595</v>
      </c>
      <c r="B100" s="217">
        <v>2023</v>
      </c>
      <c r="C100" s="135" t="s">
        <v>596</v>
      </c>
      <c r="D100" s="216" t="s">
        <v>597</v>
      </c>
      <c r="E100" s="135" t="s">
        <v>599</v>
      </c>
    </row>
    <row r="101" spans="1:5" ht="104.25" customHeight="1" x14ac:dyDescent="0.25">
      <c r="A101" s="135" t="s">
        <v>595</v>
      </c>
      <c r="B101" s="217">
        <v>2023</v>
      </c>
      <c r="C101" s="135" t="s">
        <v>596</v>
      </c>
      <c r="D101" s="216" t="s">
        <v>597</v>
      </c>
      <c r="E101" s="135" t="s">
        <v>600</v>
      </c>
    </row>
    <row r="102" spans="1:5" ht="104.25" customHeight="1" x14ac:dyDescent="0.25">
      <c r="A102" s="135" t="s">
        <v>595</v>
      </c>
      <c r="B102" s="217">
        <v>2023</v>
      </c>
      <c r="C102" s="135" t="s">
        <v>596</v>
      </c>
      <c r="D102" s="216" t="s">
        <v>597</v>
      </c>
      <c r="E102" s="135" t="s">
        <v>601</v>
      </c>
    </row>
    <row r="103" spans="1:5" ht="104.25" customHeight="1" x14ac:dyDescent="0.25">
      <c r="A103" s="135" t="s">
        <v>595</v>
      </c>
      <c r="B103" s="217">
        <v>2023</v>
      </c>
      <c r="C103" s="135" t="s">
        <v>596</v>
      </c>
      <c r="D103" s="216" t="s">
        <v>597</v>
      </c>
      <c r="E103" s="135" t="s">
        <v>602</v>
      </c>
    </row>
    <row r="104" spans="1:5" ht="18.75" x14ac:dyDescent="0.25">
      <c r="A104" s="116" t="s">
        <v>216</v>
      </c>
      <c r="B104" s="127"/>
      <c r="C104" s="116"/>
      <c r="D104" s="116"/>
      <c r="E104" s="117"/>
    </row>
    <row r="105" spans="1:5" ht="80.25" customHeight="1" x14ac:dyDescent="0.25">
      <c r="A105" s="135" t="s">
        <v>349</v>
      </c>
      <c r="B105" s="150">
        <v>45183</v>
      </c>
      <c r="C105" s="143" t="s">
        <v>350</v>
      </c>
      <c r="D105" s="213" t="s">
        <v>351</v>
      </c>
      <c r="E105" s="143" t="s">
        <v>352</v>
      </c>
    </row>
    <row r="106" spans="1:5" ht="96" customHeight="1" thickBot="1" x14ac:dyDescent="0.3">
      <c r="A106" s="135" t="s">
        <v>353</v>
      </c>
      <c r="B106" s="139">
        <v>45217</v>
      </c>
      <c r="C106" s="135" t="s">
        <v>354</v>
      </c>
      <c r="D106" s="216" t="s">
        <v>351</v>
      </c>
      <c r="E106" s="135" t="s">
        <v>355</v>
      </c>
    </row>
    <row r="107" spans="1:5" ht="95.25" customHeight="1" thickBot="1" x14ac:dyDescent="0.3">
      <c r="A107" s="214" t="s">
        <v>356</v>
      </c>
      <c r="B107" s="135">
        <v>2023</v>
      </c>
      <c r="C107" s="135" t="s">
        <v>357</v>
      </c>
      <c r="D107" s="135" t="s">
        <v>351</v>
      </c>
      <c r="E107" s="135" t="s">
        <v>358</v>
      </c>
    </row>
    <row r="108" spans="1:5" ht="94.5" customHeight="1" thickBot="1" x14ac:dyDescent="0.3">
      <c r="A108" s="215" t="s">
        <v>356</v>
      </c>
      <c r="B108" s="135">
        <v>2023</v>
      </c>
      <c r="C108" s="135" t="s">
        <v>357</v>
      </c>
      <c r="D108" s="135" t="s">
        <v>351</v>
      </c>
      <c r="E108" s="135" t="s">
        <v>359</v>
      </c>
    </row>
    <row r="109" spans="1:5" ht="141.75" x14ac:dyDescent="0.25">
      <c r="A109" s="135" t="s">
        <v>360</v>
      </c>
      <c r="B109" s="142">
        <v>44896</v>
      </c>
      <c r="C109" s="135" t="s">
        <v>357</v>
      </c>
      <c r="D109" s="135" t="s">
        <v>351</v>
      </c>
      <c r="E109" s="135" t="s">
        <v>361</v>
      </c>
    </row>
    <row r="110" spans="1:5" ht="95.25" customHeight="1" x14ac:dyDescent="0.25">
      <c r="A110" s="135" t="s">
        <v>388</v>
      </c>
      <c r="B110" s="139" t="s">
        <v>391</v>
      </c>
      <c r="C110" s="135" t="s">
        <v>357</v>
      </c>
      <c r="D110" s="216" t="s">
        <v>389</v>
      </c>
      <c r="E110" s="135" t="s">
        <v>387</v>
      </c>
    </row>
    <row r="111" spans="1:5" ht="81.75" customHeight="1" x14ac:dyDescent="0.25">
      <c r="A111" s="135" t="s">
        <v>390</v>
      </c>
      <c r="B111" s="139" t="s">
        <v>392</v>
      </c>
      <c r="C111" s="135" t="s">
        <v>357</v>
      </c>
      <c r="D111" s="216" t="s">
        <v>394</v>
      </c>
      <c r="E111" s="135" t="s">
        <v>393</v>
      </c>
    </row>
    <row r="112" spans="1:5" ht="110.25" x14ac:dyDescent="0.25">
      <c r="A112" s="135" t="s">
        <v>390</v>
      </c>
      <c r="B112" s="139" t="s">
        <v>392</v>
      </c>
      <c r="C112" s="135" t="s">
        <v>357</v>
      </c>
      <c r="D112" s="216" t="s">
        <v>394</v>
      </c>
      <c r="E112" s="135" t="s">
        <v>395</v>
      </c>
    </row>
    <row r="113" spans="1:5" ht="126" x14ac:dyDescent="0.25">
      <c r="A113" s="135" t="s">
        <v>390</v>
      </c>
      <c r="B113" s="139" t="s">
        <v>392</v>
      </c>
      <c r="C113" s="135" t="s">
        <v>357</v>
      </c>
      <c r="D113" s="216" t="s">
        <v>394</v>
      </c>
      <c r="E113" s="135" t="s">
        <v>396</v>
      </c>
    </row>
    <row r="114" spans="1:5" ht="116.25" customHeight="1" x14ac:dyDescent="0.25">
      <c r="A114" s="135" t="s">
        <v>390</v>
      </c>
      <c r="B114" s="139" t="s">
        <v>392</v>
      </c>
      <c r="C114" s="135" t="s">
        <v>357</v>
      </c>
      <c r="D114" s="216" t="s">
        <v>394</v>
      </c>
      <c r="E114" s="135" t="s">
        <v>397</v>
      </c>
    </row>
    <row r="115" spans="1:5" ht="84" customHeight="1" x14ac:dyDescent="0.25">
      <c r="A115" s="135" t="s">
        <v>398</v>
      </c>
      <c r="B115" s="139" t="s">
        <v>399</v>
      </c>
      <c r="C115" s="135" t="s">
        <v>357</v>
      </c>
      <c r="D115" s="216" t="s">
        <v>379</v>
      </c>
      <c r="E115" s="135" t="s">
        <v>400</v>
      </c>
    </row>
    <row r="116" spans="1:5" ht="89.25" customHeight="1" x14ac:dyDescent="0.25">
      <c r="A116" s="135" t="s">
        <v>398</v>
      </c>
      <c r="B116" s="139" t="s">
        <v>399</v>
      </c>
      <c r="C116" s="135" t="s">
        <v>357</v>
      </c>
      <c r="D116" s="216" t="s">
        <v>379</v>
      </c>
      <c r="E116" s="135" t="s">
        <v>401</v>
      </c>
    </row>
    <row r="117" spans="1:5" ht="94.5" customHeight="1" x14ac:dyDescent="0.25">
      <c r="A117" s="135" t="s">
        <v>398</v>
      </c>
      <c r="B117" s="139" t="s">
        <v>399</v>
      </c>
      <c r="C117" s="135" t="s">
        <v>357</v>
      </c>
      <c r="D117" s="216" t="s">
        <v>379</v>
      </c>
      <c r="E117" s="135" t="s">
        <v>402</v>
      </c>
    </row>
    <row r="118" spans="1:5" ht="15.75" hidden="1" customHeight="1" x14ac:dyDescent="0.25">
      <c r="A118" s="135"/>
      <c r="B118" s="139"/>
      <c r="C118" s="135"/>
      <c r="D118" s="135"/>
      <c r="E118" s="135"/>
    </row>
    <row r="119" spans="1:5" ht="96.75" customHeight="1" x14ac:dyDescent="0.25">
      <c r="A119" s="135" t="s">
        <v>398</v>
      </c>
      <c r="B119" s="139" t="s">
        <v>399</v>
      </c>
      <c r="C119" s="135" t="s">
        <v>357</v>
      </c>
      <c r="D119" s="216" t="s">
        <v>379</v>
      </c>
      <c r="E119" s="135" t="s">
        <v>403</v>
      </c>
    </row>
    <row r="120" spans="1:5" ht="81.75" customHeight="1" x14ac:dyDescent="0.25">
      <c r="A120" s="135" t="s">
        <v>398</v>
      </c>
      <c r="B120" s="139" t="s">
        <v>399</v>
      </c>
      <c r="C120" s="135" t="s">
        <v>357</v>
      </c>
      <c r="D120" s="216" t="s">
        <v>379</v>
      </c>
      <c r="E120" s="135" t="s">
        <v>404</v>
      </c>
    </row>
    <row r="121" spans="1:5" ht="82.5" customHeight="1" x14ac:dyDescent="0.25">
      <c r="A121" s="135" t="s">
        <v>398</v>
      </c>
      <c r="B121" s="139" t="s">
        <v>399</v>
      </c>
      <c r="C121" s="135" t="s">
        <v>357</v>
      </c>
      <c r="D121" s="216" t="s">
        <v>379</v>
      </c>
      <c r="E121" s="135" t="s">
        <v>405</v>
      </c>
    </row>
    <row r="122" spans="1:5" ht="85.5" customHeight="1" x14ac:dyDescent="0.25">
      <c r="A122" s="135" t="s">
        <v>398</v>
      </c>
      <c r="B122" s="139" t="s">
        <v>399</v>
      </c>
      <c r="C122" s="135" t="s">
        <v>357</v>
      </c>
      <c r="D122" s="216" t="s">
        <v>379</v>
      </c>
      <c r="E122" s="135" t="s">
        <v>406</v>
      </c>
    </row>
    <row r="123" spans="1:5" ht="88.5" customHeight="1" x14ac:dyDescent="0.25">
      <c r="A123" s="135" t="s">
        <v>398</v>
      </c>
      <c r="B123" s="139" t="s">
        <v>399</v>
      </c>
      <c r="C123" s="135" t="s">
        <v>357</v>
      </c>
      <c r="D123" s="216" t="s">
        <v>379</v>
      </c>
      <c r="E123" s="135" t="s">
        <v>448</v>
      </c>
    </row>
    <row r="124" spans="1:5" ht="87.75" customHeight="1" x14ac:dyDescent="0.25">
      <c r="A124" s="135" t="s">
        <v>449</v>
      </c>
      <c r="B124" s="139" t="s">
        <v>450</v>
      </c>
      <c r="C124" s="135" t="s">
        <v>357</v>
      </c>
      <c r="D124" s="216" t="s">
        <v>451</v>
      </c>
      <c r="E124" s="135" t="s">
        <v>409</v>
      </c>
    </row>
    <row r="125" spans="1:5" ht="81" customHeight="1" x14ac:dyDescent="0.25">
      <c r="A125" s="135" t="s">
        <v>449</v>
      </c>
      <c r="B125" s="139" t="s">
        <v>450</v>
      </c>
      <c r="C125" s="135" t="s">
        <v>357</v>
      </c>
      <c r="D125" s="216" t="s">
        <v>451</v>
      </c>
      <c r="E125" s="135" t="s">
        <v>452</v>
      </c>
    </row>
    <row r="126" spans="1:5" ht="87.75" customHeight="1" x14ac:dyDescent="0.25">
      <c r="A126" s="135" t="s">
        <v>449</v>
      </c>
      <c r="B126" s="139" t="s">
        <v>450</v>
      </c>
      <c r="C126" s="135" t="s">
        <v>357</v>
      </c>
      <c r="D126" s="216" t="s">
        <v>451</v>
      </c>
      <c r="E126" s="135" t="s">
        <v>453</v>
      </c>
    </row>
    <row r="127" spans="1:5" ht="100.5" customHeight="1" x14ac:dyDescent="0.25">
      <c r="A127" s="135" t="s">
        <v>449</v>
      </c>
      <c r="B127" s="139" t="s">
        <v>450</v>
      </c>
      <c r="C127" s="135" t="s">
        <v>357</v>
      </c>
      <c r="D127" s="216" t="s">
        <v>451</v>
      </c>
      <c r="E127" s="135" t="s">
        <v>454</v>
      </c>
    </row>
    <row r="128" spans="1:5" ht="109.5" customHeight="1" x14ac:dyDescent="0.25">
      <c r="A128" s="135" t="s">
        <v>449</v>
      </c>
      <c r="B128" s="139" t="s">
        <v>450</v>
      </c>
      <c r="C128" s="135" t="s">
        <v>357</v>
      </c>
      <c r="D128" s="216" t="s">
        <v>451</v>
      </c>
      <c r="E128" s="135" t="s">
        <v>455</v>
      </c>
    </row>
    <row r="129" spans="1:5" ht="105.75" customHeight="1" x14ac:dyDescent="0.25">
      <c r="A129" s="135" t="s">
        <v>449</v>
      </c>
      <c r="B129" s="139" t="s">
        <v>450</v>
      </c>
      <c r="C129" s="135" t="s">
        <v>357</v>
      </c>
      <c r="D129" s="216" t="s">
        <v>451</v>
      </c>
      <c r="E129" s="135" t="s">
        <v>456</v>
      </c>
    </row>
    <row r="130" spans="1:5" ht="107.25" customHeight="1" x14ac:dyDescent="0.25">
      <c r="A130" s="135" t="s">
        <v>449</v>
      </c>
      <c r="B130" s="139" t="s">
        <v>450</v>
      </c>
      <c r="C130" s="135" t="s">
        <v>357</v>
      </c>
      <c r="D130" s="216" t="s">
        <v>451</v>
      </c>
      <c r="E130" s="135" t="s">
        <v>457</v>
      </c>
    </row>
    <row r="131" spans="1:5" ht="82.5" customHeight="1" x14ac:dyDescent="0.25">
      <c r="A131" s="135" t="s">
        <v>449</v>
      </c>
      <c r="B131" s="139" t="s">
        <v>450</v>
      </c>
      <c r="C131" s="135" t="s">
        <v>357</v>
      </c>
      <c r="D131" s="216" t="s">
        <v>451</v>
      </c>
      <c r="E131" s="135" t="s">
        <v>404</v>
      </c>
    </row>
    <row r="132" spans="1:5" ht="84" customHeight="1" x14ac:dyDescent="0.25">
      <c r="A132" s="135" t="s">
        <v>449</v>
      </c>
      <c r="B132" s="139" t="s">
        <v>450</v>
      </c>
      <c r="C132" s="135" t="s">
        <v>357</v>
      </c>
      <c r="D132" s="216" t="s">
        <v>451</v>
      </c>
      <c r="E132" s="135" t="s">
        <v>458</v>
      </c>
    </row>
    <row r="133" spans="1:5" ht="80.25" customHeight="1" x14ac:dyDescent="0.25">
      <c r="A133" s="135" t="s">
        <v>449</v>
      </c>
      <c r="B133" s="139" t="s">
        <v>450</v>
      </c>
      <c r="C133" s="135" t="s">
        <v>357</v>
      </c>
      <c r="D133" s="216" t="s">
        <v>451</v>
      </c>
      <c r="E133" s="135" t="s">
        <v>459</v>
      </c>
    </row>
    <row r="134" spans="1:5" ht="87" customHeight="1" x14ac:dyDescent="0.25">
      <c r="A134" s="135" t="s">
        <v>449</v>
      </c>
      <c r="B134" s="139" t="s">
        <v>450</v>
      </c>
      <c r="C134" s="135" t="s">
        <v>357</v>
      </c>
      <c r="D134" s="216" t="s">
        <v>451</v>
      </c>
      <c r="E134" s="135" t="s">
        <v>415</v>
      </c>
    </row>
    <row r="135" spans="1:5" ht="78" customHeight="1" x14ac:dyDescent="0.25">
      <c r="A135" s="135" t="s">
        <v>449</v>
      </c>
      <c r="B135" s="139" t="s">
        <v>450</v>
      </c>
      <c r="C135" s="135" t="s">
        <v>357</v>
      </c>
      <c r="D135" s="216" t="s">
        <v>451</v>
      </c>
      <c r="E135" s="135" t="s">
        <v>460</v>
      </c>
    </row>
    <row r="136" spans="1:5" ht="78.75" customHeight="1" x14ac:dyDescent="0.25">
      <c r="A136" s="135" t="s">
        <v>449</v>
      </c>
      <c r="B136" s="139" t="s">
        <v>450</v>
      </c>
      <c r="C136" s="135" t="s">
        <v>357</v>
      </c>
      <c r="D136" s="216" t="s">
        <v>451</v>
      </c>
      <c r="E136" s="135" t="s">
        <v>461</v>
      </c>
    </row>
    <row r="137" spans="1:5" ht="83.25" customHeight="1" x14ac:dyDescent="0.25">
      <c r="A137" s="135" t="s">
        <v>449</v>
      </c>
      <c r="B137" s="139" t="s">
        <v>450</v>
      </c>
      <c r="C137" s="135" t="s">
        <v>357</v>
      </c>
      <c r="D137" s="216" t="s">
        <v>451</v>
      </c>
      <c r="E137" s="135" t="s">
        <v>462</v>
      </c>
    </row>
    <row r="138" spans="1:5" ht="85.5" customHeight="1" x14ac:dyDescent="0.25">
      <c r="A138" s="135" t="s">
        <v>463</v>
      </c>
      <c r="B138" s="139">
        <v>45038</v>
      </c>
      <c r="C138" s="135" t="s">
        <v>357</v>
      </c>
      <c r="D138" s="216" t="s">
        <v>464</v>
      </c>
      <c r="E138" s="135" t="s">
        <v>465</v>
      </c>
    </row>
    <row r="139" spans="1:5" ht="85.5" customHeight="1" x14ac:dyDescent="0.25">
      <c r="A139" s="135" t="s">
        <v>463</v>
      </c>
      <c r="B139" s="139">
        <v>45038</v>
      </c>
      <c r="C139" s="135" t="s">
        <v>357</v>
      </c>
      <c r="D139" s="216" t="s">
        <v>464</v>
      </c>
      <c r="E139" s="135" t="s">
        <v>400</v>
      </c>
    </row>
    <row r="140" spans="1:5" ht="80.25" customHeight="1" x14ac:dyDescent="0.25">
      <c r="A140" s="135" t="s">
        <v>463</v>
      </c>
      <c r="B140" s="139">
        <v>45038</v>
      </c>
      <c r="C140" s="135" t="s">
        <v>357</v>
      </c>
      <c r="D140" s="216" t="s">
        <v>464</v>
      </c>
      <c r="E140" s="135" t="s">
        <v>401</v>
      </c>
    </row>
    <row r="141" spans="1:5" ht="88.5" customHeight="1" x14ac:dyDescent="0.25">
      <c r="A141" s="135" t="s">
        <v>463</v>
      </c>
      <c r="B141" s="139">
        <v>45038</v>
      </c>
      <c r="C141" s="135" t="s">
        <v>357</v>
      </c>
      <c r="D141" s="216" t="s">
        <v>464</v>
      </c>
      <c r="E141" s="135" t="s">
        <v>453</v>
      </c>
    </row>
    <row r="142" spans="1:5" ht="80.25" customHeight="1" x14ac:dyDescent="0.25">
      <c r="A142" s="135" t="s">
        <v>463</v>
      </c>
      <c r="B142" s="139">
        <v>45038</v>
      </c>
      <c r="C142" s="135" t="s">
        <v>357</v>
      </c>
      <c r="D142" s="216" t="s">
        <v>464</v>
      </c>
      <c r="E142" s="135" t="s">
        <v>466</v>
      </c>
    </row>
    <row r="143" spans="1:5" ht="78.75" customHeight="1" x14ac:dyDescent="0.25">
      <c r="A143" s="135" t="s">
        <v>463</v>
      </c>
      <c r="B143" s="139">
        <v>45038</v>
      </c>
      <c r="C143" s="135" t="s">
        <v>357</v>
      </c>
      <c r="D143" s="216" t="s">
        <v>464</v>
      </c>
      <c r="E143" s="135" t="s">
        <v>412</v>
      </c>
    </row>
    <row r="144" spans="1:5" ht="87" customHeight="1" x14ac:dyDescent="0.25">
      <c r="A144" s="135" t="s">
        <v>463</v>
      </c>
      <c r="B144" s="139">
        <v>45038</v>
      </c>
      <c r="C144" s="135" t="s">
        <v>357</v>
      </c>
      <c r="D144" s="216" t="s">
        <v>464</v>
      </c>
      <c r="E144" s="135" t="s">
        <v>467</v>
      </c>
    </row>
    <row r="145" spans="1:5" ht="79.5" customHeight="1" x14ac:dyDescent="0.25">
      <c r="A145" s="135" t="s">
        <v>463</v>
      </c>
      <c r="B145" s="139">
        <v>45038</v>
      </c>
      <c r="C145" s="135" t="s">
        <v>357</v>
      </c>
      <c r="D145" s="216" t="s">
        <v>464</v>
      </c>
      <c r="E145" s="135" t="s">
        <v>468</v>
      </c>
    </row>
    <row r="146" spans="1:5" ht="89.25" customHeight="1" x14ac:dyDescent="0.25">
      <c r="A146" s="135" t="s">
        <v>463</v>
      </c>
      <c r="B146" s="139">
        <v>45038</v>
      </c>
      <c r="C146" s="135" t="s">
        <v>357</v>
      </c>
      <c r="D146" s="216" t="s">
        <v>464</v>
      </c>
      <c r="E146" s="135" t="s">
        <v>403</v>
      </c>
    </row>
    <row r="147" spans="1:5" ht="91.5" customHeight="1" x14ac:dyDescent="0.25">
      <c r="A147" s="135" t="s">
        <v>463</v>
      </c>
      <c r="B147" s="139">
        <v>45038</v>
      </c>
      <c r="C147" s="135" t="s">
        <v>357</v>
      </c>
      <c r="D147" s="216" t="s">
        <v>464</v>
      </c>
      <c r="E147" s="135" t="s">
        <v>458</v>
      </c>
    </row>
    <row r="148" spans="1:5" ht="81" customHeight="1" x14ac:dyDescent="0.25">
      <c r="A148" s="135" t="s">
        <v>463</v>
      </c>
      <c r="B148" s="139">
        <v>45038</v>
      </c>
      <c r="C148" s="135" t="s">
        <v>357</v>
      </c>
      <c r="D148" s="216" t="s">
        <v>464</v>
      </c>
      <c r="E148" s="135" t="s">
        <v>405</v>
      </c>
    </row>
    <row r="149" spans="1:5" ht="81.75" customHeight="1" x14ac:dyDescent="0.25">
      <c r="A149" s="135" t="s">
        <v>463</v>
      </c>
      <c r="B149" s="139">
        <v>45038</v>
      </c>
      <c r="C149" s="135" t="s">
        <v>357</v>
      </c>
      <c r="D149" s="216" t="s">
        <v>464</v>
      </c>
      <c r="E149" s="135" t="s">
        <v>460</v>
      </c>
    </row>
    <row r="150" spans="1:5" ht="91.5" customHeight="1" x14ac:dyDescent="0.25">
      <c r="A150" s="135" t="s">
        <v>463</v>
      </c>
      <c r="B150" s="139">
        <v>45038</v>
      </c>
      <c r="C150" s="135" t="s">
        <v>357</v>
      </c>
      <c r="D150" s="216" t="s">
        <v>464</v>
      </c>
      <c r="E150" s="135" t="s">
        <v>469</v>
      </c>
    </row>
    <row r="151" spans="1:5" ht="78" customHeight="1" x14ac:dyDescent="0.25">
      <c r="A151" s="135" t="s">
        <v>470</v>
      </c>
      <c r="B151" s="220">
        <v>2023</v>
      </c>
      <c r="C151" s="135" t="s">
        <v>357</v>
      </c>
      <c r="D151" s="216" t="s">
        <v>464</v>
      </c>
      <c r="E151" s="135" t="s">
        <v>471</v>
      </c>
    </row>
    <row r="152" spans="1:5" ht="81" customHeight="1" x14ac:dyDescent="0.25">
      <c r="A152" s="135" t="s">
        <v>470</v>
      </c>
      <c r="B152" s="220">
        <v>2023</v>
      </c>
      <c r="C152" s="135" t="s">
        <v>357</v>
      </c>
      <c r="D152" s="216" t="s">
        <v>464</v>
      </c>
      <c r="E152" s="135" t="s">
        <v>431</v>
      </c>
    </row>
    <row r="153" spans="1:5" ht="76.5" customHeight="1" x14ac:dyDescent="0.25">
      <c r="A153" s="135" t="s">
        <v>470</v>
      </c>
      <c r="B153" s="220">
        <v>2023</v>
      </c>
      <c r="C153" s="135" t="s">
        <v>357</v>
      </c>
      <c r="D153" s="216" t="s">
        <v>464</v>
      </c>
      <c r="E153" s="135" t="s">
        <v>402</v>
      </c>
    </row>
    <row r="154" spans="1:5" ht="85.5" customHeight="1" x14ac:dyDescent="0.25">
      <c r="A154" s="135" t="s">
        <v>470</v>
      </c>
      <c r="B154" s="220">
        <v>2023</v>
      </c>
      <c r="C154" s="135" t="s">
        <v>357</v>
      </c>
      <c r="D154" s="216" t="s">
        <v>464</v>
      </c>
      <c r="E154" s="135" t="s">
        <v>456</v>
      </c>
    </row>
    <row r="155" spans="1:5" ht="84.75" customHeight="1" x14ac:dyDescent="0.25">
      <c r="A155" s="135" t="s">
        <v>470</v>
      </c>
      <c r="B155" s="220">
        <v>2023</v>
      </c>
      <c r="C155" s="135" t="s">
        <v>357</v>
      </c>
      <c r="D155" s="216" t="s">
        <v>464</v>
      </c>
      <c r="E155" s="135" t="s">
        <v>472</v>
      </c>
    </row>
    <row r="156" spans="1:5" ht="87" customHeight="1" x14ac:dyDescent="0.25">
      <c r="A156" s="135" t="s">
        <v>470</v>
      </c>
      <c r="B156" s="220">
        <v>2023</v>
      </c>
      <c r="C156" s="135" t="s">
        <v>357</v>
      </c>
      <c r="D156" s="216" t="s">
        <v>464</v>
      </c>
      <c r="E156" s="135" t="s">
        <v>473</v>
      </c>
    </row>
    <row r="157" spans="1:5" ht="18.75" customHeight="1" x14ac:dyDescent="0.25">
      <c r="A157" s="116" t="s">
        <v>217</v>
      </c>
      <c r="B157" s="127"/>
      <c r="C157" s="116"/>
      <c r="D157" s="116"/>
      <c r="E157" s="117"/>
    </row>
    <row r="158" spans="1:5" ht="66.75" customHeight="1" x14ac:dyDescent="0.25">
      <c r="A158" s="135" t="s">
        <v>432</v>
      </c>
      <c r="B158" s="220" t="s">
        <v>434</v>
      </c>
      <c r="C158" s="135" t="s">
        <v>440</v>
      </c>
      <c r="D158" s="216" t="s">
        <v>435</v>
      </c>
      <c r="E158" s="135" t="s">
        <v>433</v>
      </c>
    </row>
    <row r="159" spans="1:5" ht="64.5" customHeight="1" x14ac:dyDescent="0.25">
      <c r="A159" s="135" t="s">
        <v>432</v>
      </c>
      <c r="B159" s="220" t="s">
        <v>434</v>
      </c>
      <c r="C159" s="135" t="s">
        <v>440</v>
      </c>
      <c r="D159" s="216" t="s">
        <v>435</v>
      </c>
      <c r="E159" s="135" t="s">
        <v>436</v>
      </c>
    </row>
    <row r="160" spans="1:5" ht="71.25" customHeight="1" x14ac:dyDescent="0.25">
      <c r="A160" s="135" t="s">
        <v>432</v>
      </c>
      <c r="B160" s="220" t="s">
        <v>434</v>
      </c>
      <c r="C160" s="135" t="s">
        <v>440</v>
      </c>
      <c r="D160" s="216" t="s">
        <v>435</v>
      </c>
      <c r="E160" s="135" t="s">
        <v>437</v>
      </c>
    </row>
    <row r="161" spans="1:5" ht="69" customHeight="1" x14ac:dyDescent="0.25">
      <c r="A161" s="135" t="s">
        <v>432</v>
      </c>
      <c r="B161" s="220" t="s">
        <v>434</v>
      </c>
      <c r="C161" s="135" t="s">
        <v>440</v>
      </c>
      <c r="D161" s="216" t="s">
        <v>435</v>
      </c>
      <c r="E161" s="135" t="s">
        <v>438</v>
      </c>
    </row>
    <row r="162" spans="1:5" ht="73.5" customHeight="1" x14ac:dyDescent="0.25">
      <c r="A162" s="135" t="s">
        <v>439</v>
      </c>
      <c r="B162" s="135">
        <v>2023</v>
      </c>
      <c r="C162" s="135" t="s">
        <v>357</v>
      </c>
      <c r="D162" s="216" t="s">
        <v>442</v>
      </c>
      <c r="E162" s="143" t="s">
        <v>441</v>
      </c>
    </row>
    <row r="163" spans="1:5" ht="66.75" customHeight="1" x14ac:dyDescent="0.25">
      <c r="A163" s="135" t="s">
        <v>439</v>
      </c>
      <c r="B163" s="135">
        <v>2023</v>
      </c>
      <c r="C163" s="135" t="s">
        <v>357</v>
      </c>
      <c r="D163" s="216" t="s">
        <v>442</v>
      </c>
      <c r="E163" s="135" t="s">
        <v>443</v>
      </c>
    </row>
    <row r="164" spans="1:5" ht="81" customHeight="1" x14ac:dyDescent="0.25">
      <c r="A164" s="135" t="s">
        <v>444</v>
      </c>
      <c r="B164" s="220" t="s">
        <v>446</v>
      </c>
      <c r="C164" s="135" t="s">
        <v>357</v>
      </c>
      <c r="D164" s="216" t="s">
        <v>447</v>
      </c>
      <c r="E164" s="135" t="s">
        <v>445</v>
      </c>
    </row>
    <row r="165" spans="1:5" ht="81" customHeight="1" x14ac:dyDescent="0.25">
      <c r="A165" s="135" t="s">
        <v>474</v>
      </c>
      <c r="B165" s="139">
        <v>44970</v>
      </c>
      <c r="C165" s="135" t="s">
        <v>357</v>
      </c>
      <c r="D165" s="218" t="s">
        <v>476</v>
      </c>
      <c r="E165" s="135" t="s">
        <v>475</v>
      </c>
    </row>
    <row r="166" spans="1:5" ht="102.75" customHeight="1" x14ac:dyDescent="0.25">
      <c r="A166" s="135" t="s">
        <v>474</v>
      </c>
      <c r="B166" s="139">
        <v>44970</v>
      </c>
      <c r="C166" s="135" t="s">
        <v>357</v>
      </c>
      <c r="D166" s="218" t="s">
        <v>476</v>
      </c>
      <c r="E166" s="135" t="s">
        <v>475</v>
      </c>
    </row>
    <row r="167" spans="1:5" ht="88.5" customHeight="1" x14ac:dyDescent="0.25">
      <c r="A167" s="135" t="s">
        <v>474</v>
      </c>
      <c r="B167" s="139">
        <v>44970</v>
      </c>
      <c r="C167" s="135" t="s">
        <v>357</v>
      </c>
      <c r="D167" s="218" t="s">
        <v>476</v>
      </c>
      <c r="E167" s="135" t="s">
        <v>477</v>
      </c>
    </row>
    <row r="168" spans="1:5" ht="77.25" customHeight="1" x14ac:dyDescent="0.25">
      <c r="A168" s="135" t="s">
        <v>474</v>
      </c>
      <c r="B168" s="139">
        <v>44970</v>
      </c>
      <c r="C168" s="135" t="s">
        <v>357</v>
      </c>
      <c r="D168" s="218" t="s">
        <v>476</v>
      </c>
      <c r="E168" s="135" t="s">
        <v>478</v>
      </c>
    </row>
    <row r="169" spans="1:5" ht="87" customHeight="1" x14ac:dyDescent="0.25">
      <c r="A169" s="135" t="s">
        <v>474</v>
      </c>
      <c r="B169" s="139">
        <v>44970</v>
      </c>
      <c r="C169" s="135" t="s">
        <v>357</v>
      </c>
      <c r="D169" s="218" t="s">
        <v>476</v>
      </c>
      <c r="E169" s="135" t="s">
        <v>479</v>
      </c>
    </row>
    <row r="170" spans="1:5" ht="84" customHeight="1" x14ac:dyDescent="0.25">
      <c r="A170" s="135" t="s">
        <v>474</v>
      </c>
      <c r="B170" s="139">
        <v>44970</v>
      </c>
      <c r="C170" s="135" t="s">
        <v>357</v>
      </c>
      <c r="D170" s="218" t="s">
        <v>476</v>
      </c>
      <c r="E170" s="135" t="s">
        <v>480</v>
      </c>
    </row>
    <row r="171" spans="1:5" ht="83.25" customHeight="1" x14ac:dyDescent="0.25">
      <c r="A171" s="135" t="s">
        <v>474</v>
      </c>
      <c r="B171" s="139">
        <v>44970</v>
      </c>
      <c r="C171" s="135" t="s">
        <v>357</v>
      </c>
      <c r="D171" s="218" t="s">
        <v>476</v>
      </c>
      <c r="E171" s="135" t="s">
        <v>481</v>
      </c>
    </row>
    <row r="172" spans="1:5" ht="83.25" customHeight="1" x14ac:dyDescent="0.25">
      <c r="A172" s="135" t="s">
        <v>474</v>
      </c>
      <c r="B172" s="139">
        <v>44970</v>
      </c>
      <c r="C172" s="135" t="s">
        <v>357</v>
      </c>
      <c r="D172" s="218" t="s">
        <v>476</v>
      </c>
      <c r="E172" s="135" t="s">
        <v>482</v>
      </c>
    </row>
    <row r="173" spans="1:5" ht="112.5" customHeight="1" x14ac:dyDescent="0.25">
      <c r="A173" s="135" t="s">
        <v>483</v>
      </c>
      <c r="B173" s="139">
        <v>45227</v>
      </c>
      <c r="C173" s="135" t="s">
        <v>484</v>
      </c>
      <c r="D173" s="216" t="s">
        <v>486</v>
      </c>
      <c r="E173" s="135" t="s">
        <v>485</v>
      </c>
    </row>
    <row r="174" spans="1:5" ht="116.25" customHeight="1" x14ac:dyDescent="0.25">
      <c r="A174" s="135" t="s">
        <v>483</v>
      </c>
      <c r="B174" s="139">
        <v>45227</v>
      </c>
      <c r="C174" s="135" t="s">
        <v>484</v>
      </c>
      <c r="D174" s="216" t="s">
        <v>486</v>
      </c>
      <c r="E174" s="135" t="s">
        <v>487</v>
      </c>
    </row>
    <row r="175" spans="1:5" ht="117" customHeight="1" x14ac:dyDescent="0.25">
      <c r="A175" s="135" t="s">
        <v>483</v>
      </c>
      <c r="B175" s="139">
        <v>45227</v>
      </c>
      <c r="C175" s="135" t="s">
        <v>484</v>
      </c>
      <c r="D175" s="216" t="s">
        <v>486</v>
      </c>
      <c r="E175" s="135" t="s">
        <v>488</v>
      </c>
    </row>
    <row r="176" spans="1:5" ht="116.25" customHeight="1" x14ac:dyDescent="0.25">
      <c r="A176" s="135" t="s">
        <v>483</v>
      </c>
      <c r="B176" s="139">
        <v>45227</v>
      </c>
      <c r="C176" s="135" t="s">
        <v>484</v>
      </c>
      <c r="D176" s="216" t="s">
        <v>486</v>
      </c>
      <c r="E176" s="135" t="s">
        <v>489</v>
      </c>
    </row>
    <row r="177" spans="1:5" ht="78.75" customHeight="1" x14ac:dyDescent="0.25">
      <c r="A177" s="135" t="s">
        <v>483</v>
      </c>
      <c r="B177" s="139">
        <v>45227</v>
      </c>
      <c r="C177" s="135" t="s">
        <v>484</v>
      </c>
      <c r="D177" s="216" t="s">
        <v>486</v>
      </c>
      <c r="E177" s="135" t="s">
        <v>490</v>
      </c>
    </row>
    <row r="178" spans="1:5" ht="120" customHeight="1" x14ac:dyDescent="0.25">
      <c r="A178" s="135" t="s">
        <v>491</v>
      </c>
      <c r="B178" s="220" t="s">
        <v>492</v>
      </c>
      <c r="C178" s="135" t="s">
        <v>493</v>
      </c>
      <c r="D178" s="216" t="s">
        <v>495</v>
      </c>
      <c r="E178" s="135" t="s">
        <v>494</v>
      </c>
    </row>
    <row r="179" spans="1:5" ht="120.75" customHeight="1" x14ac:dyDescent="0.25">
      <c r="A179" s="135" t="s">
        <v>491</v>
      </c>
      <c r="B179" s="220" t="s">
        <v>492</v>
      </c>
      <c r="C179" s="135" t="s">
        <v>493</v>
      </c>
      <c r="D179" s="216" t="s">
        <v>495</v>
      </c>
      <c r="E179" s="135" t="s">
        <v>496</v>
      </c>
    </row>
    <row r="180" spans="1:5" ht="78.75" customHeight="1" x14ac:dyDescent="0.25">
      <c r="A180" s="135" t="s">
        <v>497</v>
      </c>
      <c r="B180" s="220" t="s">
        <v>492</v>
      </c>
      <c r="C180" s="135" t="s">
        <v>498</v>
      </c>
      <c r="D180" s="216" t="s">
        <v>451</v>
      </c>
      <c r="E180" s="135" t="s">
        <v>499</v>
      </c>
    </row>
    <row r="181" spans="1:5" ht="78.75" customHeight="1" x14ac:dyDescent="0.25">
      <c r="A181" s="135" t="s">
        <v>497</v>
      </c>
      <c r="B181" s="220" t="s">
        <v>492</v>
      </c>
      <c r="C181" s="135" t="s">
        <v>498</v>
      </c>
      <c r="D181" s="216" t="s">
        <v>451</v>
      </c>
      <c r="E181" s="135" t="s">
        <v>500</v>
      </c>
    </row>
    <row r="182" spans="1:5" ht="78.75" customHeight="1" x14ac:dyDescent="0.25">
      <c r="A182" s="135" t="s">
        <v>497</v>
      </c>
      <c r="B182" s="220" t="s">
        <v>492</v>
      </c>
      <c r="C182" s="135" t="s">
        <v>498</v>
      </c>
      <c r="D182" s="216" t="s">
        <v>451</v>
      </c>
      <c r="E182" s="135" t="s">
        <v>501</v>
      </c>
    </row>
    <row r="183" spans="1:5" ht="87" customHeight="1" x14ac:dyDescent="0.25">
      <c r="A183" s="135" t="s">
        <v>502</v>
      </c>
      <c r="B183" s="220" t="s">
        <v>503</v>
      </c>
      <c r="C183" s="135" t="s">
        <v>484</v>
      </c>
      <c r="D183" s="216" t="s">
        <v>505</v>
      </c>
      <c r="E183" s="135" t="s">
        <v>504</v>
      </c>
    </row>
    <row r="184" spans="1:5" ht="78.75" customHeight="1" x14ac:dyDescent="0.25">
      <c r="A184" s="135" t="s">
        <v>502</v>
      </c>
      <c r="B184" s="220" t="s">
        <v>503</v>
      </c>
      <c r="C184" s="135" t="s">
        <v>484</v>
      </c>
      <c r="D184" s="216" t="s">
        <v>505</v>
      </c>
      <c r="E184" s="135" t="s">
        <v>499</v>
      </c>
    </row>
    <row r="185" spans="1:5" ht="78.75" customHeight="1" x14ac:dyDescent="0.25">
      <c r="A185" s="135" t="s">
        <v>502</v>
      </c>
      <c r="B185" s="220" t="s">
        <v>503</v>
      </c>
      <c r="C185" s="135" t="s">
        <v>484</v>
      </c>
      <c r="D185" s="216" t="s">
        <v>505</v>
      </c>
      <c r="E185" s="135" t="s">
        <v>506</v>
      </c>
    </row>
    <row r="186" spans="1:5" ht="78.75" customHeight="1" x14ac:dyDescent="0.25">
      <c r="A186" s="135" t="s">
        <v>502</v>
      </c>
      <c r="B186" s="220" t="s">
        <v>503</v>
      </c>
      <c r="C186" s="135" t="s">
        <v>484</v>
      </c>
      <c r="D186" s="216" t="s">
        <v>505</v>
      </c>
      <c r="E186" s="135" t="s">
        <v>507</v>
      </c>
    </row>
    <row r="187" spans="1:5" ht="87.75" customHeight="1" x14ac:dyDescent="0.25">
      <c r="A187" s="135" t="s">
        <v>502</v>
      </c>
      <c r="B187" s="220" t="s">
        <v>503</v>
      </c>
      <c r="C187" s="135" t="s">
        <v>484</v>
      </c>
      <c r="D187" s="216" t="s">
        <v>505</v>
      </c>
      <c r="E187" s="135" t="s">
        <v>508</v>
      </c>
    </row>
    <row r="188" spans="1:5" ht="78.75" customHeight="1" x14ac:dyDescent="0.25">
      <c r="A188" s="135" t="s">
        <v>502</v>
      </c>
      <c r="B188" s="220" t="s">
        <v>503</v>
      </c>
      <c r="C188" s="135" t="s">
        <v>484</v>
      </c>
      <c r="D188" s="216" t="s">
        <v>505</v>
      </c>
      <c r="E188" s="135" t="s">
        <v>509</v>
      </c>
    </row>
    <row r="189" spans="1:5" ht="78.75" customHeight="1" x14ac:dyDescent="0.25">
      <c r="A189" s="135" t="s">
        <v>510</v>
      </c>
      <c r="B189" s="220" t="s">
        <v>511</v>
      </c>
      <c r="C189" s="135" t="s">
        <v>357</v>
      </c>
      <c r="D189" s="216" t="s">
        <v>513</v>
      </c>
      <c r="E189" s="135" t="s">
        <v>512</v>
      </c>
    </row>
    <row r="190" spans="1:5" ht="78.75" customHeight="1" x14ac:dyDescent="0.25">
      <c r="A190" s="135" t="s">
        <v>510</v>
      </c>
      <c r="B190" s="220" t="s">
        <v>511</v>
      </c>
      <c r="C190" s="135" t="s">
        <v>357</v>
      </c>
      <c r="D190" s="216" t="s">
        <v>513</v>
      </c>
      <c r="E190" s="135" t="s">
        <v>514</v>
      </c>
    </row>
    <row r="191" spans="1:5" ht="78.75" customHeight="1" x14ac:dyDescent="0.25">
      <c r="A191" s="135" t="s">
        <v>510</v>
      </c>
      <c r="B191" s="220" t="s">
        <v>511</v>
      </c>
      <c r="C191" s="135" t="s">
        <v>357</v>
      </c>
      <c r="D191" s="216" t="s">
        <v>513</v>
      </c>
      <c r="E191" s="135" t="s">
        <v>506</v>
      </c>
    </row>
    <row r="192" spans="1:5" ht="78.75" customHeight="1" x14ac:dyDescent="0.25">
      <c r="A192" s="135" t="s">
        <v>510</v>
      </c>
      <c r="B192" s="220" t="s">
        <v>511</v>
      </c>
      <c r="C192" s="135" t="s">
        <v>357</v>
      </c>
      <c r="D192" s="216" t="s">
        <v>513</v>
      </c>
      <c r="E192" s="135" t="s">
        <v>515</v>
      </c>
    </row>
    <row r="193" spans="1:5" ht="88.5" customHeight="1" x14ac:dyDescent="0.25">
      <c r="A193" s="135" t="s">
        <v>510</v>
      </c>
      <c r="B193" s="220" t="s">
        <v>511</v>
      </c>
      <c r="C193" s="135" t="s">
        <v>357</v>
      </c>
      <c r="D193" s="216" t="s">
        <v>513</v>
      </c>
      <c r="E193" s="151" t="s">
        <v>516</v>
      </c>
    </row>
    <row r="194" spans="1:5" ht="81" customHeight="1" x14ac:dyDescent="0.25">
      <c r="A194" s="135" t="s">
        <v>510</v>
      </c>
      <c r="B194" s="220" t="s">
        <v>511</v>
      </c>
      <c r="C194" s="135" t="s">
        <v>357</v>
      </c>
      <c r="D194" s="216" t="s">
        <v>513</v>
      </c>
      <c r="E194" s="151" t="s">
        <v>517</v>
      </c>
    </row>
    <row r="195" spans="1:5" ht="78" customHeight="1" x14ac:dyDescent="0.25">
      <c r="A195" s="135" t="s">
        <v>510</v>
      </c>
      <c r="B195" s="220" t="s">
        <v>511</v>
      </c>
      <c r="C195" s="135" t="s">
        <v>357</v>
      </c>
      <c r="D195" s="216" t="s">
        <v>513</v>
      </c>
      <c r="E195" s="151" t="s">
        <v>518</v>
      </c>
    </row>
    <row r="196" spans="1:5" ht="88.5" customHeight="1" x14ac:dyDescent="0.25">
      <c r="A196" s="135" t="s">
        <v>519</v>
      </c>
      <c r="B196" s="220" t="s">
        <v>511</v>
      </c>
      <c r="C196" s="135" t="s">
        <v>484</v>
      </c>
      <c r="D196" s="216" t="s">
        <v>520</v>
      </c>
      <c r="E196" s="151" t="s">
        <v>521</v>
      </c>
    </row>
    <row r="197" spans="1:5" ht="84.75" customHeight="1" x14ac:dyDescent="0.25">
      <c r="A197" s="135" t="s">
        <v>522</v>
      </c>
      <c r="B197" s="220" t="s">
        <v>511</v>
      </c>
      <c r="C197" s="135" t="s">
        <v>484</v>
      </c>
      <c r="D197" s="216" t="s">
        <v>525</v>
      </c>
      <c r="E197" s="151" t="s">
        <v>523</v>
      </c>
    </row>
    <row r="198" spans="1:5" ht="82.5" customHeight="1" x14ac:dyDescent="0.25">
      <c r="A198" s="135" t="s">
        <v>522</v>
      </c>
      <c r="B198" s="220" t="s">
        <v>511</v>
      </c>
      <c r="C198" s="135" t="s">
        <v>484</v>
      </c>
      <c r="D198" s="216" t="s">
        <v>525</v>
      </c>
      <c r="E198" s="151" t="s">
        <v>524</v>
      </c>
    </row>
    <row r="199" spans="1:5" ht="82.5" customHeight="1" x14ac:dyDescent="0.25">
      <c r="A199" s="135" t="s">
        <v>526</v>
      </c>
      <c r="B199" s="220" t="s">
        <v>527</v>
      </c>
      <c r="C199" s="135" t="s">
        <v>357</v>
      </c>
      <c r="D199" s="216" t="s">
        <v>529</v>
      </c>
      <c r="E199" s="151" t="s">
        <v>528</v>
      </c>
    </row>
    <row r="200" spans="1:5" ht="82.5" customHeight="1" x14ac:dyDescent="0.25">
      <c r="A200" s="135" t="s">
        <v>530</v>
      </c>
      <c r="B200" s="220" t="s">
        <v>511</v>
      </c>
      <c r="C200" s="135" t="s">
        <v>357</v>
      </c>
      <c r="D200" s="216" t="s">
        <v>389</v>
      </c>
      <c r="E200" s="151" t="s">
        <v>531</v>
      </c>
    </row>
    <row r="201" spans="1:5" ht="82.5" customHeight="1" x14ac:dyDescent="0.25">
      <c r="A201" s="135" t="s">
        <v>532</v>
      </c>
      <c r="B201" s="220" t="s">
        <v>511</v>
      </c>
      <c r="C201" s="135" t="s">
        <v>484</v>
      </c>
      <c r="D201" s="216" t="s">
        <v>525</v>
      </c>
      <c r="E201" s="151" t="s">
        <v>533</v>
      </c>
    </row>
    <row r="202" spans="1:5" ht="18.75" x14ac:dyDescent="0.25">
      <c r="A202" s="116" t="s">
        <v>214</v>
      </c>
      <c r="B202" s="127"/>
      <c r="C202" s="116"/>
      <c r="D202" s="116"/>
      <c r="E202" s="117"/>
    </row>
    <row r="203" spans="1:5" ht="129" customHeight="1" x14ac:dyDescent="0.25">
      <c r="A203" s="143" t="s">
        <v>603</v>
      </c>
      <c r="B203" s="221">
        <v>2022</v>
      </c>
      <c r="C203" s="143" t="s">
        <v>604</v>
      </c>
      <c r="D203" s="213" t="s">
        <v>606</v>
      </c>
      <c r="E203" s="221" t="s">
        <v>605</v>
      </c>
    </row>
    <row r="204" spans="1:5" ht="123" customHeight="1" x14ac:dyDescent="0.25">
      <c r="A204" s="143" t="s">
        <v>603</v>
      </c>
      <c r="B204" s="221">
        <v>2022</v>
      </c>
      <c r="C204" s="143" t="s">
        <v>604</v>
      </c>
      <c r="D204" s="213" t="s">
        <v>606</v>
      </c>
      <c r="E204" s="221" t="s">
        <v>607</v>
      </c>
    </row>
    <row r="205" spans="1:5" ht="94.5" x14ac:dyDescent="0.25">
      <c r="A205" s="143" t="s">
        <v>608</v>
      </c>
      <c r="B205" s="221">
        <v>2022</v>
      </c>
      <c r="C205" s="143" t="s">
        <v>609</v>
      </c>
      <c r="D205" s="213" t="s">
        <v>611</v>
      </c>
      <c r="E205" s="221" t="s">
        <v>610</v>
      </c>
    </row>
    <row r="206" spans="1:5" ht="89.25" customHeight="1" x14ac:dyDescent="0.25">
      <c r="A206" s="143" t="s">
        <v>613</v>
      </c>
      <c r="B206" s="222">
        <v>44968</v>
      </c>
      <c r="C206" s="143" t="s">
        <v>334</v>
      </c>
      <c r="D206" s="213" t="s">
        <v>614</v>
      </c>
      <c r="E206" s="221" t="s">
        <v>612</v>
      </c>
    </row>
    <row r="207" spans="1:5" ht="94.5" x14ac:dyDescent="0.25">
      <c r="A207" s="143" t="s">
        <v>642</v>
      </c>
      <c r="B207" s="221" t="s">
        <v>643</v>
      </c>
      <c r="C207" s="143" t="s">
        <v>334</v>
      </c>
      <c r="D207" s="213" t="s">
        <v>644</v>
      </c>
      <c r="E207" s="221" t="s">
        <v>516</v>
      </c>
    </row>
    <row r="208" spans="1:5" ht="18.75" x14ac:dyDescent="0.25">
      <c r="A208" s="116" t="s">
        <v>219</v>
      </c>
      <c r="B208" s="127"/>
      <c r="C208" s="116"/>
      <c r="D208" s="116"/>
      <c r="E208" s="117"/>
    </row>
    <row r="209" spans="1:5" ht="96" customHeight="1" x14ac:dyDescent="0.25">
      <c r="A209" s="135" t="s">
        <v>615</v>
      </c>
      <c r="B209" s="139" t="s">
        <v>616</v>
      </c>
      <c r="C209" s="135" t="s">
        <v>357</v>
      </c>
      <c r="D209" s="216" t="s">
        <v>379</v>
      </c>
      <c r="E209" s="135" t="s">
        <v>617</v>
      </c>
    </row>
    <row r="210" spans="1:5" ht="100.5" customHeight="1" x14ac:dyDescent="0.25">
      <c r="A210" s="135" t="s">
        <v>615</v>
      </c>
      <c r="B210" s="139" t="s">
        <v>616</v>
      </c>
      <c r="C210" s="135" t="s">
        <v>357</v>
      </c>
      <c r="D210" s="216" t="s">
        <v>379</v>
      </c>
      <c r="E210" s="135" t="s">
        <v>618</v>
      </c>
    </row>
    <row r="211" spans="1:5" ht="84.75" customHeight="1" x14ac:dyDescent="0.25">
      <c r="A211" s="135" t="s">
        <v>615</v>
      </c>
      <c r="B211" s="139" t="s">
        <v>616</v>
      </c>
      <c r="C211" s="135" t="s">
        <v>357</v>
      </c>
      <c r="D211" s="216" t="s">
        <v>379</v>
      </c>
      <c r="E211" s="135" t="s">
        <v>619</v>
      </c>
    </row>
    <row r="212" spans="1:5" ht="135.75" customHeight="1" x14ac:dyDescent="0.25">
      <c r="A212" s="135" t="s">
        <v>615</v>
      </c>
      <c r="B212" s="139" t="s">
        <v>616</v>
      </c>
      <c r="C212" s="135" t="s">
        <v>357</v>
      </c>
      <c r="D212" s="216" t="s">
        <v>379</v>
      </c>
      <c r="E212" s="135" t="s">
        <v>620</v>
      </c>
    </row>
    <row r="213" spans="1:5" ht="141.75" x14ac:dyDescent="0.25">
      <c r="A213" s="135" t="s">
        <v>615</v>
      </c>
      <c r="B213" s="139" t="s">
        <v>616</v>
      </c>
      <c r="C213" s="135" t="s">
        <v>357</v>
      </c>
      <c r="D213" s="216" t="s">
        <v>379</v>
      </c>
      <c r="E213" s="135" t="s">
        <v>621</v>
      </c>
    </row>
    <row r="214" spans="1:5" ht="157.5" x14ac:dyDescent="0.25">
      <c r="A214" s="135" t="s">
        <v>615</v>
      </c>
      <c r="B214" s="139" t="s">
        <v>616</v>
      </c>
      <c r="C214" s="135" t="s">
        <v>357</v>
      </c>
      <c r="D214" s="216" t="s">
        <v>379</v>
      </c>
      <c r="E214" s="135" t="s">
        <v>622</v>
      </c>
    </row>
    <row r="215" spans="1:5" ht="179.25" customHeight="1" x14ac:dyDescent="0.25">
      <c r="A215" s="135" t="s">
        <v>615</v>
      </c>
      <c r="B215" s="139" t="s">
        <v>616</v>
      </c>
      <c r="C215" s="135" t="s">
        <v>357</v>
      </c>
      <c r="D215" s="216" t="s">
        <v>379</v>
      </c>
      <c r="E215" s="135" t="s">
        <v>623</v>
      </c>
    </row>
    <row r="216" spans="1:5" ht="147.75" customHeight="1" x14ac:dyDescent="0.25">
      <c r="A216" s="135" t="s">
        <v>615</v>
      </c>
      <c r="B216" s="139" t="s">
        <v>616</v>
      </c>
      <c r="C216" s="135" t="s">
        <v>357</v>
      </c>
      <c r="D216" s="216" t="s">
        <v>379</v>
      </c>
      <c r="E216" s="135" t="s">
        <v>624</v>
      </c>
    </row>
    <row r="217" spans="1:5" ht="139.5" customHeight="1" x14ac:dyDescent="0.25">
      <c r="A217" s="135" t="s">
        <v>615</v>
      </c>
      <c r="B217" s="139" t="s">
        <v>616</v>
      </c>
      <c r="C217" s="135" t="s">
        <v>357</v>
      </c>
      <c r="D217" s="216" t="s">
        <v>379</v>
      </c>
      <c r="E217" s="144" t="s">
        <v>625</v>
      </c>
    </row>
    <row r="218" spans="1:5" ht="132.75" customHeight="1" x14ac:dyDescent="0.25">
      <c r="A218" s="135" t="s">
        <v>615</v>
      </c>
      <c r="B218" s="139" t="s">
        <v>616</v>
      </c>
      <c r="C218" s="135" t="s">
        <v>357</v>
      </c>
      <c r="D218" s="216" t="s">
        <v>379</v>
      </c>
      <c r="E218" s="135" t="s">
        <v>626</v>
      </c>
    </row>
    <row r="219" spans="1:5" ht="126" customHeight="1" x14ac:dyDescent="0.25">
      <c r="A219" s="135" t="s">
        <v>615</v>
      </c>
      <c r="B219" s="139" t="s">
        <v>616</v>
      </c>
      <c r="C219" s="135" t="s">
        <v>357</v>
      </c>
      <c r="D219" s="216" t="s">
        <v>379</v>
      </c>
      <c r="E219" s="135" t="s">
        <v>627</v>
      </c>
    </row>
    <row r="220" spans="1:5" ht="111.75" customHeight="1" x14ac:dyDescent="0.25">
      <c r="A220" s="135" t="s">
        <v>615</v>
      </c>
      <c r="B220" s="139" t="s">
        <v>616</v>
      </c>
      <c r="C220" s="135" t="s">
        <v>357</v>
      </c>
      <c r="D220" s="216" t="s">
        <v>379</v>
      </c>
      <c r="E220" s="135" t="s">
        <v>628</v>
      </c>
    </row>
    <row r="221" spans="1:5" ht="103.5" customHeight="1" x14ac:dyDescent="0.25">
      <c r="A221" s="135" t="s">
        <v>615</v>
      </c>
      <c r="B221" s="139" t="s">
        <v>616</v>
      </c>
      <c r="C221" s="135" t="s">
        <v>357</v>
      </c>
      <c r="D221" s="216" t="s">
        <v>379</v>
      </c>
      <c r="E221" s="135" t="s">
        <v>629</v>
      </c>
    </row>
    <row r="222" spans="1:5" ht="99.75" customHeight="1" x14ac:dyDescent="0.25">
      <c r="A222" s="135" t="s">
        <v>615</v>
      </c>
      <c r="B222" s="139" t="s">
        <v>616</v>
      </c>
      <c r="C222" s="135" t="s">
        <v>357</v>
      </c>
      <c r="D222" s="216" t="s">
        <v>379</v>
      </c>
      <c r="E222" s="135" t="s">
        <v>630</v>
      </c>
    </row>
    <row r="223" spans="1:5" ht="105" customHeight="1" x14ac:dyDescent="0.25">
      <c r="A223" s="135" t="s">
        <v>615</v>
      </c>
      <c r="B223" s="139" t="s">
        <v>616</v>
      </c>
      <c r="C223" s="135" t="s">
        <v>357</v>
      </c>
      <c r="D223" s="216" t="s">
        <v>379</v>
      </c>
      <c r="E223" s="135" t="s">
        <v>631</v>
      </c>
    </row>
    <row r="224" spans="1:5" ht="118.5" customHeight="1" x14ac:dyDescent="0.25">
      <c r="A224" s="135" t="s">
        <v>615</v>
      </c>
      <c r="B224" s="139" t="s">
        <v>616</v>
      </c>
      <c r="C224" s="135" t="s">
        <v>357</v>
      </c>
      <c r="D224" s="216" t="s">
        <v>379</v>
      </c>
      <c r="E224" s="135" t="s">
        <v>632</v>
      </c>
    </row>
    <row r="225" spans="1:5" ht="99.75" customHeight="1" x14ac:dyDescent="0.25">
      <c r="A225" s="135" t="s">
        <v>615</v>
      </c>
      <c r="B225" s="139" t="s">
        <v>616</v>
      </c>
      <c r="C225" s="135" t="s">
        <v>357</v>
      </c>
      <c r="D225" s="216" t="s">
        <v>379</v>
      </c>
      <c r="E225" s="135" t="s">
        <v>633</v>
      </c>
    </row>
    <row r="226" spans="1:5" ht="92.25" customHeight="1" x14ac:dyDescent="0.25">
      <c r="A226" s="135" t="s">
        <v>615</v>
      </c>
      <c r="B226" s="139" t="s">
        <v>616</v>
      </c>
      <c r="C226" s="135" t="s">
        <v>357</v>
      </c>
      <c r="D226" s="216" t="s">
        <v>379</v>
      </c>
      <c r="E226" s="135" t="s">
        <v>634</v>
      </c>
    </row>
    <row r="227" spans="1:5" ht="93" customHeight="1" x14ac:dyDescent="0.25">
      <c r="A227" s="135" t="s">
        <v>615</v>
      </c>
      <c r="B227" s="139" t="s">
        <v>616</v>
      </c>
      <c r="C227" s="135" t="s">
        <v>357</v>
      </c>
      <c r="D227" s="216" t="s">
        <v>379</v>
      </c>
      <c r="E227" s="135" t="s">
        <v>635</v>
      </c>
    </row>
    <row r="228" spans="1:5" ht="105.75" customHeight="1" x14ac:dyDescent="0.25">
      <c r="A228" s="135" t="s">
        <v>615</v>
      </c>
      <c r="B228" s="139" t="s">
        <v>616</v>
      </c>
      <c r="C228" s="135" t="s">
        <v>357</v>
      </c>
      <c r="D228" s="216" t="s">
        <v>379</v>
      </c>
      <c r="E228" s="135" t="s">
        <v>636</v>
      </c>
    </row>
    <row r="229" spans="1:5" ht="108.75" customHeight="1" x14ac:dyDescent="0.25">
      <c r="A229" s="135" t="s">
        <v>637</v>
      </c>
      <c r="B229" s="223" t="s">
        <v>638</v>
      </c>
      <c r="C229" s="135" t="s">
        <v>639</v>
      </c>
      <c r="D229" s="216" t="s">
        <v>641</v>
      </c>
      <c r="E229" s="135" t="s">
        <v>640</v>
      </c>
    </row>
    <row r="230" spans="1:5" ht="72.75" customHeight="1" x14ac:dyDescent="0.25">
      <c r="A230" s="135" t="s">
        <v>645</v>
      </c>
      <c r="B230" s="135">
        <v>2023</v>
      </c>
      <c r="C230" s="135" t="s">
        <v>357</v>
      </c>
      <c r="D230" s="216" t="s">
        <v>647</v>
      </c>
      <c r="E230" s="135" t="s">
        <v>646</v>
      </c>
    </row>
    <row r="231" spans="1:5" ht="103.5" customHeight="1" x14ac:dyDescent="0.25">
      <c r="A231" s="135" t="s">
        <v>648</v>
      </c>
      <c r="B231" s="135">
        <v>2023</v>
      </c>
      <c r="C231" s="135" t="s">
        <v>609</v>
      </c>
      <c r="D231" s="216" t="s">
        <v>651</v>
      </c>
      <c r="E231" s="135" t="s">
        <v>649</v>
      </c>
    </row>
    <row r="232" spans="1:5" ht="88.5" customHeight="1" x14ac:dyDescent="0.25">
      <c r="A232" s="135" t="s">
        <v>648</v>
      </c>
      <c r="B232" s="135">
        <v>2023</v>
      </c>
      <c r="C232" s="135" t="s">
        <v>609</v>
      </c>
      <c r="D232" s="216" t="s">
        <v>651</v>
      </c>
      <c r="E232" s="135" t="s">
        <v>650</v>
      </c>
    </row>
    <row r="233" spans="1:5" ht="105" customHeight="1" thickBot="1" x14ac:dyDescent="0.3">
      <c r="A233" s="135" t="s">
        <v>652</v>
      </c>
      <c r="B233" s="135">
        <v>2022</v>
      </c>
      <c r="C233" s="135" t="s">
        <v>654</v>
      </c>
      <c r="D233" s="216" t="s">
        <v>657</v>
      </c>
      <c r="E233" s="135" t="s">
        <v>655</v>
      </c>
    </row>
    <row r="234" spans="1:5" ht="105.75" customHeight="1" thickBot="1" x14ac:dyDescent="0.3">
      <c r="A234" s="224" t="s">
        <v>653</v>
      </c>
      <c r="B234" s="135">
        <v>2023</v>
      </c>
      <c r="C234" s="135" t="s">
        <v>654</v>
      </c>
      <c r="D234" s="216" t="s">
        <v>657</v>
      </c>
      <c r="E234" s="135" t="s">
        <v>656</v>
      </c>
    </row>
    <row r="235" spans="1:5" ht="130.5" customHeight="1" x14ac:dyDescent="0.25">
      <c r="A235" s="135" t="s">
        <v>658</v>
      </c>
      <c r="B235" s="135" t="s">
        <v>660</v>
      </c>
      <c r="C235" s="135" t="s">
        <v>654</v>
      </c>
      <c r="D235" s="216" t="s">
        <v>659</v>
      </c>
      <c r="E235" s="135" t="s">
        <v>661</v>
      </c>
    </row>
    <row r="236" spans="1:5" ht="118.5" customHeight="1" x14ac:dyDescent="0.25">
      <c r="A236" s="135" t="s">
        <v>658</v>
      </c>
      <c r="B236" s="135" t="s">
        <v>660</v>
      </c>
      <c r="C236" s="135" t="s">
        <v>654</v>
      </c>
      <c r="D236" s="216" t="s">
        <v>659</v>
      </c>
      <c r="E236" s="135" t="s">
        <v>662</v>
      </c>
    </row>
    <row r="237" spans="1:5" ht="88.5" customHeight="1" x14ac:dyDescent="0.25">
      <c r="A237" s="135" t="s">
        <v>663</v>
      </c>
      <c r="B237" s="145">
        <v>44896</v>
      </c>
      <c r="C237" s="135" t="s">
        <v>357</v>
      </c>
      <c r="D237" s="216" t="s">
        <v>665</v>
      </c>
      <c r="E237" s="135" t="s">
        <v>664</v>
      </c>
    </row>
    <row r="238" spans="1:5" ht="88.5" customHeight="1" x14ac:dyDescent="0.25">
      <c r="A238" s="135" t="s">
        <v>666</v>
      </c>
      <c r="B238" s="135">
        <v>2023</v>
      </c>
      <c r="C238" s="135" t="s">
        <v>357</v>
      </c>
      <c r="D238" s="216" t="s">
        <v>668</v>
      </c>
      <c r="E238" s="135" t="s">
        <v>664</v>
      </c>
    </row>
    <row r="239" spans="1:5" ht="102.75" customHeight="1" x14ac:dyDescent="0.25">
      <c r="A239" s="135" t="s">
        <v>666</v>
      </c>
      <c r="B239" s="135">
        <v>2023</v>
      </c>
      <c r="C239" s="135" t="s">
        <v>357</v>
      </c>
      <c r="D239" s="216" t="s">
        <v>668</v>
      </c>
      <c r="E239" s="135" t="s">
        <v>667</v>
      </c>
    </row>
    <row r="240" spans="1:5" ht="102.75" customHeight="1" x14ac:dyDescent="0.25">
      <c r="A240" s="135" t="s">
        <v>669</v>
      </c>
      <c r="B240" s="135">
        <v>2023</v>
      </c>
      <c r="C240" s="135" t="s">
        <v>357</v>
      </c>
      <c r="D240" s="135" t="s">
        <v>668</v>
      </c>
      <c r="E240" s="135" t="s">
        <v>664</v>
      </c>
    </row>
    <row r="241" spans="1:5" ht="102.75" customHeight="1" x14ac:dyDescent="0.25">
      <c r="A241" s="135" t="s">
        <v>669</v>
      </c>
      <c r="B241" s="135">
        <v>2023</v>
      </c>
      <c r="C241" s="135" t="s">
        <v>357</v>
      </c>
      <c r="D241" s="135" t="s">
        <v>668</v>
      </c>
      <c r="E241" s="135" t="s">
        <v>667</v>
      </c>
    </row>
    <row r="242" spans="1:5" ht="102.75" customHeight="1" x14ac:dyDescent="0.25">
      <c r="A242" s="135" t="s">
        <v>669</v>
      </c>
      <c r="B242" s="135">
        <v>2023</v>
      </c>
      <c r="C242" s="135" t="s">
        <v>357</v>
      </c>
      <c r="D242" s="135" t="s">
        <v>668</v>
      </c>
      <c r="E242" s="135" t="s">
        <v>670</v>
      </c>
    </row>
    <row r="243" spans="1:5" ht="132.75" customHeight="1" x14ac:dyDescent="0.25">
      <c r="A243" s="135" t="s">
        <v>671</v>
      </c>
      <c r="B243" s="135">
        <v>2023</v>
      </c>
      <c r="C243" s="135" t="s">
        <v>672</v>
      </c>
      <c r="D243" s="216" t="s">
        <v>673</v>
      </c>
      <c r="E243" s="135" t="s">
        <v>674</v>
      </c>
    </row>
    <row r="244" spans="1:5" ht="158.25" customHeight="1" x14ac:dyDescent="0.25">
      <c r="A244" s="135" t="s">
        <v>671</v>
      </c>
      <c r="B244" s="135">
        <v>2023</v>
      </c>
      <c r="C244" s="135" t="s">
        <v>672</v>
      </c>
      <c r="D244" s="216" t="s">
        <v>673</v>
      </c>
      <c r="E244" s="135" t="s">
        <v>675</v>
      </c>
    </row>
    <row r="245" spans="1:5" ht="124.5" customHeight="1" x14ac:dyDescent="0.25">
      <c r="A245" s="135" t="s">
        <v>671</v>
      </c>
      <c r="B245" s="135">
        <v>2023</v>
      </c>
      <c r="C245" s="135" t="s">
        <v>672</v>
      </c>
      <c r="D245" s="216" t="s">
        <v>673</v>
      </c>
      <c r="E245" s="135" t="s">
        <v>676</v>
      </c>
    </row>
    <row r="246" spans="1:5" ht="123.75" customHeight="1" x14ac:dyDescent="0.25">
      <c r="A246" s="135" t="s">
        <v>671</v>
      </c>
      <c r="B246" s="135">
        <v>2023</v>
      </c>
      <c r="C246" s="135" t="s">
        <v>672</v>
      </c>
      <c r="D246" s="216" t="s">
        <v>673</v>
      </c>
      <c r="E246" s="135" t="s">
        <v>677</v>
      </c>
    </row>
    <row r="247" spans="1:5" ht="18.75" x14ac:dyDescent="0.25">
      <c r="A247" s="116" t="s">
        <v>215</v>
      </c>
      <c r="B247" s="127"/>
      <c r="C247" s="116"/>
      <c r="D247" s="116"/>
      <c r="E247" s="117"/>
    </row>
    <row r="248" spans="1:5" ht="113.25" customHeight="1" x14ac:dyDescent="0.25">
      <c r="A248" s="135" t="s">
        <v>678</v>
      </c>
      <c r="B248" s="139">
        <v>44906</v>
      </c>
      <c r="C248" s="135" t="s">
        <v>639</v>
      </c>
      <c r="D248" s="216" t="s">
        <v>682</v>
      </c>
      <c r="E248" s="135" t="s">
        <v>679</v>
      </c>
    </row>
    <row r="249" spans="1:5" ht="121.5" customHeight="1" x14ac:dyDescent="0.25">
      <c r="A249" s="135" t="s">
        <v>678</v>
      </c>
      <c r="B249" s="139">
        <v>44906</v>
      </c>
      <c r="C249" s="135" t="s">
        <v>639</v>
      </c>
      <c r="D249" s="216" t="s">
        <v>682</v>
      </c>
      <c r="E249" s="135" t="s">
        <v>680</v>
      </c>
    </row>
    <row r="250" spans="1:5" ht="132" customHeight="1" x14ac:dyDescent="0.25">
      <c r="A250" s="140" t="s">
        <v>678</v>
      </c>
      <c r="B250" s="139">
        <v>44906</v>
      </c>
      <c r="C250" s="140" t="s">
        <v>639</v>
      </c>
      <c r="D250" s="225" t="s">
        <v>682</v>
      </c>
      <c r="E250" s="140" t="s">
        <v>681</v>
      </c>
    </row>
    <row r="251" spans="1:5" ht="145.5" customHeight="1" x14ac:dyDescent="0.25">
      <c r="A251" s="140" t="s">
        <v>683</v>
      </c>
      <c r="B251" s="145">
        <v>44986</v>
      </c>
      <c r="C251" s="140" t="s">
        <v>692</v>
      </c>
      <c r="D251" s="225" t="s">
        <v>693</v>
      </c>
      <c r="E251" s="140" t="s">
        <v>684</v>
      </c>
    </row>
    <row r="252" spans="1:5" ht="129.75" customHeight="1" x14ac:dyDescent="0.25">
      <c r="A252" s="140" t="s">
        <v>683</v>
      </c>
      <c r="B252" s="145">
        <v>44986</v>
      </c>
      <c r="C252" s="140" t="s">
        <v>692</v>
      </c>
      <c r="D252" s="140" t="s">
        <v>693</v>
      </c>
      <c r="E252" s="140" t="s">
        <v>685</v>
      </c>
    </row>
    <row r="253" spans="1:5" ht="134.25" customHeight="1" x14ac:dyDescent="0.25">
      <c r="A253" s="140" t="s">
        <v>683</v>
      </c>
      <c r="B253" s="145">
        <v>44986</v>
      </c>
      <c r="C253" s="140" t="s">
        <v>692</v>
      </c>
      <c r="D253" s="140" t="s">
        <v>693</v>
      </c>
      <c r="E253" s="140" t="s">
        <v>686</v>
      </c>
    </row>
    <row r="254" spans="1:5" ht="129" customHeight="1" x14ac:dyDescent="0.25">
      <c r="A254" s="140" t="s">
        <v>683</v>
      </c>
      <c r="B254" s="145">
        <v>44986</v>
      </c>
      <c r="C254" s="140" t="s">
        <v>692</v>
      </c>
      <c r="D254" s="140" t="s">
        <v>693</v>
      </c>
      <c r="E254" s="140" t="s">
        <v>687</v>
      </c>
    </row>
    <row r="255" spans="1:5" ht="135.75" customHeight="1" x14ac:dyDescent="0.25">
      <c r="A255" s="140" t="s">
        <v>683</v>
      </c>
      <c r="B255" s="145">
        <v>44986</v>
      </c>
      <c r="C255" s="143" t="s">
        <v>692</v>
      </c>
      <c r="D255" s="143" t="s">
        <v>693</v>
      </c>
      <c r="E255" s="143" t="s">
        <v>688</v>
      </c>
    </row>
    <row r="256" spans="1:5" ht="129" customHeight="1" x14ac:dyDescent="0.25">
      <c r="A256" s="140" t="s">
        <v>683</v>
      </c>
      <c r="B256" s="145">
        <v>44986</v>
      </c>
      <c r="C256" s="140" t="s">
        <v>692</v>
      </c>
      <c r="D256" s="140"/>
      <c r="E256" s="140" t="s">
        <v>689</v>
      </c>
    </row>
    <row r="257" spans="1:5" ht="167.25" customHeight="1" x14ac:dyDescent="0.25">
      <c r="A257" s="140" t="s">
        <v>683</v>
      </c>
      <c r="B257" s="145">
        <v>44986</v>
      </c>
      <c r="C257" s="135" t="s">
        <v>692</v>
      </c>
      <c r="D257" s="135" t="s">
        <v>693</v>
      </c>
      <c r="E257" s="135" t="s">
        <v>690</v>
      </c>
    </row>
    <row r="258" spans="1:5" ht="141.75" customHeight="1" x14ac:dyDescent="0.25">
      <c r="A258" s="140" t="s">
        <v>683</v>
      </c>
      <c r="B258" s="145">
        <v>44986</v>
      </c>
      <c r="C258" s="140" t="s">
        <v>692</v>
      </c>
      <c r="D258" s="140" t="s">
        <v>693</v>
      </c>
      <c r="E258" s="140" t="s">
        <v>691</v>
      </c>
    </row>
  </sheetData>
  <sheetProtection sort="0" autoFilter="0" pivotTables="0"/>
  <mergeCells count="1">
    <mergeCell ref="A1:E1"/>
  </mergeCells>
  <hyperlinks>
    <hyperlink ref="D105" r:id="rId1" xr:uid="{00000000-0004-0000-0B00-000000000000}"/>
    <hyperlink ref="D106" r:id="rId2" xr:uid="{00000000-0004-0000-0B00-000001000000}"/>
    <hyperlink ref="D20" r:id="rId3" xr:uid="{00000000-0004-0000-0B00-000002000000}"/>
    <hyperlink ref="D24" r:id="rId4" xr:uid="{00000000-0004-0000-0B00-000003000000}"/>
    <hyperlink ref="D11" r:id="rId5" xr:uid="{00000000-0004-0000-0B00-000004000000}"/>
    <hyperlink ref="D12" r:id="rId6" xr:uid="{00000000-0004-0000-0B00-000005000000}"/>
    <hyperlink ref="D13" r:id="rId7" xr:uid="{00000000-0004-0000-0B00-000006000000}"/>
    <hyperlink ref="D14" r:id="rId8" xr:uid="{00000000-0004-0000-0B00-000007000000}"/>
    <hyperlink ref="D15" r:id="rId9" xr:uid="{00000000-0004-0000-0B00-000008000000}"/>
    <hyperlink ref="D16" r:id="rId10" xr:uid="{00000000-0004-0000-0B00-000009000000}"/>
    <hyperlink ref="D17" r:id="rId11" xr:uid="{00000000-0004-0000-0B00-00000A000000}"/>
    <hyperlink ref="D18" r:id="rId12" xr:uid="{00000000-0004-0000-0B00-00000B000000}"/>
    <hyperlink ref="D110" r:id="rId13" xr:uid="{00000000-0004-0000-0B00-00000C000000}"/>
    <hyperlink ref="D111" r:id="rId14" xr:uid="{00000000-0004-0000-0B00-00000D000000}"/>
    <hyperlink ref="D112" r:id="rId15" xr:uid="{00000000-0004-0000-0B00-00000E000000}"/>
    <hyperlink ref="D113" r:id="rId16" xr:uid="{00000000-0004-0000-0B00-00000F000000}"/>
    <hyperlink ref="D114" r:id="rId17" xr:uid="{00000000-0004-0000-0B00-000010000000}"/>
    <hyperlink ref="D115" r:id="rId18" xr:uid="{00000000-0004-0000-0B00-000011000000}"/>
    <hyperlink ref="D116" r:id="rId19" xr:uid="{00000000-0004-0000-0B00-000012000000}"/>
    <hyperlink ref="D117" r:id="rId20" xr:uid="{00000000-0004-0000-0B00-000013000000}"/>
    <hyperlink ref="D119" r:id="rId21" xr:uid="{00000000-0004-0000-0B00-000014000000}"/>
    <hyperlink ref="D120" r:id="rId22" xr:uid="{00000000-0004-0000-0B00-000015000000}"/>
    <hyperlink ref="D121" r:id="rId23" xr:uid="{00000000-0004-0000-0B00-000016000000}"/>
    <hyperlink ref="D122" r:id="rId24" xr:uid="{00000000-0004-0000-0B00-000017000000}"/>
    <hyperlink ref="D25" r:id="rId25" xr:uid="{00000000-0004-0000-0B00-000018000000}"/>
    <hyperlink ref="D26" r:id="rId26" xr:uid="{00000000-0004-0000-0B00-000019000000}"/>
    <hyperlink ref="D27" r:id="rId27" xr:uid="{00000000-0004-0000-0B00-00001A000000}"/>
    <hyperlink ref="D28" r:id="rId28" xr:uid="{00000000-0004-0000-0B00-00001B000000}"/>
    <hyperlink ref="D29" r:id="rId29" xr:uid="{00000000-0004-0000-0B00-00001C000000}"/>
    <hyperlink ref="D30" r:id="rId30" xr:uid="{00000000-0004-0000-0B00-00001D000000}"/>
    <hyperlink ref="D31" r:id="rId31" xr:uid="{00000000-0004-0000-0B00-00001E000000}"/>
    <hyperlink ref="D32" r:id="rId32" xr:uid="{00000000-0004-0000-0B00-00001F000000}"/>
    <hyperlink ref="D33" r:id="rId33" xr:uid="{00000000-0004-0000-0B00-000020000000}"/>
    <hyperlink ref="D34" r:id="rId34" xr:uid="{00000000-0004-0000-0B00-000021000000}"/>
    <hyperlink ref="D35" r:id="rId35" xr:uid="{00000000-0004-0000-0B00-000022000000}"/>
    <hyperlink ref="D36" r:id="rId36" xr:uid="{00000000-0004-0000-0B00-000023000000}"/>
    <hyperlink ref="D37" r:id="rId37" xr:uid="{00000000-0004-0000-0B00-000024000000}"/>
    <hyperlink ref="D38" r:id="rId38" xr:uid="{00000000-0004-0000-0B00-000025000000}"/>
    <hyperlink ref="D39" r:id="rId39" xr:uid="{00000000-0004-0000-0B00-000026000000}"/>
    <hyperlink ref="D40" r:id="rId40" xr:uid="{00000000-0004-0000-0B00-000027000000}"/>
    <hyperlink ref="D41" r:id="rId41" xr:uid="{00000000-0004-0000-0B00-000028000000}"/>
    <hyperlink ref="D42" r:id="rId42" xr:uid="{00000000-0004-0000-0B00-000029000000}"/>
    <hyperlink ref="D43" r:id="rId43" xr:uid="{00000000-0004-0000-0B00-00002A000000}"/>
    <hyperlink ref="D158" r:id="rId44" xr:uid="{00000000-0004-0000-0B00-00002B000000}"/>
    <hyperlink ref="D159" r:id="rId45" xr:uid="{00000000-0004-0000-0B00-00002C000000}"/>
    <hyperlink ref="D160" r:id="rId46" xr:uid="{00000000-0004-0000-0B00-00002D000000}"/>
    <hyperlink ref="D161" r:id="rId47" xr:uid="{00000000-0004-0000-0B00-00002E000000}"/>
    <hyperlink ref="D162" r:id="rId48" xr:uid="{00000000-0004-0000-0B00-00002F000000}"/>
    <hyperlink ref="D163" r:id="rId49" xr:uid="{00000000-0004-0000-0B00-000030000000}"/>
    <hyperlink ref="D164" r:id="rId50" xr:uid="{00000000-0004-0000-0B00-000031000000}"/>
    <hyperlink ref="D123" r:id="rId51" xr:uid="{00000000-0004-0000-0B00-000032000000}"/>
    <hyperlink ref="D124" r:id="rId52" xr:uid="{00000000-0004-0000-0B00-000033000000}"/>
    <hyperlink ref="D125" r:id="rId53" xr:uid="{00000000-0004-0000-0B00-000034000000}"/>
    <hyperlink ref="D126" r:id="rId54" xr:uid="{00000000-0004-0000-0B00-000035000000}"/>
    <hyperlink ref="D127" r:id="rId55" xr:uid="{00000000-0004-0000-0B00-000036000000}"/>
    <hyperlink ref="D128" r:id="rId56" xr:uid="{00000000-0004-0000-0B00-000037000000}"/>
    <hyperlink ref="D129" r:id="rId57" xr:uid="{00000000-0004-0000-0B00-000038000000}"/>
    <hyperlink ref="D130" r:id="rId58" xr:uid="{00000000-0004-0000-0B00-000039000000}"/>
    <hyperlink ref="D131" r:id="rId59" xr:uid="{00000000-0004-0000-0B00-00003A000000}"/>
    <hyperlink ref="D132" r:id="rId60" xr:uid="{00000000-0004-0000-0B00-00003B000000}"/>
    <hyperlink ref="D133" r:id="rId61" xr:uid="{00000000-0004-0000-0B00-00003C000000}"/>
    <hyperlink ref="D134" r:id="rId62" xr:uid="{00000000-0004-0000-0B00-00003D000000}"/>
    <hyperlink ref="D135" r:id="rId63" xr:uid="{00000000-0004-0000-0B00-00003E000000}"/>
    <hyperlink ref="D136" r:id="rId64" xr:uid="{00000000-0004-0000-0B00-00003F000000}"/>
    <hyperlink ref="D137" r:id="rId65" xr:uid="{00000000-0004-0000-0B00-000040000000}"/>
    <hyperlink ref="D138" r:id="rId66" xr:uid="{00000000-0004-0000-0B00-000041000000}"/>
    <hyperlink ref="D139" r:id="rId67" xr:uid="{00000000-0004-0000-0B00-000042000000}"/>
    <hyperlink ref="D140" r:id="rId68" xr:uid="{00000000-0004-0000-0B00-000043000000}"/>
    <hyperlink ref="D141" r:id="rId69" xr:uid="{00000000-0004-0000-0B00-000044000000}"/>
    <hyperlink ref="D142" r:id="rId70" xr:uid="{00000000-0004-0000-0B00-000045000000}"/>
    <hyperlink ref="D143" r:id="rId71" xr:uid="{00000000-0004-0000-0B00-000046000000}"/>
    <hyperlink ref="D144" r:id="rId72" xr:uid="{00000000-0004-0000-0B00-000047000000}"/>
    <hyperlink ref="D145" r:id="rId73" xr:uid="{00000000-0004-0000-0B00-000048000000}"/>
    <hyperlink ref="D146" r:id="rId74" xr:uid="{00000000-0004-0000-0B00-000049000000}"/>
    <hyperlink ref="D147" r:id="rId75" xr:uid="{00000000-0004-0000-0B00-00004A000000}"/>
    <hyperlink ref="D148" r:id="rId76" xr:uid="{00000000-0004-0000-0B00-00004B000000}"/>
    <hyperlink ref="D149" r:id="rId77" xr:uid="{00000000-0004-0000-0B00-00004C000000}"/>
    <hyperlink ref="D150" r:id="rId78" xr:uid="{00000000-0004-0000-0B00-00004D000000}"/>
    <hyperlink ref="D151" r:id="rId79" xr:uid="{00000000-0004-0000-0B00-00004E000000}"/>
    <hyperlink ref="D152" r:id="rId80" xr:uid="{00000000-0004-0000-0B00-00004F000000}"/>
    <hyperlink ref="D153" r:id="rId81" xr:uid="{00000000-0004-0000-0B00-000050000000}"/>
    <hyperlink ref="D154" r:id="rId82" xr:uid="{00000000-0004-0000-0B00-000051000000}"/>
    <hyperlink ref="D155" r:id="rId83" xr:uid="{00000000-0004-0000-0B00-000052000000}"/>
    <hyperlink ref="D156" r:id="rId84" xr:uid="{00000000-0004-0000-0B00-000053000000}"/>
    <hyperlink ref="D21" r:id="rId85" xr:uid="{00000000-0004-0000-0B00-000054000000}"/>
    <hyperlink ref="D165" r:id="rId86" xr:uid="{00000000-0004-0000-0B00-000055000000}"/>
    <hyperlink ref="D166" r:id="rId87" xr:uid="{00000000-0004-0000-0B00-000056000000}"/>
    <hyperlink ref="D167" r:id="rId88" xr:uid="{00000000-0004-0000-0B00-000057000000}"/>
    <hyperlink ref="D168" r:id="rId89" xr:uid="{00000000-0004-0000-0B00-000058000000}"/>
    <hyperlink ref="D169" r:id="rId90" xr:uid="{00000000-0004-0000-0B00-000059000000}"/>
    <hyperlink ref="D170" r:id="rId91" xr:uid="{00000000-0004-0000-0B00-00005A000000}"/>
    <hyperlink ref="D171" r:id="rId92" xr:uid="{00000000-0004-0000-0B00-00005B000000}"/>
    <hyperlink ref="D172" r:id="rId93" xr:uid="{00000000-0004-0000-0B00-00005C000000}"/>
    <hyperlink ref="D173" r:id="rId94" xr:uid="{00000000-0004-0000-0B00-00005D000000}"/>
    <hyperlink ref="D174" r:id="rId95" xr:uid="{00000000-0004-0000-0B00-00005E000000}"/>
    <hyperlink ref="D175" r:id="rId96" xr:uid="{00000000-0004-0000-0B00-00005F000000}"/>
    <hyperlink ref="D176" r:id="rId97" xr:uid="{00000000-0004-0000-0B00-000060000000}"/>
    <hyperlink ref="D177" r:id="rId98" xr:uid="{00000000-0004-0000-0B00-000061000000}"/>
    <hyperlink ref="D178" r:id="rId99" xr:uid="{00000000-0004-0000-0B00-000062000000}"/>
    <hyperlink ref="D179" r:id="rId100" xr:uid="{00000000-0004-0000-0B00-000063000000}"/>
    <hyperlink ref="D180" r:id="rId101" xr:uid="{00000000-0004-0000-0B00-000064000000}"/>
    <hyperlink ref="D181" r:id="rId102" xr:uid="{00000000-0004-0000-0B00-000065000000}"/>
    <hyperlink ref="D182" r:id="rId103" xr:uid="{00000000-0004-0000-0B00-000066000000}"/>
    <hyperlink ref="D183" r:id="rId104" xr:uid="{00000000-0004-0000-0B00-000067000000}"/>
    <hyperlink ref="D184" r:id="rId105" xr:uid="{00000000-0004-0000-0B00-000068000000}"/>
    <hyperlink ref="D185" r:id="rId106" xr:uid="{00000000-0004-0000-0B00-000069000000}"/>
    <hyperlink ref="D186" r:id="rId107" xr:uid="{00000000-0004-0000-0B00-00006A000000}"/>
    <hyperlink ref="D187" r:id="rId108" xr:uid="{00000000-0004-0000-0B00-00006B000000}"/>
    <hyperlink ref="D188" r:id="rId109" xr:uid="{00000000-0004-0000-0B00-00006C000000}"/>
    <hyperlink ref="D189" r:id="rId110" xr:uid="{00000000-0004-0000-0B00-00006D000000}"/>
    <hyperlink ref="D190" r:id="rId111" xr:uid="{00000000-0004-0000-0B00-00006E000000}"/>
    <hyperlink ref="D191" r:id="rId112" xr:uid="{00000000-0004-0000-0B00-00006F000000}"/>
    <hyperlink ref="D192" r:id="rId113" xr:uid="{00000000-0004-0000-0B00-000070000000}"/>
    <hyperlink ref="D193" r:id="rId114" xr:uid="{00000000-0004-0000-0B00-000071000000}"/>
    <hyperlink ref="D194" r:id="rId115" xr:uid="{00000000-0004-0000-0B00-000072000000}"/>
    <hyperlink ref="D195" r:id="rId116" xr:uid="{00000000-0004-0000-0B00-000073000000}"/>
    <hyperlink ref="D196" r:id="rId117" xr:uid="{00000000-0004-0000-0B00-000074000000}"/>
    <hyperlink ref="D197" r:id="rId118" xr:uid="{00000000-0004-0000-0B00-000075000000}"/>
    <hyperlink ref="D198" r:id="rId119" xr:uid="{00000000-0004-0000-0B00-000076000000}"/>
    <hyperlink ref="D199" r:id="rId120" xr:uid="{00000000-0004-0000-0B00-000077000000}"/>
    <hyperlink ref="D200" r:id="rId121" xr:uid="{00000000-0004-0000-0B00-000078000000}"/>
    <hyperlink ref="D201" r:id="rId122" xr:uid="{00000000-0004-0000-0B00-000079000000}"/>
    <hyperlink ref="D44" r:id="rId123" xr:uid="{00000000-0004-0000-0B00-00007A000000}"/>
    <hyperlink ref="D45" r:id="rId124" xr:uid="{00000000-0004-0000-0B00-00007B000000}"/>
    <hyperlink ref="D46" r:id="rId125" xr:uid="{00000000-0004-0000-0B00-00007C000000}"/>
    <hyperlink ref="D47" r:id="rId126" xr:uid="{00000000-0004-0000-0B00-00007D000000}"/>
    <hyperlink ref="D48" r:id="rId127" xr:uid="{00000000-0004-0000-0B00-00007E000000}"/>
    <hyperlink ref="D49" r:id="rId128" xr:uid="{00000000-0004-0000-0B00-00007F000000}"/>
    <hyperlink ref="D50" r:id="rId129" xr:uid="{00000000-0004-0000-0B00-000080000000}"/>
    <hyperlink ref="D51" r:id="rId130" xr:uid="{00000000-0004-0000-0B00-000081000000}"/>
    <hyperlink ref="D52" r:id="rId131" xr:uid="{00000000-0004-0000-0B00-000082000000}"/>
    <hyperlink ref="D53" r:id="rId132" xr:uid="{00000000-0004-0000-0B00-000083000000}"/>
    <hyperlink ref="D54" r:id="rId133" xr:uid="{00000000-0004-0000-0B00-000084000000}"/>
    <hyperlink ref="D55" r:id="rId134" xr:uid="{00000000-0004-0000-0B00-000085000000}"/>
    <hyperlink ref="D56" r:id="rId135" xr:uid="{00000000-0004-0000-0B00-000086000000}"/>
    <hyperlink ref="D57" r:id="rId136" xr:uid="{00000000-0004-0000-0B00-000087000000}"/>
    <hyperlink ref="D58" r:id="rId137" xr:uid="{00000000-0004-0000-0B00-000088000000}"/>
    <hyperlink ref="D59" r:id="rId138" xr:uid="{00000000-0004-0000-0B00-000089000000}"/>
    <hyperlink ref="D60" r:id="rId139" xr:uid="{00000000-0004-0000-0B00-00008A000000}"/>
    <hyperlink ref="D61" r:id="rId140" xr:uid="{00000000-0004-0000-0B00-00008B000000}"/>
    <hyperlink ref="D62" r:id="rId141" xr:uid="{00000000-0004-0000-0B00-00008C000000}"/>
    <hyperlink ref="D63" r:id="rId142" xr:uid="{00000000-0004-0000-0B00-00008D000000}"/>
    <hyperlink ref="D64" r:id="rId143" xr:uid="{00000000-0004-0000-0B00-00008E000000}"/>
    <hyperlink ref="D65" r:id="rId144" xr:uid="{00000000-0004-0000-0B00-00008F000000}"/>
    <hyperlink ref="D66" r:id="rId145" xr:uid="{00000000-0004-0000-0B00-000090000000}"/>
    <hyperlink ref="D67" r:id="rId146" xr:uid="{00000000-0004-0000-0B00-000091000000}"/>
    <hyperlink ref="D68" r:id="rId147" xr:uid="{00000000-0004-0000-0B00-000092000000}"/>
    <hyperlink ref="D69" r:id="rId148" xr:uid="{00000000-0004-0000-0B00-000093000000}"/>
    <hyperlink ref="D70" r:id="rId149" xr:uid="{00000000-0004-0000-0B00-000094000000}"/>
    <hyperlink ref="D71" r:id="rId150" xr:uid="{00000000-0004-0000-0B00-000095000000}"/>
    <hyperlink ref="D72" r:id="rId151" xr:uid="{00000000-0004-0000-0B00-000096000000}"/>
    <hyperlink ref="D73" r:id="rId152" xr:uid="{00000000-0004-0000-0B00-000097000000}"/>
    <hyperlink ref="D74" r:id="rId153" xr:uid="{00000000-0004-0000-0B00-000098000000}"/>
    <hyperlink ref="D75" r:id="rId154" xr:uid="{00000000-0004-0000-0B00-000099000000}"/>
    <hyperlink ref="D76" r:id="rId155" xr:uid="{00000000-0004-0000-0B00-00009A000000}"/>
    <hyperlink ref="D77" r:id="rId156" xr:uid="{00000000-0004-0000-0B00-00009B000000}"/>
    <hyperlink ref="D78" r:id="rId157" xr:uid="{00000000-0004-0000-0B00-00009C000000}"/>
    <hyperlink ref="D79" r:id="rId158" xr:uid="{00000000-0004-0000-0B00-00009D000000}"/>
    <hyperlink ref="D80" r:id="rId159" xr:uid="{00000000-0004-0000-0B00-00009E000000}"/>
    <hyperlink ref="D81" r:id="rId160" xr:uid="{00000000-0004-0000-0B00-00009F000000}"/>
    <hyperlink ref="D82" r:id="rId161" xr:uid="{00000000-0004-0000-0B00-0000A0000000}"/>
    <hyperlink ref="D83" r:id="rId162" xr:uid="{00000000-0004-0000-0B00-0000A1000000}"/>
    <hyperlink ref="D84" r:id="rId163" xr:uid="{00000000-0004-0000-0B00-0000A2000000}"/>
    <hyperlink ref="D85" r:id="rId164" xr:uid="{00000000-0004-0000-0B00-0000A3000000}"/>
    <hyperlink ref="D86" r:id="rId165" xr:uid="{00000000-0004-0000-0B00-0000A4000000}"/>
    <hyperlink ref="D87" r:id="rId166" xr:uid="{00000000-0004-0000-0B00-0000A5000000}"/>
    <hyperlink ref="D88" r:id="rId167" xr:uid="{00000000-0004-0000-0B00-0000A6000000}"/>
    <hyperlink ref="D89" r:id="rId168" xr:uid="{00000000-0004-0000-0B00-0000A7000000}"/>
    <hyperlink ref="D90" r:id="rId169" xr:uid="{00000000-0004-0000-0B00-0000A8000000}"/>
    <hyperlink ref="D91" r:id="rId170" xr:uid="{00000000-0004-0000-0B00-0000A9000000}"/>
    <hyperlink ref="D92" r:id="rId171" xr:uid="{00000000-0004-0000-0B00-0000AA000000}"/>
    <hyperlink ref="D93" r:id="rId172" xr:uid="{00000000-0004-0000-0B00-0000AB000000}"/>
    <hyperlink ref="D94" r:id="rId173" xr:uid="{00000000-0004-0000-0B00-0000AC000000}"/>
    <hyperlink ref="D95" r:id="rId174" xr:uid="{00000000-0004-0000-0B00-0000AD000000}"/>
    <hyperlink ref="D96" r:id="rId175" xr:uid="{00000000-0004-0000-0B00-0000AE000000}"/>
    <hyperlink ref="D97" r:id="rId176" xr:uid="{00000000-0004-0000-0B00-0000AF000000}"/>
    <hyperlink ref="D98" r:id="rId177" xr:uid="{00000000-0004-0000-0B00-0000B0000000}"/>
    <hyperlink ref="D99" r:id="rId178" xr:uid="{00000000-0004-0000-0B00-0000B1000000}"/>
    <hyperlink ref="D100" r:id="rId179" xr:uid="{00000000-0004-0000-0B00-0000B2000000}"/>
    <hyperlink ref="D101" r:id="rId180" xr:uid="{00000000-0004-0000-0B00-0000B3000000}"/>
    <hyperlink ref="D102" r:id="rId181" xr:uid="{00000000-0004-0000-0B00-0000B4000000}"/>
    <hyperlink ref="D103" r:id="rId182" xr:uid="{00000000-0004-0000-0B00-0000B5000000}"/>
    <hyperlink ref="D203" r:id="rId183" xr:uid="{00000000-0004-0000-0B00-0000B6000000}"/>
    <hyperlink ref="D204" r:id="rId184" xr:uid="{00000000-0004-0000-0B00-0000B7000000}"/>
    <hyperlink ref="D205" r:id="rId185" xr:uid="{00000000-0004-0000-0B00-0000B8000000}"/>
    <hyperlink ref="D206" r:id="rId186" xr:uid="{00000000-0004-0000-0B00-0000B9000000}"/>
    <hyperlink ref="D209" r:id="rId187" xr:uid="{00000000-0004-0000-0B00-0000BA000000}"/>
    <hyperlink ref="D210" r:id="rId188" xr:uid="{00000000-0004-0000-0B00-0000BB000000}"/>
    <hyperlink ref="D211" r:id="rId189" xr:uid="{00000000-0004-0000-0B00-0000BC000000}"/>
    <hyperlink ref="D212" r:id="rId190" xr:uid="{00000000-0004-0000-0B00-0000BD000000}"/>
    <hyperlink ref="D213" r:id="rId191" xr:uid="{00000000-0004-0000-0B00-0000BE000000}"/>
    <hyperlink ref="D214" r:id="rId192" xr:uid="{00000000-0004-0000-0B00-0000BF000000}"/>
    <hyperlink ref="D215" r:id="rId193" xr:uid="{00000000-0004-0000-0B00-0000C0000000}"/>
    <hyperlink ref="D216" r:id="rId194" xr:uid="{00000000-0004-0000-0B00-0000C1000000}"/>
    <hyperlink ref="D217" r:id="rId195" xr:uid="{00000000-0004-0000-0B00-0000C2000000}"/>
    <hyperlink ref="D218" r:id="rId196" xr:uid="{00000000-0004-0000-0B00-0000C3000000}"/>
    <hyperlink ref="D219" r:id="rId197" xr:uid="{00000000-0004-0000-0B00-0000C4000000}"/>
    <hyperlink ref="D220" r:id="rId198" xr:uid="{00000000-0004-0000-0B00-0000C5000000}"/>
    <hyperlink ref="D221" r:id="rId199" xr:uid="{00000000-0004-0000-0B00-0000C6000000}"/>
    <hyperlink ref="D222" r:id="rId200" xr:uid="{00000000-0004-0000-0B00-0000C7000000}"/>
    <hyperlink ref="D223" r:id="rId201" xr:uid="{00000000-0004-0000-0B00-0000C8000000}"/>
    <hyperlink ref="D224" r:id="rId202" xr:uid="{00000000-0004-0000-0B00-0000C9000000}"/>
    <hyperlink ref="D225" r:id="rId203" xr:uid="{00000000-0004-0000-0B00-0000CA000000}"/>
    <hyperlink ref="D226" r:id="rId204" xr:uid="{00000000-0004-0000-0B00-0000CB000000}"/>
    <hyperlink ref="D227" r:id="rId205" xr:uid="{00000000-0004-0000-0B00-0000CC000000}"/>
    <hyperlink ref="D228" r:id="rId206" xr:uid="{00000000-0004-0000-0B00-0000CD000000}"/>
    <hyperlink ref="D229" r:id="rId207" xr:uid="{00000000-0004-0000-0B00-0000CE000000}"/>
    <hyperlink ref="D207" r:id="rId208" xr:uid="{00000000-0004-0000-0B00-0000CF000000}"/>
    <hyperlink ref="D230" r:id="rId209" xr:uid="{00000000-0004-0000-0B00-0000D0000000}"/>
    <hyperlink ref="D232" r:id="rId210" xr:uid="{00000000-0004-0000-0B00-0000D1000000}"/>
    <hyperlink ref="D233" r:id="rId211" xr:uid="{00000000-0004-0000-0B00-0000D2000000}"/>
    <hyperlink ref="D234" r:id="rId212" xr:uid="{00000000-0004-0000-0B00-0000D3000000}"/>
    <hyperlink ref="D237" r:id="rId213" xr:uid="{00000000-0004-0000-0B00-0000D4000000}"/>
    <hyperlink ref="D238" r:id="rId214" xr:uid="{00000000-0004-0000-0B00-0000D5000000}"/>
    <hyperlink ref="D239" r:id="rId215" xr:uid="{00000000-0004-0000-0B00-0000D6000000}"/>
    <hyperlink ref="D243" r:id="rId216" xr:uid="{00000000-0004-0000-0B00-0000D7000000}"/>
    <hyperlink ref="D244" r:id="rId217" xr:uid="{00000000-0004-0000-0B00-0000D8000000}"/>
    <hyperlink ref="D245" r:id="rId218" xr:uid="{00000000-0004-0000-0B00-0000D9000000}"/>
    <hyperlink ref="D246" r:id="rId219" xr:uid="{00000000-0004-0000-0B00-0000DA000000}"/>
    <hyperlink ref="D248" r:id="rId220" xr:uid="{00000000-0004-0000-0B00-0000DB000000}"/>
    <hyperlink ref="D249" r:id="rId221" xr:uid="{00000000-0004-0000-0B00-0000DC000000}"/>
    <hyperlink ref="D250" r:id="rId222" xr:uid="{00000000-0004-0000-0B00-0000DD000000}"/>
    <hyperlink ref="D251" r:id="rId223" xr:uid="{00000000-0004-0000-0B00-0000DE000000}"/>
    <hyperlink ref="D231" r:id="rId224" xr:uid="{5D93BF15-9EF9-439E-855B-0CEEFAF96880}"/>
  </hyperlinks>
  <pageMargins left="0.7" right="0.7" top="0.75" bottom="0.75" header="0.3" footer="0.3"/>
  <pageSetup paperSize="9" orientation="landscape" r:id="rId22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view="pageBreakPreview" zoomScale="80" zoomScaleSheetLayoutView="80" workbookViewId="0">
      <selection activeCell="K9" sqref="K9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7109375" customWidth="1"/>
  </cols>
  <sheetData>
    <row r="1" spans="1:6" ht="18.75" x14ac:dyDescent="0.25">
      <c r="A1" s="304" t="s">
        <v>152</v>
      </c>
      <c r="B1" s="304"/>
      <c r="C1" s="304"/>
      <c r="D1" s="159"/>
      <c r="E1" s="159"/>
      <c r="F1" s="159"/>
    </row>
    <row r="2" spans="1:6" ht="18.75" x14ac:dyDescent="0.25">
      <c r="A2" s="249" t="s">
        <v>153</v>
      </c>
      <c r="B2" s="249"/>
      <c r="C2" s="249"/>
      <c r="D2" s="155"/>
      <c r="E2" s="155"/>
      <c r="F2" s="155"/>
    </row>
    <row r="3" spans="1:6" ht="75.75" customHeight="1" x14ac:dyDescent="0.25">
      <c r="A3" s="23" t="s">
        <v>154</v>
      </c>
      <c r="B3" s="45" t="s">
        <v>222</v>
      </c>
      <c r="C3" s="133" t="s">
        <v>254</v>
      </c>
      <c r="D3" s="291" t="s">
        <v>253</v>
      </c>
      <c r="E3" s="292"/>
      <c r="F3" s="23" t="s">
        <v>255</v>
      </c>
    </row>
    <row r="4" spans="1:6" ht="22.5" customHeight="1" x14ac:dyDescent="0.25">
      <c r="A4" s="23"/>
      <c r="B4" s="45"/>
      <c r="C4" s="133"/>
      <c r="D4" s="23" t="s">
        <v>251</v>
      </c>
      <c r="E4" s="23" t="s">
        <v>252</v>
      </c>
      <c r="F4" s="23"/>
    </row>
    <row r="5" spans="1:6" ht="18.75" x14ac:dyDescent="0.3">
      <c r="A5" s="62" t="s">
        <v>155</v>
      </c>
      <c r="B5" s="65"/>
      <c r="C5" s="128"/>
      <c r="D5" s="66"/>
      <c r="E5" s="66"/>
      <c r="F5" s="66"/>
    </row>
    <row r="6" spans="1:6" ht="18.75" x14ac:dyDescent="0.25">
      <c r="A6" s="60" t="s">
        <v>156</v>
      </c>
      <c r="B6" s="50"/>
      <c r="C6" s="100"/>
      <c r="D6" s="109"/>
      <c r="E6" s="109"/>
      <c r="F6" s="109"/>
    </row>
    <row r="7" spans="1:6" ht="64.150000000000006" customHeight="1" x14ac:dyDescent="0.25">
      <c r="A7" s="26" t="s">
        <v>157</v>
      </c>
      <c r="B7" s="228" t="s">
        <v>734</v>
      </c>
      <c r="C7" s="89"/>
      <c r="D7" s="50"/>
      <c r="E7" s="50"/>
      <c r="F7" s="50"/>
    </row>
    <row r="8" spans="1:6" ht="18.75" x14ac:dyDescent="0.25">
      <c r="A8" s="26" t="s">
        <v>249</v>
      </c>
      <c r="B8" s="50"/>
      <c r="C8" s="89"/>
      <c r="D8" s="50"/>
      <c r="E8" s="50"/>
      <c r="F8" s="50"/>
    </row>
    <row r="9" spans="1:6" ht="56.25" x14ac:dyDescent="0.25">
      <c r="A9" s="26" t="s">
        <v>250</v>
      </c>
      <c r="B9" s="227" t="s">
        <v>735</v>
      </c>
      <c r="C9" s="162" t="s">
        <v>736</v>
      </c>
      <c r="D9" s="50" t="s">
        <v>742</v>
      </c>
      <c r="E9" s="50" t="s">
        <v>743</v>
      </c>
      <c r="F9" s="163" t="s">
        <v>741</v>
      </c>
    </row>
    <row r="10" spans="1:6" ht="18.75" x14ac:dyDescent="0.25">
      <c r="A10" s="60" t="s">
        <v>281</v>
      </c>
      <c r="B10" s="50"/>
      <c r="C10" s="89"/>
      <c r="D10" s="50"/>
      <c r="E10" s="50"/>
      <c r="F10" s="50"/>
    </row>
    <row r="11" spans="1:6" ht="18.75" x14ac:dyDescent="0.25">
      <c r="A11" s="63" t="s">
        <v>280</v>
      </c>
      <c r="B11" s="50"/>
      <c r="C11" s="89"/>
      <c r="D11" s="50"/>
      <c r="E11" s="50"/>
      <c r="F11" s="50"/>
    </row>
    <row r="12" spans="1:6" ht="18.75" x14ac:dyDescent="0.25">
      <c r="A12" s="67" t="s">
        <v>158</v>
      </c>
      <c r="B12" s="50"/>
      <c r="C12" s="89"/>
      <c r="D12" s="50"/>
      <c r="E12" s="50"/>
      <c r="F12" s="50"/>
    </row>
    <row r="13" spans="1:6" ht="18.75" customHeight="1" x14ac:dyDescent="0.3">
      <c r="A13" s="42" t="s">
        <v>159</v>
      </c>
      <c r="B13" s="64" t="s">
        <v>163</v>
      </c>
      <c r="C13" s="129" t="s">
        <v>162</v>
      </c>
      <c r="D13" s="64"/>
      <c r="E13" s="64"/>
      <c r="F13" s="64"/>
    </row>
    <row r="14" spans="1:6" ht="18.75" x14ac:dyDescent="0.25">
      <c r="A14" s="26" t="s">
        <v>160</v>
      </c>
      <c r="B14" s="50"/>
      <c r="C14" s="89"/>
      <c r="D14" s="50"/>
      <c r="E14" s="50"/>
      <c r="F14" s="50"/>
    </row>
    <row r="15" spans="1:6" ht="18.75" x14ac:dyDescent="0.25">
      <c r="A15" s="26" t="s">
        <v>161</v>
      </c>
      <c r="B15" s="50"/>
      <c r="C15" s="89"/>
      <c r="D15" s="50"/>
      <c r="E15" s="50"/>
      <c r="F15" s="50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9" r:id="rId1" display="https://vk.com/patriotnsk1 " xr:uid="{00000000-0004-0000-0C00-000000000000}"/>
    <hyperlink ref="B7" r:id="rId2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27"/>
  <sheetViews>
    <sheetView view="pageBreakPreview" zoomScaleSheetLayoutView="100" workbookViewId="0">
      <selection activeCell="B3" sqref="B3"/>
    </sheetView>
  </sheetViews>
  <sheetFormatPr defaultRowHeight="15" x14ac:dyDescent="0.25"/>
  <cols>
    <col min="1" max="1" width="68.7109375" customWidth="1"/>
    <col min="2" max="2" width="34.7109375" style="3" customWidth="1"/>
  </cols>
  <sheetData>
    <row r="1" spans="1:2" ht="18.75" x14ac:dyDescent="0.25">
      <c r="A1" s="249" t="s">
        <v>164</v>
      </c>
      <c r="B1" s="249"/>
    </row>
    <row r="2" spans="1:2" ht="18.75" x14ac:dyDescent="0.25">
      <c r="A2" s="23" t="s">
        <v>165</v>
      </c>
      <c r="B2" s="23" t="s">
        <v>172</v>
      </c>
    </row>
    <row r="3" spans="1:2" ht="73.5" customHeight="1" x14ac:dyDescent="0.25">
      <c r="A3" s="131" t="s">
        <v>166</v>
      </c>
      <c r="B3" s="134">
        <v>1</v>
      </c>
    </row>
    <row r="4" spans="1:2" ht="101.25" customHeight="1" x14ac:dyDescent="0.25">
      <c r="A4" s="131" t="s">
        <v>167</v>
      </c>
      <c r="B4" s="134">
        <v>1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7"/>
  <sheetViews>
    <sheetView view="pageBreakPreview" zoomScaleSheetLayoutView="100" workbookViewId="0">
      <selection activeCell="D6" sqref="D6"/>
    </sheetView>
  </sheetViews>
  <sheetFormatPr defaultRowHeight="15" x14ac:dyDescent="0.25"/>
  <cols>
    <col min="1" max="1" width="4.7109375" customWidth="1"/>
    <col min="2" max="2" width="37.5703125" customWidth="1"/>
    <col min="3" max="3" width="72.28515625" customWidth="1"/>
    <col min="4" max="4" width="16.7109375" customWidth="1"/>
  </cols>
  <sheetData>
    <row r="1" spans="1:4" ht="18.75" x14ac:dyDescent="0.25">
      <c r="A1" s="132" t="s">
        <v>168</v>
      </c>
      <c r="B1" s="132"/>
      <c r="C1" s="132"/>
      <c r="D1" s="132"/>
    </row>
    <row r="2" spans="1:4" ht="37.5" customHeight="1" x14ac:dyDescent="0.25">
      <c r="A2" s="23" t="s">
        <v>56</v>
      </c>
      <c r="B2" s="23" t="s">
        <v>169</v>
      </c>
      <c r="C2" s="23" t="s">
        <v>170</v>
      </c>
      <c r="D2" s="23" t="s">
        <v>171</v>
      </c>
    </row>
    <row r="3" spans="1:4" ht="44.25" customHeight="1" x14ac:dyDescent="0.25">
      <c r="A3" s="57">
        <v>1</v>
      </c>
      <c r="B3" s="26" t="s">
        <v>173</v>
      </c>
      <c r="C3" s="68">
        <v>0</v>
      </c>
      <c r="D3" s="17">
        <v>0</v>
      </c>
    </row>
    <row r="4" spans="1:4" ht="59.25" customHeight="1" x14ac:dyDescent="0.25">
      <c r="A4" s="57">
        <v>2</v>
      </c>
      <c r="B4" s="26" t="s">
        <v>174</v>
      </c>
      <c r="C4" s="68">
        <v>0</v>
      </c>
      <c r="D4" s="17">
        <v>0</v>
      </c>
    </row>
    <row r="5" spans="1:4" ht="49.5" customHeight="1" x14ac:dyDescent="0.25">
      <c r="A5" s="57">
        <v>3</v>
      </c>
      <c r="B5" s="26" t="s">
        <v>175</v>
      </c>
      <c r="C5" s="68">
        <v>0</v>
      </c>
      <c r="D5" s="17">
        <v>0</v>
      </c>
    </row>
    <row r="6" spans="1:4" ht="48.75" customHeight="1" x14ac:dyDescent="0.25">
      <c r="A6" s="57">
        <v>4</v>
      </c>
      <c r="B6" s="61" t="s">
        <v>158</v>
      </c>
      <c r="C6" s="68">
        <v>0</v>
      </c>
      <c r="D6" s="17">
        <v>0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view="pageBreakPreview" zoomScale="90" zoomScaleSheetLayoutView="90" workbookViewId="0">
      <selection activeCell="E5" sqref="E5"/>
    </sheetView>
  </sheetViews>
  <sheetFormatPr defaultRowHeight="15" x14ac:dyDescent="0.25"/>
  <cols>
    <col min="1" max="1" width="4.7109375" customWidth="1"/>
    <col min="2" max="2" width="27.28515625" customWidth="1"/>
    <col min="3" max="3" width="16.7109375" customWidth="1"/>
    <col min="4" max="4" width="16.5703125" customWidth="1"/>
    <col min="5" max="5" width="57" customWidth="1"/>
  </cols>
  <sheetData>
    <row r="1" spans="1:5" ht="18.75" x14ac:dyDescent="0.25">
      <c r="A1" s="304" t="s">
        <v>142</v>
      </c>
      <c r="B1" s="304"/>
      <c r="C1" s="304"/>
      <c r="D1" s="304"/>
      <c r="E1" s="304"/>
    </row>
    <row r="2" spans="1:5" ht="39" customHeight="1" x14ac:dyDescent="0.25">
      <c r="A2" s="23" t="s">
        <v>56</v>
      </c>
      <c r="B2" s="23" t="s">
        <v>143</v>
      </c>
      <c r="C2" s="23" t="s">
        <v>144</v>
      </c>
      <c r="D2" s="23" t="s">
        <v>145</v>
      </c>
      <c r="E2" s="23" t="s">
        <v>146</v>
      </c>
    </row>
    <row r="3" spans="1:5" ht="37.5" x14ac:dyDescent="0.25">
      <c r="A3" s="60">
        <v>1</v>
      </c>
      <c r="B3" s="60" t="s">
        <v>147</v>
      </c>
      <c r="C3" s="19">
        <v>0</v>
      </c>
      <c r="D3" s="19">
        <v>2</v>
      </c>
      <c r="E3" s="61" t="s">
        <v>732</v>
      </c>
    </row>
    <row r="4" spans="1:5" ht="18.75" x14ac:dyDescent="0.25">
      <c r="A4" s="26">
        <v>2</v>
      </c>
      <c r="B4" s="60" t="s">
        <v>148</v>
      </c>
      <c r="C4" s="19">
        <v>0</v>
      </c>
      <c r="D4" s="19">
        <v>0</v>
      </c>
      <c r="E4" s="61"/>
    </row>
    <row r="5" spans="1:5" ht="18.75" x14ac:dyDescent="0.25">
      <c r="A5" s="60">
        <v>3</v>
      </c>
      <c r="B5" s="60" t="s">
        <v>149</v>
      </c>
      <c r="C5" s="19">
        <v>0</v>
      </c>
      <c r="D5" s="19">
        <v>0</v>
      </c>
      <c r="E5" s="61"/>
    </row>
    <row r="6" spans="1:5" ht="18.75" x14ac:dyDescent="0.25">
      <c r="A6" s="305">
        <v>4</v>
      </c>
      <c r="B6" s="305" t="s">
        <v>150</v>
      </c>
      <c r="C6" s="164">
        <v>0</v>
      </c>
      <c r="D6" s="19">
        <v>0</v>
      </c>
      <c r="E6" s="61"/>
    </row>
    <row r="7" spans="1:5" ht="18.75" x14ac:dyDescent="0.25">
      <c r="A7" s="306"/>
      <c r="B7" s="306"/>
      <c r="C7" s="164">
        <v>0</v>
      </c>
      <c r="D7" s="19">
        <v>0</v>
      </c>
      <c r="E7" s="61"/>
    </row>
    <row r="8" spans="1:5" ht="18.75" x14ac:dyDescent="0.25">
      <c r="A8" s="26">
        <v>5</v>
      </c>
      <c r="B8" s="60" t="s">
        <v>151</v>
      </c>
      <c r="C8" s="164">
        <v>0</v>
      </c>
      <c r="D8" s="19">
        <v>0</v>
      </c>
      <c r="E8" s="61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9"/>
  <sheetViews>
    <sheetView view="pageBreakPreview" zoomScale="90" zoomScaleNormal="80" zoomScaleSheetLayoutView="90" workbookViewId="0">
      <selection activeCell="I15" sqref="I15"/>
    </sheetView>
  </sheetViews>
  <sheetFormatPr defaultColWidth="9.28515625" defaultRowHeight="15" x14ac:dyDescent="0.25"/>
  <cols>
    <col min="1" max="1" width="11.42578125" style="33" customWidth="1"/>
    <col min="2" max="2" width="12.5703125" style="33" customWidth="1"/>
    <col min="3" max="3" width="21.28515625" style="33" customWidth="1"/>
    <col min="4" max="4" width="13.28515625" style="33" customWidth="1"/>
    <col min="5" max="5" width="24" style="33" customWidth="1"/>
    <col min="6" max="6" width="21.5703125" style="33" customWidth="1"/>
    <col min="7" max="7" width="11.28515625" style="33" customWidth="1"/>
    <col min="8" max="8" width="12.5703125" style="33" customWidth="1"/>
    <col min="9" max="9" width="11.5703125" style="33" customWidth="1"/>
    <col min="10" max="10" width="11.28515625" style="33" bestFit="1" customWidth="1"/>
    <col min="11" max="11" width="23.7109375" style="33" customWidth="1"/>
    <col min="12" max="12" width="22.28515625" style="33" customWidth="1"/>
    <col min="13" max="13" width="18.42578125" style="33" customWidth="1"/>
    <col min="14" max="33" width="9.28515625" style="33"/>
    <col min="34" max="34" width="12.28515625" style="33" bestFit="1" customWidth="1"/>
    <col min="35" max="16384" width="9.28515625" style="33"/>
  </cols>
  <sheetData>
    <row r="1" spans="1:13" ht="18.75" customHeight="1" x14ac:dyDescent="0.25">
      <c r="A1" s="249" t="s">
        <v>118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3" ht="19.5" customHeight="1" x14ac:dyDescent="0.3">
      <c r="A2" s="276" t="s">
        <v>41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3" ht="18.75" x14ac:dyDescent="0.3">
      <c r="A3" s="287" t="s">
        <v>17</v>
      </c>
      <c r="B3" s="300" t="s">
        <v>11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3" ht="19.5" customHeight="1" x14ac:dyDescent="0.25">
      <c r="A4" s="287"/>
      <c r="B4" s="287" t="s">
        <v>12</v>
      </c>
      <c r="C4" s="287" t="s">
        <v>18</v>
      </c>
      <c r="D4" s="287" t="s">
        <v>119</v>
      </c>
      <c r="E4" s="287"/>
      <c r="F4" s="287" t="s">
        <v>13</v>
      </c>
      <c r="G4" s="277" t="s">
        <v>225</v>
      </c>
      <c r="H4" s="287" t="s">
        <v>74</v>
      </c>
      <c r="I4" s="287" t="s">
        <v>78</v>
      </c>
      <c r="J4" s="287" t="s">
        <v>14</v>
      </c>
      <c r="K4" s="287" t="s">
        <v>43</v>
      </c>
      <c r="L4" s="287" t="s">
        <v>15</v>
      </c>
    </row>
    <row r="5" spans="1:13" ht="37.5" customHeight="1" x14ac:dyDescent="0.25">
      <c r="A5" s="287"/>
      <c r="B5" s="287"/>
      <c r="C5" s="287"/>
      <c r="D5" s="23" t="s">
        <v>121</v>
      </c>
      <c r="E5" s="23" t="s">
        <v>120</v>
      </c>
      <c r="F5" s="287"/>
      <c r="G5" s="279"/>
      <c r="H5" s="287"/>
      <c r="I5" s="287"/>
      <c r="J5" s="287"/>
      <c r="K5" s="287"/>
      <c r="L5" s="287"/>
    </row>
    <row r="6" spans="1:13" s="72" customFormat="1" ht="36" customHeight="1" x14ac:dyDescent="0.3">
      <c r="A6" s="158">
        <f>SUM(B6:L6)-A10</f>
        <v>43</v>
      </c>
      <c r="B6" s="93">
        <v>1</v>
      </c>
      <c r="C6" s="93">
        <v>2</v>
      </c>
      <c r="D6" s="93">
        <v>2</v>
      </c>
      <c r="E6" s="93">
        <v>0</v>
      </c>
      <c r="F6" s="93">
        <v>3</v>
      </c>
      <c r="G6" s="93">
        <v>4</v>
      </c>
      <c r="H6" s="93">
        <v>10</v>
      </c>
      <c r="I6" s="93">
        <v>1</v>
      </c>
      <c r="J6" s="93">
        <v>15</v>
      </c>
      <c r="K6" s="93">
        <v>11</v>
      </c>
      <c r="L6" s="93">
        <v>12</v>
      </c>
      <c r="M6" s="83"/>
    </row>
    <row r="7" spans="1:13" ht="18.75" customHeight="1" x14ac:dyDescent="0.3">
      <c r="A7" s="307" t="str">
        <f>IF(A6=B6+C6+D6+E6+F6+G6+H6+I6+J6+K6+L6-A10,"ПРАВИЛЬНО"," НЕПРАВИЛЬНО")</f>
        <v>ПРАВИЛЬНО</v>
      </c>
      <c r="B7" s="308"/>
      <c r="C7" s="309" t="s">
        <v>16</v>
      </c>
      <c r="D7" s="309"/>
      <c r="E7" s="309"/>
      <c r="F7" s="309"/>
      <c r="G7" s="309"/>
      <c r="H7" s="309"/>
      <c r="I7" s="309"/>
      <c r="J7" s="309"/>
      <c r="K7" s="309"/>
      <c r="L7" s="310"/>
    </row>
    <row r="8" spans="1:13" ht="36" customHeight="1" x14ac:dyDescent="0.25">
      <c r="A8" s="94">
        <f>SUM(B8:L8)</f>
        <v>100</v>
      </c>
      <c r="B8" s="94">
        <f>100/A6*(B6-B10)</f>
        <v>2.3255813953488373</v>
      </c>
      <c r="C8" s="94">
        <f>100/A6*(C6-C10)</f>
        <v>4.6511627906976747</v>
      </c>
      <c r="D8" s="94">
        <f>100/A6*(D6-D10)</f>
        <v>0</v>
      </c>
      <c r="E8" s="94">
        <f>100/A6*(E6-E10)</f>
        <v>0</v>
      </c>
      <c r="F8" s="94">
        <f>100/A6*(F6-F10)</f>
        <v>4.6511627906976747</v>
      </c>
      <c r="G8" s="94">
        <f>100/A6*(G6-G10)</f>
        <v>2.3255813953488373</v>
      </c>
      <c r="H8" s="94">
        <f>100/A6*(H6-H10)</f>
        <v>18.604651162790699</v>
      </c>
      <c r="I8" s="94">
        <f>100/A6*(I6-I10)</f>
        <v>2.3255813953488373</v>
      </c>
      <c r="J8" s="94">
        <f>100/A6*(J6-J10)</f>
        <v>25.581395348837212</v>
      </c>
      <c r="K8" s="94">
        <f>100/A6*(K6-K10)</f>
        <v>18.604651162790699</v>
      </c>
      <c r="L8" s="94">
        <f>100/A6*(L6-L10)</f>
        <v>20.930232558139537</v>
      </c>
      <c r="M8" s="204"/>
    </row>
    <row r="9" spans="1:13" ht="19.5" customHeight="1" x14ac:dyDescent="0.3">
      <c r="A9" s="300" t="s">
        <v>195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</row>
    <row r="10" spans="1:13" s="55" customFormat="1" ht="36" customHeight="1" x14ac:dyDescent="0.25">
      <c r="A10" s="90">
        <f>SUM(B10:L10)</f>
        <v>18</v>
      </c>
      <c r="B10" s="17">
        <v>0</v>
      </c>
      <c r="C10" s="17">
        <v>0</v>
      </c>
      <c r="D10" s="17">
        <v>2</v>
      </c>
      <c r="E10" s="17">
        <v>0</v>
      </c>
      <c r="F10" s="17">
        <v>1</v>
      </c>
      <c r="G10" s="17">
        <v>3</v>
      </c>
      <c r="H10" s="17">
        <v>2</v>
      </c>
      <c r="I10" s="17">
        <v>0</v>
      </c>
      <c r="J10" s="17">
        <v>4</v>
      </c>
      <c r="K10" s="17">
        <v>3</v>
      </c>
      <c r="L10" s="17">
        <v>3</v>
      </c>
    </row>
    <row r="11" spans="1:13" ht="19.5" customHeight="1" x14ac:dyDescent="0.25">
      <c r="A11" s="299" t="s">
        <v>189</v>
      </c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</row>
    <row r="12" spans="1:13" s="73" customFormat="1" ht="36" customHeight="1" x14ac:dyDescent="0.3">
      <c r="A12" s="31">
        <f>SUM(B12:L12)</f>
        <v>12</v>
      </c>
      <c r="B12" s="130">
        <v>0</v>
      </c>
      <c r="C12" s="130">
        <v>1</v>
      </c>
      <c r="D12" s="130">
        <v>0</v>
      </c>
      <c r="E12" s="130">
        <v>0</v>
      </c>
      <c r="F12" s="130">
        <v>1</v>
      </c>
      <c r="G12" s="130">
        <v>1</v>
      </c>
      <c r="H12" s="130">
        <v>2</v>
      </c>
      <c r="I12" s="130">
        <v>0</v>
      </c>
      <c r="J12" s="130">
        <v>0</v>
      </c>
      <c r="K12" s="130">
        <v>4</v>
      </c>
      <c r="L12" s="130">
        <v>3</v>
      </c>
    </row>
    <row r="13" spans="1:13" s="73" customFormat="1" ht="18.75" x14ac:dyDescent="0.3"/>
    <row r="14" spans="1:13" s="73" customFormat="1" ht="18.75" x14ac:dyDescent="0.3"/>
    <row r="15" spans="1:13" s="73" customFormat="1" ht="18.75" x14ac:dyDescent="0.3"/>
    <row r="16" spans="1:13" s="73" customFormat="1" ht="18.75" x14ac:dyDescent="0.3"/>
    <row r="17" s="73" customFormat="1" ht="18.75" x14ac:dyDescent="0.3"/>
    <row r="18" s="73" customFormat="1" ht="18.75" x14ac:dyDescent="0.3"/>
    <row r="19" s="73" customFormat="1" ht="18.75" x14ac:dyDescent="0.3"/>
    <row r="20" s="73" customFormat="1" ht="18.75" x14ac:dyDescent="0.3"/>
    <row r="21" s="73" customFormat="1" ht="18.75" x14ac:dyDescent="0.3"/>
    <row r="22" s="73" customFormat="1" ht="18.75" x14ac:dyDescent="0.3"/>
    <row r="23" s="73" customFormat="1" ht="18.75" x14ac:dyDescent="0.3"/>
    <row r="24" s="73" customFormat="1" ht="18.75" x14ac:dyDescent="0.3"/>
    <row r="25" s="73" customFormat="1" ht="18.75" x14ac:dyDescent="0.3"/>
    <row r="26" s="73" customFormat="1" ht="18.75" x14ac:dyDescent="0.3"/>
    <row r="27" s="73" customFormat="1" ht="18.75" x14ac:dyDescent="0.3"/>
    <row r="28" s="73" customFormat="1" ht="18.75" x14ac:dyDescent="0.3"/>
    <row r="29" s="73" customFormat="1" ht="18.75" x14ac:dyDescent="0.3"/>
    <row r="30" s="73" customFormat="1" ht="18.75" x14ac:dyDescent="0.3"/>
    <row r="31" s="73" customFormat="1" ht="18.75" x14ac:dyDescent="0.3"/>
    <row r="32" s="73" customFormat="1" ht="18.75" x14ac:dyDescent="0.3"/>
    <row r="33" s="73" customFormat="1" ht="18.75" x14ac:dyDescent="0.3"/>
    <row r="34" s="73" customFormat="1" ht="18.75" x14ac:dyDescent="0.3"/>
    <row r="35" s="73" customFormat="1" ht="18.75" x14ac:dyDescent="0.3"/>
    <row r="36" s="73" customFormat="1" ht="18.75" x14ac:dyDescent="0.3"/>
    <row r="37" s="73" customFormat="1" ht="18.75" x14ac:dyDescent="0.3"/>
    <row r="38" s="73" customFormat="1" ht="18.75" x14ac:dyDescent="0.3"/>
    <row r="39" s="73" customFormat="1" ht="18.75" x14ac:dyDescent="0.3"/>
    <row r="40" s="73" customFormat="1" ht="18.75" x14ac:dyDescent="0.3"/>
    <row r="41" s="73" customFormat="1" ht="18.75" x14ac:dyDescent="0.3"/>
    <row r="42" s="73" customFormat="1" ht="18.75" x14ac:dyDescent="0.3"/>
    <row r="43" s="73" customFormat="1" ht="18.75" x14ac:dyDescent="0.3"/>
    <row r="44" s="73" customFormat="1" ht="18.75" x14ac:dyDescent="0.3"/>
    <row r="45" s="73" customFormat="1" ht="18.75" x14ac:dyDescent="0.3"/>
    <row r="46" s="73" customFormat="1" ht="18.75" x14ac:dyDescent="0.3"/>
    <row r="47" s="73" customFormat="1" ht="18.75" x14ac:dyDescent="0.3"/>
    <row r="48" s="73" customFormat="1" ht="18.75" x14ac:dyDescent="0.3"/>
    <row r="49" s="73" customFormat="1" ht="18.75" x14ac:dyDescent="0.3"/>
    <row r="50" s="73" customFormat="1" ht="18.75" x14ac:dyDescent="0.3"/>
    <row r="51" s="73" customFormat="1" ht="18.75" x14ac:dyDescent="0.3"/>
    <row r="52" s="73" customFormat="1" ht="18.75" x14ac:dyDescent="0.3"/>
    <row r="53" s="73" customFormat="1" ht="18.75" x14ac:dyDescent="0.3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</sheetData>
  <sheetProtection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9"/>
  <sheetViews>
    <sheetView view="pageBreakPreview" zoomScale="90" zoomScaleSheetLayoutView="90" workbookViewId="0">
      <selection activeCell="D24" sqref="D24"/>
    </sheetView>
  </sheetViews>
  <sheetFormatPr defaultRowHeight="15" x14ac:dyDescent="0.25"/>
  <cols>
    <col min="1" max="1" width="60.7109375" customWidth="1"/>
    <col min="2" max="2" width="17.28515625" customWidth="1"/>
    <col min="3" max="3" width="32.7109375" customWidth="1"/>
    <col min="5" max="5" width="28.28515625" customWidth="1"/>
  </cols>
  <sheetData>
    <row r="1" spans="1:4" ht="18.75" x14ac:dyDescent="0.3">
      <c r="A1" s="276" t="s">
        <v>42</v>
      </c>
      <c r="B1" s="276"/>
      <c r="C1" s="276"/>
    </row>
    <row r="2" spans="1:4" ht="18.75" customHeight="1" x14ac:dyDescent="0.25">
      <c r="A2" s="23" t="s">
        <v>1</v>
      </c>
      <c r="B2" s="23" t="s">
        <v>2</v>
      </c>
      <c r="C2" s="23" t="s">
        <v>44</v>
      </c>
    </row>
    <row r="3" spans="1:4" ht="18.75" customHeight="1" x14ac:dyDescent="0.25">
      <c r="A3" s="24" t="s">
        <v>182</v>
      </c>
      <c r="B3" s="90">
        <v>33</v>
      </c>
      <c r="C3" s="85">
        <f>SUM(B6:B14)</f>
        <v>33</v>
      </c>
      <c r="D3" s="96">
        <f>SUM(B6:B14)-B4</f>
        <v>24</v>
      </c>
    </row>
    <row r="4" spans="1:4" ht="55.5" customHeight="1" x14ac:dyDescent="0.25">
      <c r="A4" s="87" t="s">
        <v>197</v>
      </c>
      <c r="B4" s="52">
        <v>9</v>
      </c>
      <c r="C4" s="84"/>
      <c r="D4" s="96"/>
    </row>
    <row r="5" spans="1:4" ht="18.75" x14ac:dyDescent="0.25">
      <c r="A5" s="133" t="s">
        <v>0</v>
      </c>
      <c r="B5" s="78"/>
      <c r="C5" s="79"/>
    </row>
    <row r="6" spans="1:4" ht="18.75" x14ac:dyDescent="0.25">
      <c r="A6" s="25" t="s">
        <v>187</v>
      </c>
      <c r="B6" s="17">
        <v>15</v>
      </c>
      <c r="C6" s="27">
        <f>100/B3*B6</f>
        <v>45.454545454545453</v>
      </c>
    </row>
    <row r="7" spans="1:4" ht="18.75" customHeight="1" x14ac:dyDescent="0.25">
      <c r="A7" s="25" t="s">
        <v>19</v>
      </c>
      <c r="B7" s="17">
        <v>0</v>
      </c>
      <c r="C7" s="27">
        <f>100/B3*B7</f>
        <v>0</v>
      </c>
    </row>
    <row r="8" spans="1:4" ht="18.75" customHeight="1" x14ac:dyDescent="0.25">
      <c r="A8" s="25" t="s">
        <v>186</v>
      </c>
      <c r="B8" s="17">
        <v>0</v>
      </c>
      <c r="C8" s="27">
        <f>100/B3*B8</f>
        <v>0</v>
      </c>
    </row>
    <row r="9" spans="1:4" ht="18.75" customHeight="1" x14ac:dyDescent="0.25">
      <c r="A9" s="25" t="s">
        <v>20</v>
      </c>
      <c r="B9" s="17">
        <v>10</v>
      </c>
      <c r="C9" s="27">
        <f>100/B3*B9</f>
        <v>30.303030303030305</v>
      </c>
    </row>
    <row r="10" spans="1:4" ht="18.75" customHeight="1" x14ac:dyDescent="0.25">
      <c r="A10" s="25" t="s">
        <v>21</v>
      </c>
      <c r="B10" s="17">
        <v>1</v>
      </c>
      <c r="C10" s="27">
        <f>100/B3*B10</f>
        <v>3.0303030303030303</v>
      </c>
    </row>
    <row r="11" spans="1:4" ht="18.75" customHeight="1" x14ac:dyDescent="0.25">
      <c r="A11" s="25" t="s">
        <v>22</v>
      </c>
      <c r="B11" s="17">
        <v>3</v>
      </c>
      <c r="C11" s="27">
        <f>100/B3*B11</f>
        <v>9.0909090909090899</v>
      </c>
    </row>
    <row r="12" spans="1:4" ht="18.75" customHeight="1" x14ac:dyDescent="0.25">
      <c r="A12" s="25" t="s">
        <v>23</v>
      </c>
      <c r="B12" s="17">
        <v>0</v>
      </c>
      <c r="C12" s="27">
        <f>100/B3*B12</f>
        <v>0</v>
      </c>
    </row>
    <row r="13" spans="1:4" ht="18.75" customHeight="1" x14ac:dyDescent="0.25">
      <c r="A13" s="25" t="s">
        <v>24</v>
      </c>
      <c r="B13" s="17">
        <v>0</v>
      </c>
      <c r="C13" s="27">
        <f>100/B3*B13</f>
        <v>0</v>
      </c>
    </row>
    <row r="14" spans="1:4" ht="18.75" customHeight="1" x14ac:dyDescent="0.25">
      <c r="A14" s="26" t="s">
        <v>258</v>
      </c>
      <c r="B14" s="17">
        <v>4</v>
      </c>
      <c r="C14" s="27">
        <f>100/B3*B14</f>
        <v>12.121212121212121</v>
      </c>
    </row>
    <row r="15" spans="1:4" ht="18.75" x14ac:dyDescent="0.25">
      <c r="A15" s="133" t="s">
        <v>25</v>
      </c>
      <c r="B15" s="80">
        <f>SUM(B16,B18,B19,B20)</f>
        <v>20</v>
      </c>
      <c r="C15" s="81" t="str">
        <f>IF(B15=D3,"ПРАВИЛЬНО","НЕПРАВИЛЬНО")</f>
        <v>НЕПРАВИЛЬНО</v>
      </c>
    </row>
    <row r="16" spans="1:4" ht="18.75" customHeight="1" x14ac:dyDescent="0.25">
      <c r="A16" s="25" t="s">
        <v>244</v>
      </c>
      <c r="B16" s="32">
        <v>14</v>
      </c>
      <c r="C16" s="27">
        <f>100/D3*B16</f>
        <v>58.333333333333336</v>
      </c>
    </row>
    <row r="17" spans="1:3" ht="56.25" customHeight="1" x14ac:dyDescent="0.25">
      <c r="A17" s="29" t="s">
        <v>194</v>
      </c>
      <c r="B17" s="17">
        <v>0</v>
      </c>
      <c r="C17" s="27">
        <f>100/D3*B17</f>
        <v>0</v>
      </c>
    </row>
    <row r="18" spans="1:3" ht="18.75" customHeight="1" x14ac:dyDescent="0.25">
      <c r="A18" s="25" t="s">
        <v>26</v>
      </c>
      <c r="B18" s="17">
        <v>5</v>
      </c>
      <c r="C18" s="27">
        <f>100/D3*B18</f>
        <v>20.833333333333336</v>
      </c>
    </row>
    <row r="19" spans="1:3" ht="18.75" customHeight="1" x14ac:dyDescent="0.25">
      <c r="A19" s="25" t="s">
        <v>27</v>
      </c>
      <c r="B19" s="17">
        <v>1</v>
      </c>
      <c r="C19" s="27">
        <f>100/D3*B19</f>
        <v>4.166666666666667</v>
      </c>
    </row>
    <row r="20" spans="1:3" ht="18.75" customHeight="1" x14ac:dyDescent="0.25">
      <c r="A20" s="25" t="s">
        <v>28</v>
      </c>
      <c r="B20" s="17">
        <v>0</v>
      </c>
      <c r="C20" s="27">
        <f>100/D3*B20</f>
        <v>0</v>
      </c>
    </row>
    <row r="21" spans="1:3" ht="18.75" x14ac:dyDescent="0.25">
      <c r="A21" s="133" t="s">
        <v>29</v>
      </c>
      <c r="B21" s="80">
        <f>SUM(B22:B25)</f>
        <v>16</v>
      </c>
      <c r="C21" s="81" t="str">
        <f>IF(B21=B3,"ПРАВИЛЬНО","НЕПРАВИЛЬНО")</f>
        <v>НЕПРАВИЛЬНО</v>
      </c>
    </row>
    <row r="22" spans="1:3" ht="18.75" customHeight="1" x14ac:dyDescent="0.25">
      <c r="A22" s="28" t="s">
        <v>30</v>
      </c>
      <c r="B22" s="32">
        <v>1</v>
      </c>
      <c r="C22" s="27">
        <f>100/B3*B22</f>
        <v>3.0303030303030303</v>
      </c>
    </row>
    <row r="23" spans="1:3" ht="18.75" x14ac:dyDescent="0.25">
      <c r="A23" s="25" t="s">
        <v>31</v>
      </c>
      <c r="B23" s="17">
        <v>1</v>
      </c>
      <c r="C23" s="27">
        <f>100/B3*B23</f>
        <v>3.0303030303030303</v>
      </c>
    </row>
    <row r="24" spans="1:3" ht="18.75" x14ac:dyDescent="0.25">
      <c r="A24" s="25" t="s">
        <v>32</v>
      </c>
      <c r="B24" s="17">
        <v>9</v>
      </c>
      <c r="C24" s="27">
        <f>100/B3*B24</f>
        <v>27.272727272727273</v>
      </c>
    </row>
    <row r="25" spans="1:3" ht="18.75" customHeight="1" x14ac:dyDescent="0.25">
      <c r="A25" s="25" t="s">
        <v>33</v>
      </c>
      <c r="B25" s="17">
        <v>5</v>
      </c>
      <c r="C25" s="27">
        <f>100/B3*B25</f>
        <v>15.151515151515152</v>
      </c>
    </row>
    <row r="26" spans="1:3" ht="18.75" x14ac:dyDescent="0.25">
      <c r="A26" s="133" t="s">
        <v>122</v>
      </c>
      <c r="B26" s="80">
        <f>SUM(B27:B30)</f>
        <v>0</v>
      </c>
      <c r="C26" s="81" t="str">
        <f>IF(B26=D3,"ПРАВИЛЬНО","НЕПРАВИЛЬНО")</f>
        <v>НЕПРАВИЛЬНО</v>
      </c>
    </row>
    <row r="27" spans="1:3" ht="18.75" customHeight="1" x14ac:dyDescent="0.25">
      <c r="A27" s="30" t="s">
        <v>40</v>
      </c>
      <c r="B27" s="17">
        <v>0</v>
      </c>
      <c r="C27" s="27">
        <f>100/D3*B27</f>
        <v>0</v>
      </c>
    </row>
    <row r="28" spans="1:3" ht="18.75" customHeight="1" x14ac:dyDescent="0.25">
      <c r="A28" s="30" t="s">
        <v>34</v>
      </c>
      <c r="B28" s="17">
        <v>0</v>
      </c>
      <c r="C28" s="27">
        <f>100/D3*B28</f>
        <v>0</v>
      </c>
    </row>
    <row r="29" spans="1:3" ht="18.75" customHeight="1" x14ac:dyDescent="0.25">
      <c r="A29" s="30" t="s">
        <v>35</v>
      </c>
      <c r="B29" s="17">
        <v>0</v>
      </c>
      <c r="C29" s="27">
        <f>100/D3*B29</f>
        <v>0</v>
      </c>
    </row>
    <row r="30" spans="1:3" ht="18.75" customHeight="1" x14ac:dyDescent="0.25">
      <c r="A30" s="30" t="s">
        <v>36</v>
      </c>
      <c r="B30" s="17">
        <v>0</v>
      </c>
      <c r="C30" s="27">
        <f>100/D3*B30</f>
        <v>0</v>
      </c>
    </row>
    <row r="31" spans="1:3" ht="18.75" x14ac:dyDescent="0.25">
      <c r="A31" s="82" t="s">
        <v>123</v>
      </c>
      <c r="B31" s="80">
        <f>SUM(B32:B35)</f>
        <v>0</v>
      </c>
      <c r="C31" s="81" t="str">
        <f>IF(B31=D3,"ПРАВИЛЬНО","НЕПРАВИЛЬНО")</f>
        <v>НЕПРАВИЛЬНО</v>
      </c>
    </row>
    <row r="32" spans="1:3" ht="18.75" customHeight="1" x14ac:dyDescent="0.25">
      <c r="A32" s="25" t="s">
        <v>40</v>
      </c>
      <c r="B32" s="17">
        <v>0</v>
      </c>
      <c r="C32" s="27">
        <f>100/D3*B32</f>
        <v>0</v>
      </c>
    </row>
    <row r="33" spans="1:3" ht="18.75" customHeight="1" x14ac:dyDescent="0.25">
      <c r="A33" s="25" t="s">
        <v>34</v>
      </c>
      <c r="B33" s="17">
        <v>0</v>
      </c>
      <c r="C33" s="27">
        <f>100/D3*B33</f>
        <v>0</v>
      </c>
    </row>
    <row r="34" spans="1:3" ht="18.75" customHeight="1" x14ac:dyDescent="0.25">
      <c r="A34" s="25" t="s">
        <v>35</v>
      </c>
      <c r="B34" s="17">
        <v>0</v>
      </c>
      <c r="C34" s="27">
        <f>100/D3*B34</f>
        <v>0</v>
      </c>
    </row>
    <row r="35" spans="1:3" ht="18.75" customHeight="1" x14ac:dyDescent="0.25">
      <c r="A35" s="25" t="s">
        <v>36</v>
      </c>
      <c r="B35" s="17">
        <v>0</v>
      </c>
      <c r="C35" s="27">
        <f>100/D3*B35</f>
        <v>0</v>
      </c>
    </row>
    <row r="36" spans="1:3" ht="18.75" x14ac:dyDescent="0.25">
      <c r="A36" s="133" t="s">
        <v>37</v>
      </c>
      <c r="B36" s="80">
        <f>SUM(B37:B38)</f>
        <v>24</v>
      </c>
      <c r="C36" s="81" t="str">
        <f>IF(B36=D3,"ПРАВИЛЬНО","НЕПРАВИЛЬНО")</f>
        <v>ПРАВИЛЬНО</v>
      </c>
    </row>
    <row r="37" spans="1:3" ht="18.75" customHeight="1" x14ac:dyDescent="0.25">
      <c r="A37" s="25" t="s">
        <v>38</v>
      </c>
      <c r="B37" s="17">
        <v>20</v>
      </c>
      <c r="C37" s="27">
        <f>100/D3*B37</f>
        <v>83.333333333333343</v>
      </c>
    </row>
    <row r="38" spans="1:3" ht="18.75" customHeight="1" x14ac:dyDescent="0.25">
      <c r="A38" s="25" t="s">
        <v>39</v>
      </c>
      <c r="B38" s="17">
        <v>4</v>
      </c>
      <c r="C38" s="27">
        <f>100/D3*B38</f>
        <v>16.666666666666668</v>
      </c>
    </row>
    <row r="39" spans="1:3" ht="18.75" x14ac:dyDescent="0.3">
      <c r="A39" s="18"/>
      <c r="B39" s="21"/>
      <c r="C39" s="22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6"/>
  <sheetViews>
    <sheetView view="pageBreakPreview" zoomScale="57" zoomScaleSheetLayoutView="57" workbookViewId="0">
      <selection activeCell="C12" sqref="C12"/>
    </sheetView>
  </sheetViews>
  <sheetFormatPr defaultRowHeight="15" x14ac:dyDescent="0.25"/>
  <cols>
    <col min="1" max="1" width="35.7109375" customWidth="1"/>
    <col min="2" max="2" width="16.42578125" style="3" customWidth="1"/>
    <col min="3" max="3" width="35" customWidth="1"/>
    <col min="4" max="4" width="29.28515625" customWidth="1"/>
    <col min="5" max="5" width="16.28515625" style="3" customWidth="1"/>
    <col min="6" max="6" width="35.7109375" customWidth="1"/>
  </cols>
  <sheetData>
    <row r="1" spans="1:6" ht="23.25" customHeight="1" x14ac:dyDescent="0.3">
      <c r="A1" s="319" t="s">
        <v>124</v>
      </c>
      <c r="B1" s="319"/>
      <c r="C1" s="319"/>
      <c r="D1" s="319"/>
      <c r="E1" s="319"/>
      <c r="F1" s="319"/>
    </row>
    <row r="2" spans="1:6" ht="102" customHeight="1" x14ac:dyDescent="0.25">
      <c r="A2" s="23" t="s">
        <v>125</v>
      </c>
      <c r="B2" s="23" t="s">
        <v>126</v>
      </c>
      <c r="C2" s="23" t="s">
        <v>256</v>
      </c>
      <c r="D2" s="23" t="s">
        <v>125</v>
      </c>
      <c r="E2" s="23" t="s">
        <v>126</v>
      </c>
      <c r="F2" s="23" t="s">
        <v>257</v>
      </c>
    </row>
    <row r="3" spans="1:6" ht="37.5" x14ac:dyDescent="0.25">
      <c r="A3" s="69" t="s">
        <v>127</v>
      </c>
      <c r="B3" s="31">
        <f>B4+B5+B6+B7+B8+B9+B10+B11+B12+B13+B14+B15+B16+B19+B20+B21+B22+B23+B24+B25+B26</f>
        <v>20</v>
      </c>
      <c r="C3" s="90"/>
      <c r="D3" s="69" t="s">
        <v>128</v>
      </c>
      <c r="E3" s="31">
        <f>E4+E5+E6+E7+E8+E9+E10+E11+E12+E13+E14+E15+E16+E19</f>
        <v>2</v>
      </c>
      <c r="F3" s="90"/>
    </row>
    <row r="4" spans="1:6" ht="131.25" x14ac:dyDescent="0.25">
      <c r="A4" s="161" t="s">
        <v>701</v>
      </c>
      <c r="B4" s="17">
        <v>2</v>
      </c>
      <c r="C4" s="50" t="s">
        <v>702</v>
      </c>
      <c r="D4" s="71"/>
      <c r="E4" s="17"/>
      <c r="F4" s="61"/>
    </row>
    <row r="5" spans="1:6" ht="96" customHeight="1" x14ac:dyDescent="0.25">
      <c r="A5" s="70" t="s">
        <v>718</v>
      </c>
      <c r="B5" s="17">
        <v>4</v>
      </c>
      <c r="C5" s="50" t="s">
        <v>709</v>
      </c>
      <c r="D5" s="70" t="s">
        <v>708</v>
      </c>
      <c r="E5" s="17">
        <v>2</v>
      </c>
      <c r="F5" s="61" t="s">
        <v>707</v>
      </c>
    </row>
    <row r="6" spans="1:6" ht="37.5" x14ac:dyDescent="0.25">
      <c r="A6" s="70" t="s">
        <v>710</v>
      </c>
      <c r="B6" s="17">
        <v>2</v>
      </c>
      <c r="C6" s="50" t="s">
        <v>712</v>
      </c>
      <c r="D6" s="70"/>
      <c r="E6" s="17"/>
      <c r="F6" s="61"/>
    </row>
    <row r="7" spans="1:6" ht="75" x14ac:dyDescent="0.25">
      <c r="A7" s="70" t="s">
        <v>711</v>
      </c>
      <c r="B7" s="17">
        <v>1</v>
      </c>
      <c r="C7" s="50" t="s">
        <v>713</v>
      </c>
      <c r="D7" s="70"/>
      <c r="E7" s="17"/>
      <c r="F7" s="61"/>
    </row>
    <row r="8" spans="1:6" ht="37.5" x14ac:dyDescent="0.25">
      <c r="A8" s="70" t="s">
        <v>714</v>
      </c>
      <c r="B8" s="17">
        <v>1</v>
      </c>
      <c r="C8" s="50" t="s">
        <v>712</v>
      </c>
      <c r="D8" s="70"/>
      <c r="E8" s="17"/>
      <c r="F8" s="61"/>
    </row>
    <row r="9" spans="1:6" ht="37.5" x14ac:dyDescent="0.25">
      <c r="A9" s="70" t="s">
        <v>715</v>
      </c>
      <c r="B9" s="17">
        <v>1</v>
      </c>
      <c r="C9" s="50" t="s">
        <v>712</v>
      </c>
      <c r="D9" s="70"/>
      <c r="E9" s="17"/>
      <c r="F9" s="61"/>
    </row>
    <row r="10" spans="1:6" ht="37.5" x14ac:dyDescent="0.25">
      <c r="A10" s="70" t="s">
        <v>716</v>
      </c>
      <c r="B10" s="17">
        <v>1</v>
      </c>
      <c r="C10" s="50" t="s">
        <v>712</v>
      </c>
      <c r="D10" s="70"/>
      <c r="E10" s="17"/>
      <c r="F10" s="61"/>
    </row>
    <row r="11" spans="1:6" ht="39" customHeight="1" x14ac:dyDescent="0.25">
      <c r="A11" s="70" t="s">
        <v>717</v>
      </c>
      <c r="B11" s="17">
        <v>2</v>
      </c>
      <c r="C11" s="50" t="s">
        <v>712</v>
      </c>
      <c r="D11" s="70"/>
      <c r="E11" s="17"/>
      <c r="F11" s="61"/>
    </row>
    <row r="12" spans="1:6" ht="56.25" x14ac:dyDescent="0.25">
      <c r="A12" s="70" t="s">
        <v>719</v>
      </c>
      <c r="B12" s="17">
        <v>1</v>
      </c>
      <c r="C12" s="50" t="s">
        <v>712</v>
      </c>
      <c r="D12" s="70"/>
      <c r="E12" s="17"/>
      <c r="F12" s="61"/>
    </row>
    <row r="13" spans="1:6" ht="75" x14ac:dyDescent="0.25">
      <c r="A13" s="70" t="s">
        <v>720</v>
      </c>
      <c r="B13" s="17">
        <v>1</v>
      </c>
      <c r="C13" s="50" t="s">
        <v>712</v>
      </c>
      <c r="D13" s="70"/>
      <c r="E13" s="17"/>
      <c r="F13" s="61"/>
    </row>
    <row r="14" spans="1:6" ht="56.25" x14ac:dyDescent="0.25">
      <c r="A14" s="70" t="s">
        <v>721</v>
      </c>
      <c r="B14" s="17">
        <v>1</v>
      </c>
      <c r="C14" s="50" t="s">
        <v>712</v>
      </c>
      <c r="D14" s="70"/>
      <c r="E14" s="17"/>
      <c r="F14" s="61"/>
    </row>
    <row r="15" spans="1:6" ht="46.15" customHeight="1" x14ac:dyDescent="0.25">
      <c r="A15" s="70" t="s">
        <v>722</v>
      </c>
      <c r="B15" s="17">
        <v>1</v>
      </c>
      <c r="C15" s="50" t="s">
        <v>712</v>
      </c>
      <c r="D15" s="70"/>
      <c r="E15" s="17"/>
      <c r="F15" s="61"/>
    </row>
    <row r="16" spans="1:6" ht="60.6" customHeight="1" x14ac:dyDescent="0.25">
      <c r="A16" s="70" t="s">
        <v>723</v>
      </c>
      <c r="B16" s="17">
        <v>1</v>
      </c>
      <c r="C16" s="50" t="s">
        <v>712</v>
      </c>
      <c r="D16" s="70"/>
      <c r="E16" s="17"/>
      <c r="F16" s="61"/>
    </row>
    <row r="17" spans="1:6" ht="157.9" customHeight="1" x14ac:dyDescent="0.25">
      <c r="A17" s="70" t="s">
        <v>727</v>
      </c>
      <c r="B17" s="17">
        <v>1</v>
      </c>
      <c r="C17" s="50" t="s">
        <v>726</v>
      </c>
      <c r="D17" s="70"/>
      <c r="E17" s="17"/>
      <c r="F17" s="61"/>
    </row>
    <row r="18" spans="1:6" ht="78.599999999999994" customHeight="1" x14ac:dyDescent="0.25">
      <c r="A18" s="70" t="s">
        <v>729</v>
      </c>
      <c r="B18" s="17">
        <v>1</v>
      </c>
      <c r="C18" s="50" t="s">
        <v>728</v>
      </c>
      <c r="D18" s="70"/>
      <c r="E18" s="17"/>
      <c r="F18" s="61"/>
    </row>
    <row r="19" spans="1:6" ht="150" x14ac:dyDescent="0.25">
      <c r="A19" s="70" t="s">
        <v>724</v>
      </c>
      <c r="B19" s="17">
        <v>1</v>
      </c>
      <c r="C19" s="61" t="s">
        <v>725</v>
      </c>
      <c r="D19" s="70"/>
      <c r="E19" s="17"/>
      <c r="F19" s="61"/>
    </row>
    <row r="20" spans="1:6" ht="42" customHeight="1" x14ac:dyDescent="0.25">
      <c r="A20" s="320" t="s">
        <v>272</v>
      </c>
      <c r="B20" s="321"/>
      <c r="C20" s="321"/>
      <c r="D20" s="321"/>
      <c r="E20" s="321"/>
      <c r="F20" s="322"/>
    </row>
    <row r="21" spans="1:6" ht="37.5" customHeight="1" x14ac:dyDescent="0.25">
      <c r="A21" s="323" t="s">
        <v>269</v>
      </c>
      <c r="B21" s="324"/>
      <c r="C21" s="325"/>
      <c r="D21" s="209" t="s">
        <v>270</v>
      </c>
      <c r="E21" s="314" t="s">
        <v>271</v>
      </c>
      <c r="F21" s="315"/>
    </row>
    <row r="22" spans="1:6" ht="37.15" customHeight="1" x14ac:dyDescent="0.25">
      <c r="A22" s="311" t="s">
        <v>703</v>
      </c>
      <c r="B22" s="312"/>
      <c r="C22" s="313"/>
      <c r="D22" s="70">
        <v>4</v>
      </c>
      <c r="E22" s="316" t="s">
        <v>704</v>
      </c>
      <c r="F22" s="317"/>
    </row>
    <row r="23" spans="1:6" ht="18.75" x14ac:dyDescent="0.25">
      <c r="A23" s="311" t="s">
        <v>706</v>
      </c>
      <c r="B23" s="312"/>
      <c r="C23" s="313"/>
      <c r="D23" s="70">
        <v>3</v>
      </c>
      <c r="E23" s="316" t="s">
        <v>705</v>
      </c>
      <c r="F23" s="317"/>
    </row>
    <row r="24" spans="1:6" ht="18.75" x14ac:dyDescent="0.25">
      <c r="A24" s="311"/>
      <c r="B24" s="312"/>
      <c r="C24" s="313"/>
      <c r="D24" s="70"/>
      <c r="E24" s="318"/>
      <c r="F24" s="317"/>
    </row>
    <row r="25" spans="1:6" ht="18.75" x14ac:dyDescent="0.25">
      <c r="A25" s="311"/>
      <c r="B25" s="312"/>
      <c r="C25" s="313"/>
      <c r="D25" s="70"/>
      <c r="E25" s="318"/>
      <c r="F25" s="317"/>
    </row>
    <row r="26" spans="1:6" ht="18.75" x14ac:dyDescent="0.25">
      <c r="A26" s="311"/>
      <c r="B26" s="312"/>
      <c r="C26" s="313"/>
      <c r="D26" s="70"/>
      <c r="E26" s="318"/>
      <c r="F26" s="317"/>
    </row>
  </sheetData>
  <sheetProtection sort="0" autoFilter="0" pivotTables="0"/>
  <mergeCells count="14">
    <mergeCell ref="A1:F1"/>
    <mergeCell ref="A20:F20"/>
    <mergeCell ref="A21:C21"/>
    <mergeCell ref="A22:C22"/>
    <mergeCell ref="A23:C23"/>
    <mergeCell ref="A24:C24"/>
    <mergeCell ref="A25:C25"/>
    <mergeCell ref="A26:C26"/>
    <mergeCell ref="E21:F21"/>
    <mergeCell ref="E22:F22"/>
    <mergeCell ref="E23:F23"/>
    <mergeCell ref="E24:F24"/>
    <mergeCell ref="E25:F25"/>
    <mergeCell ref="E26:F26"/>
  </mergeCells>
  <hyperlinks>
    <hyperlink ref="E22" r:id="rId1" xr:uid="{00000000-0004-0000-1200-000000000000}"/>
    <hyperlink ref="E23" r:id="rId2" xr:uid="{00000000-0004-0000-1200-000001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topLeftCell="A7" zoomScale="60" zoomScaleNormal="60" workbookViewId="0">
      <selection activeCell="Y9" sqref="Y9"/>
    </sheetView>
  </sheetViews>
  <sheetFormatPr defaultRowHeight="15" x14ac:dyDescent="0.25"/>
  <cols>
    <col min="1" max="1" width="7" customWidth="1"/>
    <col min="2" max="2" width="54.7109375" customWidth="1"/>
    <col min="3" max="3" width="0.28515625" customWidth="1"/>
    <col min="4" max="5" width="9.28515625" hidden="1" customWidth="1"/>
    <col min="6" max="6" width="107.71093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75">
        <v>1</v>
      </c>
      <c r="B3" s="165" t="s">
        <v>233</v>
      </c>
      <c r="C3" s="166"/>
      <c r="D3" s="166"/>
      <c r="E3" s="167"/>
      <c r="F3" s="168" t="s">
        <v>282</v>
      </c>
    </row>
    <row r="4" spans="1:6" ht="39.6" customHeight="1" x14ac:dyDescent="0.3">
      <c r="A4" s="176">
        <v>2</v>
      </c>
      <c r="B4" s="107" t="s">
        <v>206</v>
      </c>
      <c r="C4" s="103"/>
      <c r="D4" s="103"/>
      <c r="E4" s="104"/>
      <c r="F4" s="169" t="s">
        <v>284</v>
      </c>
    </row>
    <row r="5" spans="1:6" ht="88.5" customHeight="1" x14ac:dyDescent="0.3">
      <c r="A5" s="177">
        <v>4</v>
      </c>
      <c r="B5" s="108" t="s">
        <v>231</v>
      </c>
      <c r="C5" s="101"/>
      <c r="D5" s="105"/>
      <c r="E5" s="102"/>
      <c r="F5" s="170" t="s">
        <v>285</v>
      </c>
    </row>
    <row r="6" spans="1:6" ht="37.5" customHeight="1" x14ac:dyDescent="0.3">
      <c r="A6" s="177">
        <v>5</v>
      </c>
      <c r="B6" s="106" t="s">
        <v>234</v>
      </c>
      <c r="C6" s="101"/>
      <c r="D6" s="101"/>
      <c r="E6" s="102"/>
      <c r="F6" s="170" t="s">
        <v>286</v>
      </c>
    </row>
    <row r="7" spans="1:6" ht="106.5" customHeight="1" x14ac:dyDescent="0.3">
      <c r="A7" s="177">
        <v>6</v>
      </c>
      <c r="B7" s="108" t="s">
        <v>232</v>
      </c>
      <c r="C7" s="101"/>
      <c r="D7" s="101"/>
      <c r="E7" s="102"/>
      <c r="F7" s="170" t="s">
        <v>287</v>
      </c>
    </row>
    <row r="8" spans="1:6" ht="140.25" customHeight="1" x14ac:dyDescent="0.3">
      <c r="A8" s="177">
        <v>7</v>
      </c>
      <c r="B8" s="108" t="s">
        <v>227</v>
      </c>
      <c r="C8" s="101"/>
      <c r="D8" s="101"/>
      <c r="E8" s="102"/>
      <c r="F8" s="170" t="s">
        <v>288</v>
      </c>
    </row>
    <row r="9" spans="1:6" ht="167.25" customHeight="1" x14ac:dyDescent="0.3">
      <c r="A9" s="177">
        <v>8</v>
      </c>
      <c r="B9" s="108" t="s">
        <v>228</v>
      </c>
      <c r="C9" s="101"/>
      <c r="D9" s="101"/>
      <c r="E9" s="102"/>
      <c r="F9" s="170" t="s">
        <v>289</v>
      </c>
    </row>
    <row r="10" spans="1:6" ht="114.75" customHeight="1" x14ac:dyDescent="0.3">
      <c r="A10" s="177">
        <v>9</v>
      </c>
      <c r="B10" s="108" t="s">
        <v>226</v>
      </c>
      <c r="C10" s="101"/>
      <c r="D10" s="101"/>
      <c r="E10" s="102"/>
      <c r="F10" s="170" t="s">
        <v>290</v>
      </c>
    </row>
    <row r="11" spans="1:6" ht="88.5" customHeight="1" x14ac:dyDescent="0.3">
      <c r="A11" s="177">
        <v>10</v>
      </c>
      <c r="B11" s="108" t="s">
        <v>230</v>
      </c>
      <c r="C11" s="101"/>
      <c r="D11" s="101"/>
      <c r="E11" s="102"/>
      <c r="F11" s="170" t="s">
        <v>733</v>
      </c>
    </row>
    <row r="12" spans="1:6" ht="135" customHeight="1" thickBot="1" x14ac:dyDescent="0.35">
      <c r="A12" s="178">
        <v>11</v>
      </c>
      <c r="B12" s="171" t="s">
        <v>229</v>
      </c>
      <c r="C12" s="172"/>
      <c r="D12" s="172"/>
      <c r="E12" s="173"/>
      <c r="F12" s="174" t="s">
        <v>731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80" zoomScaleSheetLayoutView="80" workbookViewId="0">
      <selection activeCell="B14" sqref="B14"/>
    </sheetView>
  </sheetViews>
  <sheetFormatPr defaultRowHeight="15" x14ac:dyDescent="0.25"/>
  <cols>
    <col min="1" max="1" width="27.28515625" customWidth="1"/>
    <col min="2" max="2" width="67.42578125" customWidth="1"/>
  </cols>
  <sheetData>
    <row r="1" spans="1:2" ht="18.75" x14ac:dyDescent="0.25">
      <c r="A1" s="249" t="s">
        <v>45</v>
      </c>
      <c r="B1" s="249"/>
    </row>
    <row r="2" spans="1:2" ht="18.75" customHeight="1" x14ac:dyDescent="0.25">
      <c r="A2" s="287" t="s">
        <v>46</v>
      </c>
      <c r="B2" s="208" t="s">
        <v>47</v>
      </c>
    </row>
    <row r="3" spans="1:2" ht="57.75" customHeight="1" x14ac:dyDescent="0.25">
      <c r="A3" s="287"/>
      <c r="B3" s="156" t="s">
        <v>48</v>
      </c>
    </row>
    <row r="4" spans="1:2" ht="18.75" x14ac:dyDescent="0.25">
      <c r="A4" s="26" t="s">
        <v>72</v>
      </c>
      <c r="B4" s="17">
        <v>1</v>
      </c>
    </row>
    <row r="5" spans="1:2" ht="18.75" x14ac:dyDescent="0.25">
      <c r="A5" s="29" t="s">
        <v>76</v>
      </c>
      <c r="B5" s="20"/>
    </row>
    <row r="6" spans="1:2" ht="18.75" x14ac:dyDescent="0.25">
      <c r="A6" s="48" t="s">
        <v>183</v>
      </c>
      <c r="B6" s="75"/>
    </row>
    <row r="7" spans="1:2" ht="18.75" x14ac:dyDescent="0.25">
      <c r="A7" s="48" t="s">
        <v>73</v>
      </c>
      <c r="B7" s="75"/>
    </row>
    <row r="8" spans="1:2" ht="18.75" x14ac:dyDescent="0.25">
      <c r="A8" s="29" t="s">
        <v>190</v>
      </c>
      <c r="B8" s="20"/>
    </row>
    <row r="9" spans="1:2" ht="18.75" x14ac:dyDescent="0.25">
      <c r="A9" s="48" t="s">
        <v>77</v>
      </c>
      <c r="B9" s="19"/>
    </row>
    <row r="10" spans="1:2" ht="18.75" x14ac:dyDescent="0.25">
      <c r="A10" s="48" t="s">
        <v>75</v>
      </c>
      <c r="B10" s="75"/>
    </row>
    <row r="11" spans="1:2" ht="18.75" x14ac:dyDescent="0.25">
      <c r="A11" s="48" t="s">
        <v>79</v>
      </c>
      <c r="B11" s="75"/>
    </row>
    <row r="12" spans="1:2" ht="18.75" x14ac:dyDescent="0.25">
      <c r="A12" s="48" t="s">
        <v>80</v>
      </c>
      <c r="B12" s="75"/>
    </row>
    <row r="13" spans="1:2" ht="18.75" x14ac:dyDescent="0.25">
      <c r="A13" s="48" t="s">
        <v>184</v>
      </c>
      <c r="B13" s="75"/>
    </row>
    <row r="14" spans="1:2" ht="37.5" x14ac:dyDescent="0.25">
      <c r="A14" s="29" t="s">
        <v>185</v>
      </c>
      <c r="B14" s="75"/>
    </row>
    <row r="15" spans="1:2" ht="18.75" x14ac:dyDescent="0.25">
      <c r="A15" s="60" t="s">
        <v>74</v>
      </c>
      <c r="B15" s="19">
        <v>6</v>
      </c>
    </row>
    <row r="16" spans="1:2" ht="18.75" x14ac:dyDescent="0.25">
      <c r="A16" s="48" t="s">
        <v>78</v>
      </c>
      <c r="B16" s="75">
        <v>1</v>
      </c>
    </row>
    <row r="17" spans="1:2" ht="18.75" x14ac:dyDescent="0.25">
      <c r="A17" s="48" t="s">
        <v>225</v>
      </c>
      <c r="B17" s="75">
        <v>2</v>
      </c>
    </row>
    <row r="18" spans="1:2" ht="18.75" x14ac:dyDescent="0.25">
      <c r="A18" s="48" t="s">
        <v>262</v>
      </c>
      <c r="B18" s="75"/>
    </row>
    <row r="19" spans="1:2" ht="18.75" x14ac:dyDescent="0.25">
      <c r="A19" s="110" t="s">
        <v>81</v>
      </c>
      <c r="B19" s="76">
        <f>B18+B17+B16+B15+B14+B13+B12+B11+B10+B9+B8+B7++B6+B5+B4</f>
        <v>10</v>
      </c>
    </row>
    <row r="20" spans="1:2" ht="18.75" x14ac:dyDescent="0.3">
      <c r="A20" s="18"/>
      <c r="B20" s="18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6"/>
  <sheetViews>
    <sheetView view="pageBreakPreview" zoomScale="87" zoomScaleSheetLayoutView="87" workbookViewId="0">
      <selection activeCell="J18" sqref="J18"/>
    </sheetView>
  </sheetViews>
  <sheetFormatPr defaultRowHeight="15" x14ac:dyDescent="0.25"/>
  <cols>
    <col min="2" max="2" width="26.5703125" customWidth="1"/>
    <col min="5" max="5" width="18.7109375" customWidth="1"/>
    <col min="8" max="8" width="18.7109375" customWidth="1"/>
    <col min="11" max="11" width="18.5703125" customWidth="1"/>
  </cols>
  <sheetData>
    <row r="1" spans="1:11" ht="21" customHeight="1" x14ac:dyDescent="0.3">
      <c r="A1" s="210" t="s">
        <v>277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48" customHeight="1" x14ac:dyDescent="0.3">
      <c r="A2" s="330"/>
      <c r="B2" s="330"/>
      <c r="C2" s="326" t="s">
        <v>273</v>
      </c>
      <c r="D2" s="326"/>
      <c r="E2" s="326"/>
      <c r="F2" s="331" t="s">
        <v>270</v>
      </c>
      <c r="G2" s="332"/>
      <c r="H2" s="333"/>
      <c r="I2" s="331" t="s">
        <v>279</v>
      </c>
      <c r="J2" s="332"/>
      <c r="K2" s="333"/>
    </row>
    <row r="3" spans="1:11" ht="47.25" customHeight="1" x14ac:dyDescent="0.3">
      <c r="A3" s="328" t="s">
        <v>274</v>
      </c>
      <c r="B3" s="328"/>
      <c r="C3" s="327" t="s">
        <v>738</v>
      </c>
      <c r="D3" s="327"/>
      <c r="E3" s="327"/>
      <c r="F3" s="327">
        <v>18</v>
      </c>
      <c r="G3" s="327"/>
      <c r="H3" s="327"/>
      <c r="I3" s="327" t="s">
        <v>739</v>
      </c>
      <c r="J3" s="327"/>
      <c r="K3" s="327"/>
    </row>
    <row r="4" spans="1:11" ht="44.25" customHeight="1" x14ac:dyDescent="0.3">
      <c r="A4" s="328" t="s">
        <v>275</v>
      </c>
      <c r="B4" s="328"/>
      <c r="C4" s="327"/>
      <c r="D4" s="327"/>
      <c r="E4" s="327"/>
      <c r="F4" s="327"/>
      <c r="G4" s="327"/>
      <c r="H4" s="327"/>
      <c r="I4" s="327"/>
      <c r="J4" s="327"/>
      <c r="K4" s="327"/>
    </row>
    <row r="5" spans="1:11" ht="50.25" customHeight="1" x14ac:dyDescent="0.3">
      <c r="A5" s="328" t="s">
        <v>276</v>
      </c>
      <c r="B5" s="328"/>
      <c r="C5" s="327" t="s">
        <v>740</v>
      </c>
      <c r="D5" s="327"/>
      <c r="E5" s="327"/>
      <c r="F5" s="327">
        <v>33</v>
      </c>
      <c r="G5" s="327"/>
      <c r="H5" s="327"/>
      <c r="I5" s="327" t="s">
        <v>737</v>
      </c>
      <c r="J5" s="327"/>
      <c r="K5" s="327"/>
    </row>
    <row r="6" spans="1:11" ht="51" customHeight="1" x14ac:dyDescent="0.3">
      <c r="A6" s="329" t="s">
        <v>278</v>
      </c>
      <c r="B6" s="329"/>
      <c r="C6" s="327"/>
      <c r="D6" s="327"/>
      <c r="E6" s="327"/>
      <c r="F6" s="327"/>
      <c r="G6" s="327"/>
      <c r="H6" s="327"/>
      <c r="I6" s="327"/>
      <c r="J6" s="327"/>
      <c r="K6" s="327"/>
    </row>
  </sheetData>
  <mergeCells count="20">
    <mergeCell ref="F2:H2"/>
    <mergeCell ref="I2:K2"/>
    <mergeCell ref="F3:H3"/>
    <mergeCell ref="F4:H4"/>
    <mergeCell ref="F5:H5"/>
    <mergeCell ref="F6:H6"/>
    <mergeCell ref="I3:K3"/>
    <mergeCell ref="I4:K4"/>
    <mergeCell ref="I5:K5"/>
    <mergeCell ref="I6:K6"/>
    <mergeCell ref="A3:B3"/>
    <mergeCell ref="A4:B4"/>
    <mergeCell ref="A5:B5"/>
    <mergeCell ref="A6:B6"/>
    <mergeCell ref="A2:B2"/>
    <mergeCell ref="C2:E2"/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view="pageBreakPreview" topLeftCell="A6" zoomScale="90" zoomScaleSheetLayoutView="90" workbookViewId="0">
      <selection activeCell="O11" sqref="O11"/>
    </sheetView>
  </sheetViews>
  <sheetFormatPr defaultRowHeight="15" x14ac:dyDescent="0.25"/>
  <cols>
    <col min="1" max="1" width="5" customWidth="1"/>
    <col min="2" max="2" width="37.7109375" customWidth="1"/>
    <col min="3" max="3" width="9.42578125" customWidth="1"/>
    <col min="4" max="4" width="10.28515625" customWidth="1"/>
    <col min="5" max="5" width="10" customWidth="1"/>
    <col min="6" max="6" width="9.7109375" customWidth="1"/>
    <col min="7" max="7" width="31" customWidth="1"/>
    <col min="8" max="8" width="19.7109375" customWidth="1"/>
  </cols>
  <sheetData>
    <row r="1" spans="1:9" ht="21" customHeight="1" x14ac:dyDescent="0.3">
      <c r="A1" s="276" t="s">
        <v>82</v>
      </c>
      <c r="B1" s="276"/>
      <c r="C1" s="276"/>
      <c r="D1" s="276"/>
      <c r="E1" s="276"/>
      <c r="F1" s="276"/>
      <c r="G1" s="276"/>
      <c r="H1" s="276"/>
    </row>
    <row r="2" spans="1:9" s="2" customFormat="1" ht="18.75" x14ac:dyDescent="0.3">
      <c r="A2" s="34" t="s">
        <v>68</v>
      </c>
      <c r="B2" s="34"/>
      <c r="C2" s="34"/>
      <c r="D2" s="34"/>
      <c r="E2" s="34"/>
      <c r="F2" s="34"/>
      <c r="G2" s="34"/>
      <c r="H2" s="34"/>
    </row>
    <row r="3" spans="1:9" s="1" customFormat="1" ht="21" customHeight="1" x14ac:dyDescent="0.3">
      <c r="A3" s="277" t="s">
        <v>56</v>
      </c>
      <c r="B3" s="280" t="s">
        <v>71</v>
      </c>
      <c r="C3" s="283" t="s">
        <v>176</v>
      </c>
      <c r="D3" s="284"/>
      <c r="E3" s="283" t="s">
        <v>192</v>
      </c>
      <c r="F3" s="284"/>
      <c r="G3" s="287" t="s">
        <v>0</v>
      </c>
      <c r="H3" s="287"/>
    </row>
    <row r="4" spans="1:9" s="1" customFormat="1" ht="54" customHeight="1" x14ac:dyDescent="0.3">
      <c r="A4" s="278"/>
      <c r="B4" s="281"/>
      <c r="C4" s="285"/>
      <c r="D4" s="286"/>
      <c r="E4" s="285"/>
      <c r="F4" s="282"/>
      <c r="G4" s="287" t="s">
        <v>177</v>
      </c>
      <c r="H4" s="287" t="s">
        <v>193</v>
      </c>
    </row>
    <row r="5" spans="1:9" s="1" customFormat="1" ht="18.75" hidden="1" customHeight="1" x14ac:dyDescent="0.3">
      <c r="A5" s="278"/>
      <c r="B5" s="281"/>
      <c r="C5" s="35"/>
      <c r="D5" s="35"/>
      <c r="E5" s="35"/>
      <c r="F5" s="36"/>
      <c r="G5" s="287"/>
      <c r="H5" s="287"/>
    </row>
    <row r="6" spans="1:9" s="1" customFormat="1" ht="21.75" customHeight="1" x14ac:dyDescent="0.3">
      <c r="A6" s="279"/>
      <c r="B6" s="282"/>
      <c r="C6" s="23" t="s">
        <v>53</v>
      </c>
      <c r="D6" s="23" t="s">
        <v>83</v>
      </c>
      <c r="E6" s="23" t="s">
        <v>53</v>
      </c>
      <c r="F6" s="133" t="s">
        <v>83</v>
      </c>
      <c r="G6" s="287"/>
      <c r="H6" s="287"/>
    </row>
    <row r="7" spans="1:9" s="1" customFormat="1" ht="39" customHeight="1" x14ac:dyDescent="0.3">
      <c r="A7" s="37">
        <v>1</v>
      </c>
      <c r="B7" s="38" t="s">
        <v>54</v>
      </c>
      <c r="C7" s="157">
        <v>11</v>
      </c>
      <c r="D7" s="157">
        <v>11</v>
      </c>
      <c r="E7" s="157">
        <v>268</v>
      </c>
      <c r="F7" s="157">
        <v>276</v>
      </c>
      <c r="G7" s="157">
        <v>0</v>
      </c>
      <c r="H7" s="157">
        <v>0</v>
      </c>
    </row>
    <row r="8" spans="1:9" s="1" customFormat="1" ht="39" customHeight="1" x14ac:dyDescent="0.3">
      <c r="A8" s="37">
        <v>2</v>
      </c>
      <c r="B8" s="38" t="s">
        <v>55</v>
      </c>
      <c r="C8" s="157">
        <v>1</v>
      </c>
      <c r="D8" s="157">
        <v>1</v>
      </c>
      <c r="E8" s="157">
        <v>35</v>
      </c>
      <c r="F8" s="157">
        <v>35</v>
      </c>
      <c r="G8" s="157">
        <v>0</v>
      </c>
      <c r="H8" s="157">
        <v>0</v>
      </c>
    </row>
    <row r="9" spans="1:9" s="1" customFormat="1" ht="19.5" customHeight="1" x14ac:dyDescent="0.3">
      <c r="A9" s="264">
        <v>3</v>
      </c>
      <c r="B9" s="88" t="s">
        <v>63</v>
      </c>
      <c r="C9" s="266">
        <v>2</v>
      </c>
      <c r="D9" s="266">
        <v>2</v>
      </c>
      <c r="E9" s="268">
        <v>38</v>
      </c>
      <c r="F9" s="269"/>
      <c r="G9" s="266">
        <v>0</v>
      </c>
      <c r="H9" s="86">
        <v>0</v>
      </c>
    </row>
    <row r="10" spans="1:9" s="1" customFormat="1" ht="18.75" customHeight="1" x14ac:dyDescent="0.3">
      <c r="A10" s="265"/>
      <c r="B10" s="88" t="s">
        <v>85</v>
      </c>
      <c r="C10" s="267"/>
      <c r="D10" s="267"/>
      <c r="E10" s="157">
        <v>30</v>
      </c>
      <c r="F10" s="157">
        <v>38</v>
      </c>
      <c r="G10" s="267"/>
      <c r="H10" s="157">
        <v>0</v>
      </c>
    </row>
    <row r="11" spans="1:9" s="1" customFormat="1" ht="56.25" customHeight="1" x14ac:dyDescent="0.3">
      <c r="A11" s="37">
        <v>4</v>
      </c>
      <c r="B11" s="39" t="s">
        <v>64</v>
      </c>
      <c r="C11" s="157">
        <v>2</v>
      </c>
      <c r="D11" s="157">
        <v>2</v>
      </c>
      <c r="E11" s="157">
        <v>35</v>
      </c>
      <c r="F11" s="157">
        <v>41</v>
      </c>
      <c r="G11" s="157">
        <v>0</v>
      </c>
      <c r="H11" s="157">
        <v>0</v>
      </c>
    </row>
    <row r="12" spans="1:9" s="1" customFormat="1" ht="56.25" x14ac:dyDescent="0.3">
      <c r="A12" s="37">
        <v>5</v>
      </c>
      <c r="B12" s="38" t="s">
        <v>65</v>
      </c>
      <c r="C12" s="157">
        <v>2</v>
      </c>
      <c r="D12" s="157">
        <v>2</v>
      </c>
      <c r="E12" s="157">
        <v>32</v>
      </c>
      <c r="F12" s="157">
        <v>34</v>
      </c>
      <c r="G12" s="157">
        <v>0</v>
      </c>
      <c r="H12" s="157">
        <v>0</v>
      </c>
    </row>
    <row r="13" spans="1:9" s="1" customFormat="1" ht="39" customHeight="1" x14ac:dyDescent="0.3">
      <c r="A13" s="37">
        <v>6</v>
      </c>
      <c r="B13" s="39" t="s">
        <v>66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</row>
    <row r="14" spans="1:9" s="2" customFormat="1" ht="39" customHeight="1" x14ac:dyDescent="0.3">
      <c r="A14" s="270" t="s">
        <v>84</v>
      </c>
      <c r="B14" s="271"/>
      <c r="C14" s="274">
        <f>C13+C12+C11+C9+C8+C7</f>
        <v>18</v>
      </c>
      <c r="D14" s="274">
        <f>D13+D12+D11+D9+D8+D7</f>
        <v>18</v>
      </c>
      <c r="E14" s="40">
        <f>E7+E8+E11+E12+E13</f>
        <v>370</v>
      </c>
      <c r="F14" s="40">
        <f>F7+F8+F11+F12+F13</f>
        <v>386</v>
      </c>
      <c r="G14" s="274">
        <f>G7+G8+G9+G11+G12+G13</f>
        <v>0</v>
      </c>
      <c r="H14" s="40"/>
      <c r="I14" s="95"/>
    </row>
    <row r="15" spans="1:9" ht="39" customHeight="1" x14ac:dyDescent="0.25">
      <c r="A15" s="272"/>
      <c r="B15" s="273"/>
      <c r="C15" s="275"/>
      <c r="D15" s="275"/>
      <c r="E15" s="41">
        <f>E10</f>
        <v>30</v>
      </c>
      <c r="F15" s="41">
        <f>F10</f>
        <v>38</v>
      </c>
      <c r="G15" s="275"/>
      <c r="H15" s="41"/>
    </row>
    <row r="16" spans="1:9" ht="18.75" x14ac:dyDescent="0.3">
      <c r="A16" s="259" t="s">
        <v>191</v>
      </c>
      <c r="B16" s="260"/>
      <c r="C16" s="261">
        <f>F14+E9</f>
        <v>424</v>
      </c>
      <c r="D16" s="262"/>
      <c r="E16" s="262"/>
      <c r="F16" s="262"/>
      <c r="G16" s="262"/>
      <c r="H16" s="263"/>
      <c r="I16" s="92">
        <f>F14+F15</f>
        <v>424</v>
      </c>
    </row>
    <row r="18" spans="9:32" ht="15" customHeight="1" x14ac:dyDescent="0.3">
      <c r="I18" s="6"/>
      <c r="J18" s="6"/>
      <c r="K18" s="6"/>
      <c r="L18" s="6"/>
      <c r="M18" s="6"/>
      <c r="N18" s="6"/>
      <c r="O18" s="6"/>
      <c r="P18" s="6"/>
      <c r="Q18" s="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9:32" ht="15" customHeight="1" x14ac:dyDescent="0.3">
      <c r="I19" s="6"/>
      <c r="J19" s="6"/>
      <c r="K19" s="6"/>
      <c r="L19" s="6"/>
      <c r="M19" s="6"/>
      <c r="N19" s="6"/>
      <c r="O19" s="6"/>
      <c r="P19" s="6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9:32" ht="18.75" x14ac:dyDescent="0.3">
      <c r="I20" s="7"/>
      <c r="J20" s="8"/>
      <c r="K20" s="9"/>
      <c r="L20" s="8"/>
      <c r="M20" s="8"/>
      <c r="N20" s="8"/>
      <c r="O20" s="10"/>
      <c r="P20" s="8"/>
      <c r="Q20" s="8"/>
      <c r="R20" s="9"/>
      <c r="S20" s="8"/>
      <c r="T20" s="8"/>
      <c r="U20" s="11"/>
      <c r="V20" s="9"/>
      <c r="W20" s="12"/>
      <c r="X20" s="8"/>
      <c r="Y20" s="9"/>
      <c r="Z20" s="8"/>
      <c r="AA20" s="8"/>
      <c r="AB20" s="9"/>
      <c r="AC20" s="1"/>
      <c r="AD20" s="1"/>
      <c r="AE20" s="1"/>
      <c r="AF20" s="1"/>
    </row>
    <row r="21" spans="9:32" ht="18.75" x14ac:dyDescent="0.3">
      <c r="I21" s="7"/>
      <c r="J21" s="8"/>
      <c r="K21" s="9"/>
      <c r="L21" s="8"/>
      <c r="M21" s="8"/>
      <c r="N21" s="8"/>
      <c r="O21" s="10"/>
      <c r="P21" s="8"/>
      <c r="Q21" s="8"/>
      <c r="R21" s="9"/>
      <c r="S21" s="8"/>
      <c r="T21" s="8"/>
      <c r="U21" s="11"/>
      <c r="V21" s="9"/>
      <c r="W21" s="12"/>
      <c r="X21" s="8"/>
      <c r="Y21" s="9"/>
      <c r="Z21" s="8"/>
      <c r="AA21" s="8"/>
      <c r="AB21" s="9"/>
      <c r="AC21" s="1"/>
      <c r="AD21" s="1"/>
      <c r="AE21" s="1"/>
      <c r="AF21" s="1"/>
    </row>
    <row r="22" spans="9:32" ht="18.75" x14ac:dyDescent="0.3">
      <c r="I22" s="7"/>
      <c r="J22" s="8"/>
      <c r="K22" s="9"/>
      <c r="L22" s="8"/>
      <c r="M22" s="8"/>
      <c r="N22" s="8"/>
      <c r="O22" s="10"/>
      <c r="P22" s="8"/>
      <c r="Q22" s="8"/>
      <c r="R22" s="9"/>
      <c r="S22" s="8"/>
      <c r="T22" s="8"/>
      <c r="U22" s="11"/>
      <c r="V22" s="9"/>
      <c r="W22" s="12"/>
      <c r="X22" s="8"/>
      <c r="Y22" s="9"/>
      <c r="Z22" s="8"/>
      <c r="AA22" s="8"/>
      <c r="AB22" s="9"/>
      <c r="AC22" s="1"/>
      <c r="AD22" s="1"/>
      <c r="AE22" s="1"/>
      <c r="AF22" s="1"/>
    </row>
    <row r="23" spans="9:32" ht="18.75" x14ac:dyDescent="0.3">
      <c r="I23" s="7"/>
      <c r="J23" s="8"/>
      <c r="K23" s="9"/>
      <c r="L23" s="8"/>
      <c r="M23" s="8"/>
      <c r="N23" s="8"/>
      <c r="O23" s="10"/>
      <c r="P23" s="8"/>
      <c r="Q23" s="8"/>
      <c r="R23" s="9"/>
      <c r="S23" s="8"/>
      <c r="T23" s="8"/>
      <c r="U23" s="11"/>
      <c r="V23" s="9"/>
      <c r="W23" s="12"/>
      <c r="X23" s="8"/>
      <c r="Y23" s="9"/>
      <c r="Z23" s="8"/>
      <c r="AA23" s="8"/>
      <c r="AB23" s="9"/>
      <c r="AC23" s="1"/>
      <c r="AD23" s="1"/>
      <c r="AE23" s="1"/>
      <c r="AF23" s="1"/>
    </row>
    <row r="24" spans="9:32" ht="18.75" x14ac:dyDescent="0.3">
      <c r="I24" s="7"/>
      <c r="J24" s="8"/>
      <c r="K24" s="9"/>
      <c r="L24" s="8"/>
      <c r="M24" s="8"/>
      <c r="N24" s="8"/>
      <c r="O24" s="10"/>
      <c r="P24" s="8"/>
      <c r="Q24" s="8"/>
      <c r="R24" s="9"/>
      <c r="S24" s="8"/>
      <c r="T24" s="8"/>
      <c r="U24" s="8"/>
      <c r="V24" s="9"/>
      <c r="W24" s="12"/>
      <c r="X24" s="8"/>
      <c r="Y24" s="9"/>
      <c r="Z24" s="8"/>
      <c r="AA24" s="8"/>
      <c r="AB24" s="9"/>
      <c r="AC24" s="1"/>
      <c r="AD24" s="1"/>
      <c r="AE24" s="1"/>
      <c r="AF24" s="1"/>
    </row>
    <row r="25" spans="9:32" ht="18.75" customHeight="1" x14ac:dyDescent="0.3">
      <c r="I25" s="6"/>
      <c r="J25" s="8"/>
      <c r="K25" s="9"/>
      <c r="L25" s="8"/>
      <c r="M25" s="8"/>
      <c r="N25" s="9"/>
      <c r="O25" s="10"/>
      <c r="P25" s="8"/>
      <c r="Q25" s="8"/>
      <c r="R25" s="9"/>
      <c r="S25" s="9"/>
      <c r="T25" s="8"/>
      <c r="U25" s="9"/>
      <c r="V25" s="9"/>
      <c r="W25" s="12"/>
      <c r="X25" s="8"/>
      <c r="Y25" s="9"/>
      <c r="Z25" s="8"/>
      <c r="AA25" s="9"/>
      <c r="AB25" s="9"/>
      <c r="AC25" s="1"/>
      <c r="AD25" s="1"/>
      <c r="AE25" s="1"/>
      <c r="AF25" s="1"/>
    </row>
    <row r="26" spans="9:32" ht="18.75" x14ac:dyDescent="0.3">
      <c r="I26" s="7"/>
      <c r="J26" s="8"/>
      <c r="K26" s="9"/>
      <c r="L26" s="8"/>
      <c r="M26" s="8"/>
      <c r="N26" s="8"/>
      <c r="O26" s="10"/>
      <c r="P26" s="8"/>
      <c r="Q26" s="8"/>
      <c r="R26" s="9"/>
      <c r="S26" s="9"/>
      <c r="T26" s="8"/>
      <c r="U26" s="11"/>
      <c r="V26" s="9"/>
      <c r="W26" s="12"/>
      <c r="X26" s="8"/>
      <c r="Y26" s="9"/>
      <c r="Z26" s="8"/>
      <c r="AA26" s="8"/>
      <c r="AB26" s="9"/>
      <c r="AC26" s="1"/>
      <c r="AD26" s="1"/>
      <c r="AE26" s="1"/>
      <c r="AF26" s="1"/>
    </row>
    <row r="27" spans="9:32" ht="18.75" x14ac:dyDescent="0.3">
      <c r="I27" s="7"/>
      <c r="J27" s="8"/>
      <c r="K27" s="9"/>
      <c r="L27" s="8"/>
      <c r="M27" s="8"/>
      <c r="N27" s="8"/>
      <c r="O27" s="10"/>
      <c r="P27" s="8"/>
      <c r="Q27" s="8"/>
      <c r="R27" s="9"/>
      <c r="S27" s="8"/>
      <c r="T27" s="8"/>
      <c r="U27" s="11"/>
      <c r="V27" s="9"/>
      <c r="W27" s="12"/>
      <c r="X27" s="8"/>
      <c r="Y27" s="9"/>
      <c r="Z27" s="8"/>
      <c r="AA27" s="8"/>
      <c r="AB27" s="9"/>
      <c r="AC27" s="1"/>
      <c r="AD27" s="1"/>
      <c r="AE27" s="1"/>
      <c r="AF27" s="1"/>
    </row>
    <row r="28" spans="9:32" ht="18.75" x14ac:dyDescent="0.3">
      <c r="I28" s="7"/>
      <c r="J28" s="8"/>
      <c r="K28" s="9"/>
      <c r="L28" s="8"/>
      <c r="M28" s="8"/>
      <c r="N28" s="8"/>
      <c r="O28" s="10"/>
      <c r="P28" s="8"/>
      <c r="Q28" s="8"/>
      <c r="R28" s="9"/>
      <c r="S28" s="8"/>
      <c r="T28" s="8"/>
      <c r="U28" s="11"/>
      <c r="V28" s="9"/>
      <c r="W28" s="12"/>
      <c r="X28" s="8"/>
      <c r="Y28" s="9"/>
      <c r="Z28" s="8"/>
      <c r="AA28" s="8"/>
      <c r="AB28" s="9"/>
      <c r="AC28" s="1"/>
      <c r="AD28" s="1"/>
      <c r="AE28" s="1"/>
      <c r="AF28" s="1"/>
    </row>
    <row r="29" spans="9:32" ht="18.75" x14ac:dyDescent="0.3">
      <c r="I29" s="13"/>
      <c r="J29" s="8"/>
      <c r="K29" s="9"/>
      <c r="L29" s="8"/>
      <c r="M29" s="8"/>
      <c r="N29" s="8"/>
      <c r="O29" s="10"/>
      <c r="P29" s="8"/>
      <c r="Q29" s="8"/>
      <c r="R29" s="9"/>
      <c r="S29" s="8"/>
      <c r="T29" s="8"/>
      <c r="U29" s="11"/>
      <c r="V29" s="9"/>
      <c r="W29" s="12"/>
      <c r="X29" s="8"/>
      <c r="Y29" s="9"/>
      <c r="Z29" s="8"/>
      <c r="AA29" s="8"/>
      <c r="AB29" s="9"/>
      <c r="AC29" s="1"/>
      <c r="AD29" s="1"/>
      <c r="AE29" s="1"/>
      <c r="AF29" s="1"/>
    </row>
    <row r="30" spans="9:32" ht="18.75" x14ac:dyDescent="0.3">
      <c r="I30" s="13"/>
      <c r="J30" s="8"/>
      <c r="K30" s="9"/>
      <c r="L30" s="8"/>
      <c r="M30" s="8"/>
      <c r="N30" s="8"/>
      <c r="O30" s="10"/>
      <c r="P30" s="8"/>
      <c r="Q30" s="8"/>
      <c r="R30" s="9"/>
      <c r="S30" s="8"/>
      <c r="T30" s="8"/>
      <c r="U30" s="11"/>
      <c r="V30" s="9"/>
      <c r="W30" s="12"/>
      <c r="X30" s="8"/>
      <c r="Y30" s="9"/>
      <c r="Z30" s="8"/>
      <c r="AA30" s="8"/>
      <c r="AB30" s="9"/>
      <c r="AC30" s="1"/>
      <c r="AD30" s="1"/>
      <c r="AE30" s="1"/>
      <c r="AF30" s="1"/>
    </row>
    <row r="33" s="14" customFormat="1" ht="15" customHeight="1" x14ac:dyDescent="0.25"/>
  </sheetData>
  <sheetProtection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view="pageBreakPreview" zoomScale="90" zoomScaleSheetLayoutView="90" workbookViewId="0">
      <selection activeCell="C17" sqref="C17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28515625" customWidth="1"/>
  </cols>
  <sheetData>
    <row r="1" spans="1:4" ht="18.75" x14ac:dyDescent="0.3">
      <c r="A1" s="288" t="s">
        <v>69</v>
      </c>
      <c r="B1" s="288"/>
      <c r="C1" s="288"/>
      <c r="D1" s="2"/>
    </row>
    <row r="2" spans="1:4" ht="38.25" customHeight="1" x14ac:dyDescent="0.25">
      <c r="A2" s="133" t="s">
        <v>1</v>
      </c>
      <c r="B2" s="23" t="s">
        <v>2</v>
      </c>
      <c r="C2" s="23" t="s">
        <v>70</v>
      </c>
      <c r="D2" s="5"/>
    </row>
    <row r="3" spans="1:4" ht="18.75" x14ac:dyDescent="0.25">
      <c r="A3" s="97" t="s">
        <v>3</v>
      </c>
      <c r="B3" s="183">
        <f>SUM(B4:B8)</f>
        <v>357</v>
      </c>
      <c r="C3" s="184" t="s">
        <v>235</v>
      </c>
      <c r="D3" s="5"/>
    </row>
    <row r="4" spans="1:4" ht="18.75" customHeight="1" x14ac:dyDescent="0.25">
      <c r="A4" s="88" t="s">
        <v>4</v>
      </c>
      <c r="B4" s="185">
        <v>32</v>
      </c>
      <c r="C4" s="186">
        <f>B4/'Раздел 1,1.1'!C16:H16*100</f>
        <v>7.5471698113207548</v>
      </c>
      <c r="D4" s="7"/>
    </row>
    <row r="5" spans="1:4" ht="18.75" customHeight="1" x14ac:dyDescent="0.25">
      <c r="A5" s="88" t="s">
        <v>5</v>
      </c>
      <c r="B5" s="185">
        <v>148</v>
      </c>
      <c r="C5" s="186">
        <f>B5/'Раздел 1,1.1'!C16:H16*100</f>
        <v>34.905660377358487</v>
      </c>
      <c r="D5" s="7"/>
    </row>
    <row r="6" spans="1:4" ht="18.75" customHeight="1" x14ac:dyDescent="0.25">
      <c r="A6" s="88" t="s">
        <v>6</v>
      </c>
      <c r="B6" s="185">
        <v>104</v>
      </c>
      <c r="C6" s="186">
        <f>B6/'Раздел 1,1.1'!C16:H16*100</f>
        <v>24.528301886792452</v>
      </c>
      <c r="D6" s="7"/>
    </row>
    <row r="7" spans="1:4" ht="18.75" customHeight="1" x14ac:dyDescent="0.25">
      <c r="A7" s="88" t="s">
        <v>67</v>
      </c>
      <c r="B7" s="185">
        <v>29</v>
      </c>
      <c r="C7" s="186">
        <f>B7/'Раздел 1,1.1'!C16:H16*100</f>
        <v>6.8396226415094334</v>
      </c>
      <c r="D7" s="7"/>
    </row>
    <row r="8" spans="1:4" ht="18.75" customHeight="1" x14ac:dyDescent="0.25">
      <c r="A8" s="88" t="s">
        <v>264</v>
      </c>
      <c r="B8" s="185">
        <v>44</v>
      </c>
      <c r="C8" s="186">
        <f>B8/'Раздел 1,1.1'!C16:H16*100</f>
        <v>10.377358490566039</v>
      </c>
      <c r="D8" s="7"/>
    </row>
    <row r="9" spans="1:4" ht="18.75" customHeight="1" x14ac:dyDescent="0.25">
      <c r="A9" s="88" t="s">
        <v>265</v>
      </c>
      <c r="B9" s="185">
        <v>67</v>
      </c>
      <c r="C9" s="186">
        <f>B9/'Раздел 1,1.1'!C16:H16*100</f>
        <v>15.80188679245283</v>
      </c>
      <c r="D9" s="7"/>
    </row>
    <row r="10" spans="1:4" ht="18.75" x14ac:dyDescent="0.25">
      <c r="A10" s="97" t="s">
        <v>7</v>
      </c>
      <c r="B10" s="183">
        <f>SUM(B11:B16)</f>
        <v>424</v>
      </c>
      <c r="C10" s="184" t="s">
        <v>235</v>
      </c>
      <c r="D10" s="5"/>
    </row>
    <row r="11" spans="1:4" ht="18.75" customHeight="1" x14ac:dyDescent="0.25">
      <c r="A11" s="88" t="s">
        <v>8</v>
      </c>
      <c r="B11" s="185">
        <v>18</v>
      </c>
      <c r="C11" s="186">
        <f>B11/'Раздел 1,1.1'!C16:H16*100</f>
        <v>4.2452830188679247</v>
      </c>
      <c r="D11" s="7"/>
    </row>
    <row r="12" spans="1:4" ht="18.75" customHeight="1" x14ac:dyDescent="0.25">
      <c r="A12" s="88" t="s">
        <v>9</v>
      </c>
      <c r="B12" s="185">
        <v>265</v>
      </c>
      <c r="C12" s="186">
        <f>B12/'Раздел 1,1.1'!C16:H16*100</f>
        <v>62.5</v>
      </c>
      <c r="D12" s="7"/>
    </row>
    <row r="13" spans="1:4" ht="18.75" customHeight="1" x14ac:dyDescent="0.25">
      <c r="A13" s="88" t="s">
        <v>267</v>
      </c>
      <c r="B13" s="185">
        <v>39</v>
      </c>
      <c r="C13" s="186">
        <f>B13/'Раздел 1,1.1'!C16:H16*100</f>
        <v>9.1981132075471699</v>
      </c>
      <c r="D13" s="7"/>
    </row>
    <row r="14" spans="1:4" ht="18.75" customHeight="1" x14ac:dyDescent="0.25">
      <c r="A14" s="88" t="s">
        <v>268</v>
      </c>
      <c r="B14" s="185">
        <v>5</v>
      </c>
      <c r="C14" s="186">
        <f>B14/'Раздел 1,1.1'!C16:H16*100</f>
        <v>1.179245283018868</v>
      </c>
      <c r="D14" s="7"/>
    </row>
    <row r="15" spans="1:4" ht="18.75" customHeight="1" x14ac:dyDescent="0.25">
      <c r="A15" s="88" t="s">
        <v>10</v>
      </c>
      <c r="B15" s="185">
        <v>30</v>
      </c>
      <c r="C15" s="186">
        <f>B15/'Раздел 1,1.1'!C16:H16*100</f>
        <v>7.0754716981132075</v>
      </c>
      <c r="D15" s="7"/>
    </row>
    <row r="16" spans="1:4" ht="18.75" x14ac:dyDescent="0.25">
      <c r="A16" s="88" t="s">
        <v>196</v>
      </c>
      <c r="B16" s="185">
        <v>67</v>
      </c>
      <c r="C16" s="186">
        <f>B16/'Раздел 1,1.1'!C16:H16*100</f>
        <v>15.80188679245283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6"/>
  <sheetViews>
    <sheetView view="pageBreakPreview" topLeftCell="A4" zoomScale="90" zoomScaleNormal="80" zoomScaleSheetLayoutView="90" workbookViewId="0">
      <selection activeCell="J7" sqref="J7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28515625" style="2"/>
    <col min="5" max="5" width="19.28515625" style="1" customWidth="1"/>
    <col min="6" max="6" width="20.71093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16" customFormat="1" x14ac:dyDescent="0.3">
      <c r="A1" s="288" t="s">
        <v>92</v>
      </c>
      <c r="B1" s="288"/>
      <c r="C1" s="288"/>
      <c r="D1" s="288"/>
      <c r="E1" s="288"/>
      <c r="F1" s="288"/>
      <c r="G1" s="288"/>
      <c r="H1" s="288"/>
      <c r="I1" s="288"/>
      <c r="J1" s="288"/>
      <c r="K1" s="160"/>
      <c r="L1" s="160"/>
    </row>
    <row r="2" spans="1:12" s="3" customFormat="1" ht="37.5" customHeight="1" x14ac:dyDescent="0.25">
      <c r="A2" s="290" t="s">
        <v>56</v>
      </c>
      <c r="B2" s="287" t="s">
        <v>49</v>
      </c>
      <c r="C2" s="287" t="s">
        <v>50</v>
      </c>
      <c r="D2" s="287"/>
      <c r="E2" s="287" t="s">
        <v>51</v>
      </c>
      <c r="F2" s="287" t="s">
        <v>52</v>
      </c>
      <c r="G2" s="287" t="s">
        <v>57</v>
      </c>
      <c r="H2" s="287"/>
      <c r="I2" s="287"/>
      <c r="J2" s="287" t="s">
        <v>58</v>
      </c>
      <c r="K2" s="287" t="s">
        <v>210</v>
      </c>
      <c r="L2" s="287" t="s">
        <v>198</v>
      </c>
    </row>
    <row r="3" spans="1:12" s="3" customFormat="1" ht="57.75" customHeight="1" x14ac:dyDescent="0.25">
      <c r="A3" s="290"/>
      <c r="B3" s="287"/>
      <c r="C3" s="23" t="s">
        <v>53</v>
      </c>
      <c r="D3" s="23" t="s">
        <v>83</v>
      </c>
      <c r="E3" s="287"/>
      <c r="F3" s="287"/>
      <c r="G3" s="23" t="s">
        <v>59</v>
      </c>
      <c r="H3" s="23" t="s">
        <v>209</v>
      </c>
      <c r="I3" s="23" t="s">
        <v>60</v>
      </c>
      <c r="J3" s="287"/>
      <c r="K3" s="287"/>
      <c r="L3" s="287"/>
    </row>
    <row r="4" spans="1:12" s="3" customFormat="1" ht="75" customHeight="1" x14ac:dyDescent="0.25">
      <c r="A4" s="54" t="s">
        <v>61</v>
      </c>
      <c r="B4" s="90" t="s">
        <v>54</v>
      </c>
      <c r="C4" s="90">
        <f>SUM(C5,C12,C21)</f>
        <v>5</v>
      </c>
      <c r="D4" s="90">
        <f>SUM(D5,D12,D21)</f>
        <v>5</v>
      </c>
      <c r="E4" s="90"/>
      <c r="F4" s="90"/>
      <c r="G4" s="90">
        <f t="shared" ref="G4:L4" si="0">SUM(G5,G12,G21)</f>
        <v>91</v>
      </c>
      <c r="H4" s="90">
        <f t="shared" si="0"/>
        <v>35</v>
      </c>
      <c r="I4" s="90">
        <f t="shared" si="0"/>
        <v>466</v>
      </c>
      <c r="J4" s="90">
        <f t="shared" si="0"/>
        <v>0</v>
      </c>
      <c r="K4" s="90">
        <f t="shared" si="0"/>
        <v>0</v>
      </c>
      <c r="L4" s="90">
        <f t="shared" si="0"/>
        <v>0</v>
      </c>
    </row>
    <row r="5" spans="1:12" s="3" customFormat="1" ht="21.6" customHeight="1" x14ac:dyDescent="0.25">
      <c r="A5" s="53"/>
      <c r="B5" s="113" t="s">
        <v>211</v>
      </c>
      <c r="C5" s="191">
        <v>4</v>
      </c>
      <c r="D5" s="191">
        <v>4</v>
      </c>
      <c r="E5" s="187"/>
      <c r="F5" s="115"/>
      <c r="G5" s="191">
        <f t="shared" ref="G5:L5" si="1">SUM(G6:G11)</f>
        <v>79</v>
      </c>
      <c r="H5" s="191">
        <f t="shared" si="1"/>
        <v>35</v>
      </c>
      <c r="I5" s="114">
        <f t="shared" si="1"/>
        <v>346</v>
      </c>
      <c r="J5" s="115">
        <f t="shared" si="1"/>
        <v>0</v>
      </c>
      <c r="K5" s="115">
        <f t="shared" si="1"/>
        <v>0</v>
      </c>
      <c r="L5" s="115">
        <f t="shared" si="1"/>
        <v>0</v>
      </c>
    </row>
    <row r="6" spans="1:12" s="3" customFormat="1" ht="37.5" x14ac:dyDescent="0.25">
      <c r="A6" s="53"/>
      <c r="B6" s="61" t="s">
        <v>291</v>
      </c>
      <c r="C6" s="52"/>
      <c r="D6" s="52"/>
      <c r="E6" s="50" t="s">
        <v>296</v>
      </c>
      <c r="F6" s="50" t="s">
        <v>304</v>
      </c>
      <c r="G6" s="17">
        <v>33</v>
      </c>
      <c r="H6" s="17">
        <v>20</v>
      </c>
      <c r="I6" s="17">
        <v>85</v>
      </c>
      <c r="J6" s="50"/>
      <c r="K6" s="50"/>
      <c r="L6" s="50"/>
    </row>
    <row r="7" spans="1:12" s="3" customFormat="1" x14ac:dyDescent="0.25">
      <c r="A7" s="53"/>
      <c r="B7" s="61" t="s">
        <v>292</v>
      </c>
      <c r="C7" s="52"/>
      <c r="D7" s="52"/>
      <c r="E7" s="50" t="s">
        <v>296</v>
      </c>
      <c r="F7" s="50" t="s">
        <v>305</v>
      </c>
      <c r="G7" s="17">
        <v>18</v>
      </c>
      <c r="H7" s="17">
        <v>5</v>
      </c>
      <c r="I7" s="17">
        <v>171</v>
      </c>
      <c r="J7" s="50"/>
      <c r="K7" s="50"/>
      <c r="L7" s="50"/>
    </row>
    <row r="8" spans="1:12" s="3" customFormat="1" x14ac:dyDescent="0.25">
      <c r="A8" s="53"/>
      <c r="B8" s="61" t="s">
        <v>293</v>
      </c>
      <c r="C8" s="52"/>
      <c r="D8" s="52"/>
      <c r="E8" s="50" t="s">
        <v>297</v>
      </c>
      <c r="F8" s="50" t="s">
        <v>305</v>
      </c>
      <c r="G8" s="17">
        <v>20</v>
      </c>
      <c r="H8" s="17">
        <v>10</v>
      </c>
      <c r="I8" s="17">
        <v>30</v>
      </c>
      <c r="J8" s="50"/>
      <c r="K8" s="50"/>
      <c r="L8" s="50"/>
    </row>
    <row r="9" spans="1:12" s="3" customFormat="1" x14ac:dyDescent="0.25">
      <c r="A9" s="53"/>
      <c r="B9" s="61" t="s">
        <v>294</v>
      </c>
      <c r="C9" s="52"/>
      <c r="D9" s="52"/>
      <c r="E9" s="50" t="s">
        <v>296</v>
      </c>
      <c r="F9" s="50" t="s">
        <v>305</v>
      </c>
      <c r="G9" s="17">
        <v>8</v>
      </c>
      <c r="H9" s="17">
        <v>0</v>
      </c>
      <c r="I9" s="17">
        <v>60</v>
      </c>
      <c r="J9" s="50"/>
      <c r="K9" s="50"/>
      <c r="L9" s="50"/>
    </row>
    <row r="10" spans="1:12" s="3" customFormat="1" x14ac:dyDescent="0.25">
      <c r="A10" s="53"/>
      <c r="B10" s="61"/>
      <c r="C10" s="52"/>
      <c r="D10" s="52"/>
      <c r="E10" s="50"/>
      <c r="F10" s="50"/>
      <c r="G10" s="17"/>
      <c r="H10" s="17"/>
      <c r="I10" s="17"/>
      <c r="J10" s="50"/>
      <c r="K10" s="50"/>
      <c r="L10" s="50"/>
    </row>
    <row r="11" spans="1:12" s="3" customFormat="1" x14ac:dyDescent="0.25">
      <c r="A11" s="53"/>
      <c r="B11" s="61"/>
      <c r="C11" s="52"/>
      <c r="D11" s="52"/>
      <c r="E11" s="50"/>
      <c r="F11" s="50"/>
      <c r="G11" s="17"/>
      <c r="H11" s="17"/>
      <c r="I11" s="17"/>
      <c r="J11" s="50"/>
      <c r="K11" s="50"/>
      <c r="L11" s="50"/>
    </row>
    <row r="12" spans="1:12" s="3" customFormat="1" x14ac:dyDescent="0.25">
      <c r="A12" s="53"/>
      <c r="B12" s="113" t="s">
        <v>212</v>
      </c>
      <c r="C12" s="191">
        <v>1</v>
      </c>
      <c r="D12" s="192">
        <v>1</v>
      </c>
      <c r="E12" s="187"/>
      <c r="F12" s="115"/>
      <c r="G12" s="191">
        <f t="shared" ref="G12:L12" si="2">SUM(G13:G20)</f>
        <v>12</v>
      </c>
      <c r="H12" s="191">
        <f t="shared" si="2"/>
        <v>0</v>
      </c>
      <c r="I12" s="191">
        <f t="shared" si="2"/>
        <v>120</v>
      </c>
      <c r="J12" s="193">
        <f t="shared" si="2"/>
        <v>0</v>
      </c>
      <c r="K12" s="193">
        <f t="shared" si="2"/>
        <v>0</v>
      </c>
      <c r="L12" s="193">
        <f t="shared" si="2"/>
        <v>0</v>
      </c>
    </row>
    <row r="13" spans="1:12" s="3" customFormat="1" ht="37.5" x14ac:dyDescent="0.25">
      <c r="A13" s="53"/>
      <c r="B13" s="61" t="s">
        <v>295</v>
      </c>
      <c r="C13" s="52"/>
      <c r="D13" s="52"/>
      <c r="E13" s="50">
        <v>2023</v>
      </c>
      <c r="F13" s="50" t="s">
        <v>305</v>
      </c>
      <c r="G13" s="17">
        <v>12</v>
      </c>
      <c r="H13" s="17">
        <v>0</v>
      </c>
      <c r="I13" s="17">
        <v>120</v>
      </c>
      <c r="J13" s="50"/>
      <c r="K13" s="50"/>
      <c r="L13" s="50"/>
    </row>
    <row r="14" spans="1:12" s="3" customFormat="1" x14ac:dyDescent="0.25">
      <c r="A14" s="53"/>
      <c r="B14" s="61"/>
      <c r="C14" s="52"/>
      <c r="D14" s="52"/>
      <c r="E14" s="50"/>
      <c r="F14" s="50"/>
      <c r="G14" s="17"/>
      <c r="H14" s="17"/>
      <c r="I14" s="17"/>
      <c r="J14" s="50"/>
      <c r="K14" s="50"/>
      <c r="L14" s="50"/>
    </row>
    <row r="15" spans="1:12" s="3" customFormat="1" x14ac:dyDescent="0.25">
      <c r="A15" s="53"/>
      <c r="B15" s="61"/>
      <c r="C15" s="52"/>
      <c r="D15" s="52"/>
      <c r="E15" s="50"/>
      <c r="F15" s="50"/>
      <c r="G15" s="17"/>
      <c r="H15" s="17"/>
      <c r="I15" s="17"/>
      <c r="J15" s="50"/>
      <c r="K15" s="50"/>
      <c r="L15" s="50"/>
    </row>
    <row r="16" spans="1:12" s="3" customFormat="1" x14ac:dyDescent="0.25">
      <c r="A16" s="53"/>
      <c r="B16" s="61"/>
      <c r="C16" s="52"/>
      <c r="D16" s="52"/>
      <c r="E16" s="50"/>
      <c r="F16" s="50"/>
      <c r="G16" s="17"/>
      <c r="H16" s="17"/>
      <c r="I16" s="17"/>
      <c r="J16" s="50"/>
      <c r="K16" s="50"/>
      <c r="L16" s="50"/>
    </row>
    <row r="17" spans="1:12" s="3" customFormat="1" x14ac:dyDescent="0.25">
      <c r="A17" s="53"/>
      <c r="B17" s="61"/>
      <c r="C17" s="52"/>
      <c r="D17" s="52"/>
      <c r="E17" s="50"/>
      <c r="F17" s="50"/>
      <c r="G17" s="17"/>
      <c r="H17" s="17"/>
      <c r="I17" s="17"/>
      <c r="J17" s="50"/>
      <c r="K17" s="50"/>
      <c r="L17" s="50"/>
    </row>
    <row r="18" spans="1:12" s="3" customFormat="1" x14ac:dyDescent="0.25">
      <c r="A18" s="53"/>
      <c r="B18" s="61"/>
      <c r="C18" s="52"/>
      <c r="D18" s="52"/>
      <c r="E18" s="50"/>
      <c r="F18" s="50"/>
      <c r="G18" s="17"/>
      <c r="H18" s="17"/>
      <c r="I18" s="17"/>
      <c r="J18" s="50"/>
      <c r="K18" s="50"/>
      <c r="L18" s="50"/>
    </row>
    <row r="19" spans="1:12" s="3" customFormat="1" x14ac:dyDescent="0.25">
      <c r="A19" s="53"/>
      <c r="B19" s="61"/>
      <c r="C19" s="52"/>
      <c r="D19" s="52"/>
      <c r="E19" s="50"/>
      <c r="F19" s="50"/>
      <c r="G19" s="17"/>
      <c r="H19" s="17"/>
      <c r="I19" s="17"/>
      <c r="J19" s="50"/>
      <c r="K19" s="50"/>
      <c r="L19" s="50"/>
    </row>
    <row r="20" spans="1:12" s="3" customFormat="1" x14ac:dyDescent="0.25">
      <c r="A20" s="53"/>
      <c r="B20" s="61"/>
      <c r="C20" s="52"/>
      <c r="D20" s="52"/>
      <c r="E20" s="50"/>
      <c r="F20" s="50"/>
      <c r="G20" s="17"/>
      <c r="H20" s="17"/>
      <c r="I20" s="17"/>
      <c r="J20" s="50"/>
      <c r="K20" s="50"/>
      <c r="L20" s="50"/>
    </row>
    <row r="21" spans="1:12" s="3" customFormat="1" x14ac:dyDescent="0.25">
      <c r="A21" s="53"/>
      <c r="B21" s="113" t="s">
        <v>213</v>
      </c>
      <c r="C21" s="191">
        <f>SUM(C22:C28)</f>
        <v>0</v>
      </c>
      <c r="D21" s="191">
        <f>SUM(D22:D28)</f>
        <v>0</v>
      </c>
      <c r="E21" s="187"/>
      <c r="F21" s="115"/>
      <c r="G21" s="191">
        <f t="shared" ref="G21:L21" si="3">SUM(G22:G28)</f>
        <v>0</v>
      </c>
      <c r="H21" s="191">
        <f t="shared" si="3"/>
        <v>0</v>
      </c>
      <c r="I21" s="191">
        <f t="shared" si="3"/>
        <v>0</v>
      </c>
      <c r="J21" s="193">
        <f t="shared" si="3"/>
        <v>0</v>
      </c>
      <c r="K21" s="193">
        <f t="shared" si="3"/>
        <v>0</v>
      </c>
      <c r="L21" s="193">
        <f t="shared" si="3"/>
        <v>0</v>
      </c>
    </row>
    <row r="22" spans="1:12" s="3" customFormat="1" x14ac:dyDescent="0.25">
      <c r="A22" s="53"/>
      <c r="B22" s="61"/>
      <c r="C22" s="17"/>
      <c r="D22" s="17"/>
      <c r="E22" s="188"/>
      <c r="F22" s="50"/>
      <c r="G22" s="17"/>
      <c r="H22" s="17"/>
      <c r="I22" s="17"/>
      <c r="J22" s="50"/>
      <c r="K22" s="50"/>
      <c r="L22" s="50"/>
    </row>
    <row r="23" spans="1:12" s="3" customFormat="1" x14ac:dyDescent="0.25">
      <c r="A23" s="53"/>
      <c r="B23" s="61"/>
      <c r="C23" s="17"/>
      <c r="D23" s="17"/>
      <c r="E23" s="188"/>
      <c r="F23" s="50"/>
      <c r="G23" s="17"/>
      <c r="H23" s="17"/>
      <c r="I23" s="17"/>
      <c r="J23" s="50"/>
      <c r="K23" s="50"/>
      <c r="L23" s="50"/>
    </row>
    <row r="24" spans="1:12" s="3" customFormat="1" x14ac:dyDescent="0.25">
      <c r="A24" s="53"/>
      <c r="B24" s="61"/>
      <c r="C24" s="17"/>
      <c r="D24" s="17"/>
      <c r="E24" s="188"/>
      <c r="F24" s="50"/>
      <c r="G24" s="17"/>
      <c r="H24" s="17"/>
      <c r="I24" s="17"/>
      <c r="J24" s="50"/>
      <c r="K24" s="50"/>
      <c r="L24" s="50"/>
    </row>
    <row r="25" spans="1:12" s="3" customFormat="1" x14ac:dyDescent="0.25">
      <c r="A25" s="53"/>
      <c r="B25" s="61"/>
      <c r="C25" s="17"/>
      <c r="D25" s="17"/>
      <c r="E25" s="188"/>
      <c r="F25" s="50"/>
      <c r="G25" s="17"/>
      <c r="H25" s="17"/>
      <c r="I25" s="17"/>
      <c r="J25" s="50"/>
      <c r="K25" s="50"/>
      <c r="L25" s="50"/>
    </row>
    <row r="26" spans="1:12" s="3" customFormat="1" x14ac:dyDescent="0.25">
      <c r="A26" s="53"/>
      <c r="B26" s="61"/>
      <c r="C26" s="52"/>
      <c r="D26" s="52"/>
      <c r="E26" s="50"/>
      <c r="F26" s="50"/>
      <c r="G26" s="17"/>
      <c r="H26" s="17"/>
      <c r="I26" s="17"/>
      <c r="J26" s="50"/>
      <c r="K26" s="50"/>
      <c r="L26" s="50"/>
    </row>
    <row r="27" spans="1:12" s="3" customFormat="1" x14ac:dyDescent="0.25">
      <c r="A27" s="53"/>
      <c r="B27" s="61"/>
      <c r="C27" s="52"/>
      <c r="D27" s="52"/>
      <c r="E27" s="50"/>
      <c r="F27" s="50"/>
      <c r="G27" s="17"/>
      <c r="H27" s="17"/>
      <c r="I27" s="17"/>
      <c r="J27" s="50"/>
      <c r="K27" s="50"/>
      <c r="L27" s="50"/>
    </row>
    <row r="28" spans="1:12" x14ac:dyDescent="0.25">
      <c r="A28" s="53"/>
      <c r="B28" s="61"/>
      <c r="C28" s="52"/>
      <c r="D28" s="52"/>
      <c r="E28" s="50"/>
      <c r="F28" s="50"/>
      <c r="G28" s="17"/>
      <c r="H28" s="17"/>
      <c r="I28" s="17"/>
      <c r="J28" s="50"/>
      <c r="K28" s="50"/>
      <c r="L28" s="50"/>
    </row>
    <row r="29" spans="1:12" s="3" customFormat="1" ht="75" customHeight="1" x14ac:dyDescent="0.25">
      <c r="A29" s="54" t="s">
        <v>62</v>
      </c>
      <c r="B29" s="90" t="s">
        <v>55</v>
      </c>
      <c r="C29" s="90">
        <f>SUM(C30,C35,C41)</f>
        <v>1</v>
      </c>
      <c r="D29" s="90">
        <f>SUM(D30,D35,D41)</f>
        <v>1</v>
      </c>
      <c r="E29" s="90"/>
      <c r="F29" s="90"/>
      <c r="G29" s="90">
        <f>SUM(G30,G35,G41)</f>
        <v>10</v>
      </c>
      <c r="H29" s="90">
        <f>SUM(H30,H35,H41)</f>
        <v>0</v>
      </c>
      <c r="I29" s="90">
        <f>SUM(I30,I35,I41)</f>
        <v>4500</v>
      </c>
      <c r="J29" s="90">
        <f>SUM(J30,J35,J41)</f>
        <v>0</v>
      </c>
      <c r="K29" s="90">
        <f>SUM(K30,K35,K41)</f>
        <v>0</v>
      </c>
      <c r="L29" s="90">
        <f>SUM(K30,K35,K41)</f>
        <v>0</v>
      </c>
    </row>
    <row r="30" spans="1:12" s="3" customFormat="1" x14ac:dyDescent="0.25">
      <c r="A30" s="53"/>
      <c r="B30" s="113" t="s">
        <v>211</v>
      </c>
      <c r="C30" s="191">
        <v>1</v>
      </c>
      <c r="D30" s="191">
        <v>1</v>
      </c>
      <c r="E30" s="187"/>
      <c r="F30" s="115"/>
      <c r="G30" s="191">
        <f t="shared" ref="G30:L30" si="4">SUM(G31:G34)</f>
        <v>10</v>
      </c>
      <c r="H30" s="191">
        <f t="shared" si="4"/>
        <v>0</v>
      </c>
      <c r="I30" s="191">
        <f t="shared" si="4"/>
        <v>4500</v>
      </c>
      <c r="J30" s="193">
        <f t="shared" si="4"/>
        <v>0</v>
      </c>
      <c r="K30" s="193">
        <f t="shared" si="4"/>
        <v>0</v>
      </c>
      <c r="L30" s="193">
        <f t="shared" si="4"/>
        <v>0</v>
      </c>
    </row>
    <row r="31" spans="1:12" s="3" customFormat="1" x14ac:dyDescent="0.25">
      <c r="A31" s="53"/>
      <c r="B31" s="61" t="s">
        <v>298</v>
      </c>
      <c r="C31" s="52"/>
      <c r="D31" s="52"/>
      <c r="E31" s="50" t="s">
        <v>296</v>
      </c>
      <c r="F31" s="50" t="s">
        <v>305</v>
      </c>
      <c r="G31" s="17">
        <v>10</v>
      </c>
      <c r="H31" s="17">
        <v>0</v>
      </c>
      <c r="I31" s="17">
        <v>4500</v>
      </c>
      <c r="J31" s="50"/>
      <c r="K31" s="50"/>
      <c r="L31" s="50"/>
    </row>
    <row r="32" spans="1:12" s="3" customFormat="1" x14ac:dyDescent="0.25">
      <c r="A32" s="53"/>
      <c r="B32" s="61"/>
      <c r="C32" s="52"/>
      <c r="D32" s="52"/>
      <c r="E32" s="50"/>
      <c r="F32" s="50"/>
      <c r="G32" s="17"/>
      <c r="H32" s="17"/>
      <c r="I32" s="17"/>
      <c r="J32" s="50"/>
      <c r="K32" s="50"/>
      <c r="L32" s="50"/>
    </row>
    <row r="33" spans="1:12" s="3" customFormat="1" x14ac:dyDescent="0.25">
      <c r="A33" s="53"/>
      <c r="B33" s="61"/>
      <c r="C33" s="52"/>
      <c r="D33" s="52"/>
      <c r="E33" s="50"/>
      <c r="F33" s="50"/>
      <c r="G33" s="17"/>
      <c r="H33" s="17"/>
      <c r="I33" s="17"/>
      <c r="J33" s="50"/>
      <c r="K33" s="50"/>
      <c r="L33" s="50"/>
    </row>
    <row r="34" spans="1:12" s="3" customFormat="1" x14ac:dyDescent="0.25">
      <c r="A34" s="53"/>
      <c r="B34" s="61"/>
      <c r="C34" s="52"/>
      <c r="D34" s="52"/>
      <c r="E34" s="50"/>
      <c r="F34" s="50"/>
      <c r="G34" s="17"/>
      <c r="H34" s="17"/>
      <c r="I34" s="17"/>
      <c r="J34" s="50"/>
      <c r="K34" s="50"/>
      <c r="L34" s="50"/>
    </row>
    <row r="35" spans="1:12" s="3" customFormat="1" x14ac:dyDescent="0.25">
      <c r="A35" s="53"/>
      <c r="B35" s="113" t="s">
        <v>212</v>
      </c>
      <c r="C35" s="191">
        <f>SUM(C36:C40)</f>
        <v>0</v>
      </c>
      <c r="D35" s="191">
        <f>SUM(D36:D40)</f>
        <v>0</v>
      </c>
      <c r="E35" s="187"/>
      <c r="F35" s="115"/>
      <c r="G35" s="191">
        <f t="shared" ref="G35:L35" si="5">SUM(G36:G40)</f>
        <v>0</v>
      </c>
      <c r="H35" s="191">
        <f t="shared" si="5"/>
        <v>0</v>
      </c>
      <c r="I35" s="191">
        <f t="shared" si="5"/>
        <v>0</v>
      </c>
      <c r="J35" s="193">
        <f t="shared" si="5"/>
        <v>0</v>
      </c>
      <c r="K35" s="193">
        <f t="shared" si="5"/>
        <v>0</v>
      </c>
      <c r="L35" s="193">
        <f t="shared" si="5"/>
        <v>0</v>
      </c>
    </row>
    <row r="36" spans="1:12" s="3" customFormat="1" x14ac:dyDescent="0.25">
      <c r="A36" s="53"/>
      <c r="B36" s="61"/>
      <c r="C36" s="52"/>
      <c r="D36" s="52"/>
      <c r="E36" s="50"/>
      <c r="F36" s="50"/>
      <c r="G36" s="17"/>
      <c r="H36" s="17"/>
      <c r="I36" s="17"/>
      <c r="J36" s="50"/>
      <c r="K36" s="50"/>
      <c r="L36" s="50"/>
    </row>
    <row r="37" spans="1:12" s="3" customFormat="1" x14ac:dyDescent="0.25">
      <c r="A37" s="53"/>
      <c r="B37" s="61"/>
      <c r="C37" s="52"/>
      <c r="D37" s="52"/>
      <c r="E37" s="50"/>
      <c r="F37" s="50"/>
      <c r="G37" s="17"/>
      <c r="H37" s="17"/>
      <c r="I37" s="17"/>
      <c r="J37" s="50"/>
      <c r="K37" s="50"/>
      <c r="L37" s="50"/>
    </row>
    <row r="38" spans="1:12" s="3" customFormat="1" x14ac:dyDescent="0.25">
      <c r="A38" s="53"/>
      <c r="B38" s="61"/>
      <c r="C38" s="52"/>
      <c r="D38" s="52"/>
      <c r="E38" s="50"/>
      <c r="F38" s="50"/>
      <c r="G38" s="17"/>
      <c r="H38" s="17"/>
      <c r="I38" s="17"/>
      <c r="J38" s="50"/>
      <c r="K38" s="50"/>
      <c r="L38" s="50"/>
    </row>
    <row r="39" spans="1:12" s="3" customFormat="1" x14ac:dyDescent="0.25">
      <c r="A39" s="53"/>
      <c r="B39" s="61"/>
      <c r="C39" s="52"/>
      <c r="D39" s="52"/>
      <c r="E39" s="50"/>
      <c r="F39" s="50"/>
      <c r="G39" s="17"/>
      <c r="H39" s="17"/>
      <c r="I39" s="17"/>
      <c r="J39" s="50"/>
      <c r="K39" s="50"/>
      <c r="L39" s="50"/>
    </row>
    <row r="40" spans="1:12" s="3" customFormat="1" x14ac:dyDescent="0.25">
      <c r="A40" s="53"/>
      <c r="B40" s="61"/>
      <c r="C40" s="52"/>
      <c r="D40" s="52"/>
      <c r="E40" s="50"/>
      <c r="F40" s="50"/>
      <c r="G40" s="17"/>
      <c r="H40" s="17"/>
      <c r="I40" s="17"/>
      <c r="J40" s="50"/>
      <c r="K40" s="50"/>
      <c r="L40" s="50"/>
    </row>
    <row r="41" spans="1:12" s="3" customFormat="1" x14ac:dyDescent="0.25">
      <c r="A41" s="53"/>
      <c r="B41" s="113" t="s">
        <v>213</v>
      </c>
      <c r="C41" s="191">
        <f>SUM(C42:C46)</f>
        <v>0</v>
      </c>
      <c r="D41" s="191">
        <f>SUM(D42:D46)</f>
        <v>0</v>
      </c>
      <c r="E41" s="187"/>
      <c r="F41" s="115"/>
      <c r="G41" s="191">
        <f t="shared" ref="G41:L41" si="6">SUM(G42:G46)</f>
        <v>0</v>
      </c>
      <c r="H41" s="191">
        <f t="shared" si="6"/>
        <v>0</v>
      </c>
      <c r="I41" s="191">
        <f t="shared" si="6"/>
        <v>0</v>
      </c>
      <c r="J41" s="193">
        <f t="shared" si="6"/>
        <v>0</v>
      </c>
      <c r="K41" s="193">
        <f t="shared" si="6"/>
        <v>0</v>
      </c>
      <c r="L41" s="193">
        <f t="shared" si="6"/>
        <v>0</v>
      </c>
    </row>
    <row r="42" spans="1:12" s="3" customFormat="1" x14ac:dyDescent="0.25">
      <c r="A42" s="53"/>
      <c r="B42" s="61"/>
      <c r="C42" s="52"/>
      <c r="D42" s="52"/>
      <c r="E42" s="50"/>
      <c r="F42" s="50"/>
      <c r="G42" s="17"/>
      <c r="H42" s="17"/>
      <c r="I42" s="17"/>
      <c r="J42" s="50"/>
      <c r="K42" s="50"/>
      <c r="L42" s="50"/>
    </row>
    <row r="43" spans="1:12" s="3" customFormat="1" x14ac:dyDescent="0.25">
      <c r="A43" s="53"/>
      <c r="B43" s="61"/>
      <c r="C43" s="52"/>
      <c r="D43" s="52"/>
      <c r="E43" s="50"/>
      <c r="F43" s="50"/>
      <c r="G43" s="17"/>
      <c r="H43" s="17"/>
      <c r="I43" s="17"/>
      <c r="J43" s="50"/>
      <c r="K43" s="50"/>
      <c r="L43" s="50"/>
    </row>
    <row r="44" spans="1:12" s="3" customFormat="1" x14ac:dyDescent="0.25">
      <c r="A44" s="53"/>
      <c r="B44" s="61"/>
      <c r="C44" s="52"/>
      <c r="D44" s="52"/>
      <c r="E44" s="50"/>
      <c r="F44" s="50"/>
      <c r="G44" s="17"/>
      <c r="H44" s="17"/>
      <c r="I44" s="17"/>
      <c r="J44" s="50"/>
      <c r="K44" s="50"/>
      <c r="L44" s="50"/>
    </row>
    <row r="45" spans="1:12" s="3" customFormat="1" x14ac:dyDescent="0.25">
      <c r="A45" s="53"/>
      <c r="B45" s="61"/>
      <c r="C45" s="52"/>
      <c r="D45" s="52"/>
      <c r="E45" s="50"/>
      <c r="F45" s="50"/>
      <c r="G45" s="17"/>
      <c r="H45" s="17"/>
      <c r="I45" s="17"/>
      <c r="J45" s="50"/>
      <c r="K45" s="50"/>
      <c r="L45" s="50"/>
    </row>
    <row r="46" spans="1:12" x14ac:dyDescent="0.25">
      <c r="A46" s="53"/>
      <c r="B46" s="61"/>
      <c r="C46" s="52"/>
      <c r="D46" s="52"/>
      <c r="E46" s="50"/>
      <c r="F46" s="50"/>
      <c r="G46" s="17"/>
      <c r="H46" s="17"/>
      <c r="I46" s="17"/>
      <c r="J46" s="50"/>
      <c r="K46" s="50"/>
      <c r="L46" s="50"/>
    </row>
    <row r="47" spans="1:12" s="3" customFormat="1" ht="37.5" customHeight="1" x14ac:dyDescent="0.25">
      <c r="A47" s="54" t="s">
        <v>88</v>
      </c>
      <c r="B47" s="90" t="s">
        <v>63</v>
      </c>
      <c r="C47" s="90">
        <v>3</v>
      </c>
      <c r="D47" s="90">
        <v>3</v>
      </c>
      <c r="E47" s="90"/>
      <c r="F47" s="54"/>
      <c r="G47" s="90">
        <f t="shared" ref="G47:L47" si="7">SUM(G48,G52,G57)</f>
        <v>36</v>
      </c>
      <c r="H47" s="90">
        <f t="shared" si="7"/>
        <v>16</v>
      </c>
      <c r="I47" s="90">
        <f t="shared" si="7"/>
        <v>1270</v>
      </c>
      <c r="J47" s="90">
        <f t="shared" si="7"/>
        <v>0</v>
      </c>
      <c r="K47" s="90">
        <f t="shared" si="7"/>
        <v>0</v>
      </c>
      <c r="L47" s="90">
        <f t="shared" si="7"/>
        <v>0</v>
      </c>
    </row>
    <row r="48" spans="1:12" s="3" customFormat="1" x14ac:dyDescent="0.25">
      <c r="A48" s="53"/>
      <c r="B48" s="113" t="s">
        <v>211</v>
      </c>
      <c r="C48" s="114">
        <v>3</v>
      </c>
      <c r="D48" s="114">
        <v>3</v>
      </c>
      <c r="E48" s="187"/>
      <c r="F48" s="115"/>
      <c r="G48" s="114">
        <f t="shared" ref="G48:L48" si="8">SUM(G49:G51)</f>
        <v>36</v>
      </c>
      <c r="H48" s="114">
        <f t="shared" si="8"/>
        <v>16</v>
      </c>
      <c r="I48" s="114">
        <f t="shared" si="8"/>
        <v>1270</v>
      </c>
      <c r="J48" s="115">
        <f t="shared" si="8"/>
        <v>0</v>
      </c>
      <c r="K48" s="115">
        <f t="shared" si="8"/>
        <v>0</v>
      </c>
      <c r="L48" s="115">
        <f t="shared" si="8"/>
        <v>0</v>
      </c>
    </row>
    <row r="49" spans="1:12" s="3" customFormat="1" x14ac:dyDescent="0.25">
      <c r="A49" s="53"/>
      <c r="B49" s="61" t="s">
        <v>299</v>
      </c>
      <c r="C49" s="52"/>
      <c r="D49" s="52"/>
      <c r="E49" s="50" t="s">
        <v>296</v>
      </c>
      <c r="F49" s="50" t="s">
        <v>305</v>
      </c>
      <c r="G49" s="17">
        <v>6</v>
      </c>
      <c r="H49" s="17">
        <v>0</v>
      </c>
      <c r="I49" s="17">
        <v>30</v>
      </c>
      <c r="J49" s="50"/>
      <c r="K49" s="50"/>
      <c r="L49" s="50"/>
    </row>
    <row r="50" spans="1:12" s="3" customFormat="1" x14ac:dyDescent="0.25">
      <c r="A50" s="53"/>
      <c r="B50" s="61" t="s">
        <v>300</v>
      </c>
      <c r="C50" s="52"/>
      <c r="D50" s="52"/>
      <c r="E50" s="50" t="s">
        <v>296</v>
      </c>
      <c r="F50" s="50" t="s">
        <v>305</v>
      </c>
      <c r="G50" s="17">
        <v>10</v>
      </c>
      <c r="H50" s="17">
        <v>10</v>
      </c>
      <c r="I50" s="17">
        <v>40</v>
      </c>
      <c r="J50" s="50"/>
      <c r="K50" s="50"/>
      <c r="L50" s="50"/>
    </row>
    <row r="51" spans="1:12" s="3" customFormat="1" x14ac:dyDescent="0.25">
      <c r="A51" s="53"/>
      <c r="B51" s="61" t="s">
        <v>301</v>
      </c>
      <c r="C51" s="52"/>
      <c r="D51" s="52"/>
      <c r="E51" s="50" t="s">
        <v>297</v>
      </c>
      <c r="F51" s="50" t="s">
        <v>305</v>
      </c>
      <c r="G51" s="17">
        <v>20</v>
      </c>
      <c r="H51" s="17">
        <v>6</v>
      </c>
      <c r="I51" s="17">
        <v>1200</v>
      </c>
      <c r="J51" s="50"/>
      <c r="K51" s="50"/>
      <c r="L51" s="50"/>
    </row>
    <row r="52" spans="1:12" s="3" customFormat="1" x14ac:dyDescent="0.25">
      <c r="A52" s="53"/>
      <c r="B52" s="113" t="s">
        <v>212</v>
      </c>
      <c r="C52" s="114">
        <f>SUM(C53:C56)</f>
        <v>0</v>
      </c>
      <c r="D52" s="114">
        <f>SUM(D53:D56)</f>
        <v>0</v>
      </c>
      <c r="E52" s="187"/>
      <c r="F52" s="115"/>
      <c r="G52" s="114">
        <f t="shared" ref="G52:L52" si="9">SUM(G53:G56)</f>
        <v>0</v>
      </c>
      <c r="H52" s="114">
        <f t="shared" si="9"/>
        <v>0</v>
      </c>
      <c r="I52" s="114">
        <f t="shared" si="9"/>
        <v>0</v>
      </c>
      <c r="J52" s="115">
        <f t="shared" si="9"/>
        <v>0</v>
      </c>
      <c r="K52" s="115">
        <f t="shared" si="9"/>
        <v>0</v>
      </c>
      <c r="L52" s="115">
        <f t="shared" si="9"/>
        <v>0</v>
      </c>
    </row>
    <row r="53" spans="1:12" s="3" customFormat="1" x14ac:dyDescent="0.25">
      <c r="A53" s="53"/>
      <c r="B53" s="61"/>
      <c r="C53" s="52"/>
      <c r="D53" s="52"/>
      <c r="E53" s="50"/>
      <c r="F53" s="50"/>
      <c r="G53" s="17"/>
      <c r="H53" s="17"/>
      <c r="I53" s="17"/>
      <c r="J53" s="50"/>
      <c r="K53" s="50"/>
      <c r="L53" s="50"/>
    </row>
    <row r="54" spans="1:12" s="3" customFormat="1" x14ac:dyDescent="0.25">
      <c r="A54" s="53"/>
      <c r="B54" s="61"/>
      <c r="C54" s="52"/>
      <c r="D54" s="52"/>
      <c r="E54" s="50"/>
      <c r="F54" s="50"/>
      <c r="G54" s="17"/>
      <c r="H54" s="17"/>
      <c r="I54" s="17"/>
      <c r="J54" s="50"/>
      <c r="K54" s="50"/>
      <c r="L54" s="50"/>
    </row>
    <row r="55" spans="1:12" s="3" customFormat="1" x14ac:dyDescent="0.25">
      <c r="A55" s="53"/>
      <c r="B55" s="61"/>
      <c r="C55" s="52"/>
      <c r="D55" s="52"/>
      <c r="E55" s="50"/>
      <c r="F55" s="50"/>
      <c r="G55" s="17"/>
      <c r="H55" s="17"/>
      <c r="I55" s="17"/>
      <c r="J55" s="50"/>
      <c r="K55" s="50"/>
      <c r="L55" s="50"/>
    </row>
    <row r="56" spans="1:12" s="3" customFormat="1" x14ac:dyDescent="0.25">
      <c r="A56" s="53"/>
      <c r="B56" s="61"/>
      <c r="C56" s="52"/>
      <c r="D56" s="52"/>
      <c r="E56" s="50"/>
      <c r="F56" s="50"/>
      <c r="G56" s="17"/>
      <c r="H56" s="17"/>
      <c r="I56" s="17"/>
      <c r="J56" s="50"/>
      <c r="K56" s="50"/>
      <c r="L56" s="50"/>
    </row>
    <row r="57" spans="1:12" s="3" customFormat="1" x14ac:dyDescent="0.25">
      <c r="A57" s="53"/>
      <c r="B57" s="113" t="s">
        <v>213</v>
      </c>
      <c r="C57" s="114">
        <f>SUM(C58:C60)</f>
        <v>0</v>
      </c>
      <c r="D57" s="114">
        <f>SUM(D58:D60)</f>
        <v>0</v>
      </c>
      <c r="E57" s="187"/>
      <c r="F57" s="115"/>
      <c r="G57" s="114">
        <f t="shared" ref="G57:L57" si="10">SUM(G58:G60)</f>
        <v>0</v>
      </c>
      <c r="H57" s="114">
        <f t="shared" si="10"/>
        <v>0</v>
      </c>
      <c r="I57" s="114">
        <f t="shared" si="10"/>
        <v>0</v>
      </c>
      <c r="J57" s="115">
        <f t="shared" si="10"/>
        <v>0</v>
      </c>
      <c r="K57" s="115">
        <f t="shared" si="10"/>
        <v>0</v>
      </c>
      <c r="L57" s="115">
        <f t="shared" si="10"/>
        <v>0</v>
      </c>
    </row>
    <row r="58" spans="1:12" s="3" customFormat="1" x14ac:dyDescent="0.25">
      <c r="A58" s="53"/>
      <c r="B58" s="61"/>
      <c r="C58" s="52"/>
      <c r="D58" s="52"/>
      <c r="E58" s="50"/>
      <c r="F58" s="50"/>
      <c r="G58" s="17"/>
      <c r="H58" s="17"/>
      <c r="I58" s="17"/>
      <c r="J58" s="50"/>
      <c r="K58" s="50"/>
      <c r="L58" s="50"/>
    </row>
    <row r="59" spans="1:12" s="3" customFormat="1" x14ac:dyDescent="0.25">
      <c r="A59" s="53"/>
      <c r="B59" s="61"/>
      <c r="C59" s="52"/>
      <c r="D59" s="52"/>
      <c r="E59" s="50"/>
      <c r="F59" s="50"/>
      <c r="G59" s="17"/>
      <c r="H59" s="17"/>
      <c r="I59" s="17"/>
      <c r="J59" s="50"/>
      <c r="K59" s="50"/>
      <c r="L59" s="50"/>
    </row>
    <row r="60" spans="1:12" x14ac:dyDescent="0.25">
      <c r="A60" s="53"/>
      <c r="B60" s="61"/>
      <c r="C60" s="52"/>
      <c r="D60" s="52"/>
      <c r="E60" s="50"/>
      <c r="F60" s="50"/>
      <c r="G60" s="17"/>
      <c r="H60" s="17"/>
      <c r="I60" s="17"/>
      <c r="J60" s="50"/>
      <c r="K60" s="50"/>
      <c r="L60" s="50"/>
    </row>
    <row r="61" spans="1:12" s="3" customFormat="1" ht="75" customHeight="1" x14ac:dyDescent="0.25">
      <c r="A61" s="90" t="s">
        <v>89</v>
      </c>
      <c r="B61" s="90" t="s">
        <v>64</v>
      </c>
      <c r="C61" s="90">
        <f>SUM(C62,C66,C70)</f>
        <v>1</v>
      </c>
      <c r="D61" s="90">
        <f>SUM(D62,D66,D70)</f>
        <v>1</v>
      </c>
      <c r="E61" s="90"/>
      <c r="F61" s="90"/>
      <c r="G61" s="90">
        <f t="shared" ref="G61:L61" si="11">SUM(G62,G66,G70)</f>
        <v>15</v>
      </c>
      <c r="H61" s="90">
        <f t="shared" si="11"/>
        <v>0</v>
      </c>
      <c r="I61" s="90">
        <f t="shared" si="11"/>
        <v>1500</v>
      </c>
      <c r="J61" s="90">
        <f t="shared" si="11"/>
        <v>0</v>
      </c>
      <c r="K61" s="90">
        <f t="shared" si="11"/>
        <v>0</v>
      </c>
      <c r="L61" s="90">
        <f t="shared" si="11"/>
        <v>0</v>
      </c>
    </row>
    <row r="62" spans="1:12" s="3" customFormat="1" x14ac:dyDescent="0.25">
      <c r="A62" s="53"/>
      <c r="B62" s="113" t="s">
        <v>211</v>
      </c>
      <c r="C62" s="114">
        <v>1</v>
      </c>
      <c r="D62" s="114">
        <v>1</v>
      </c>
      <c r="E62" s="187"/>
      <c r="F62" s="115"/>
      <c r="G62" s="114">
        <f t="shared" ref="G62:L62" si="12">SUM(G63:G65)</f>
        <v>15</v>
      </c>
      <c r="H62" s="114">
        <f t="shared" si="12"/>
        <v>0</v>
      </c>
      <c r="I62" s="114">
        <f t="shared" si="12"/>
        <v>1500</v>
      </c>
      <c r="J62" s="115">
        <f t="shared" si="12"/>
        <v>0</v>
      </c>
      <c r="K62" s="115">
        <f t="shared" si="12"/>
        <v>0</v>
      </c>
      <c r="L62" s="115">
        <f t="shared" si="12"/>
        <v>0</v>
      </c>
    </row>
    <row r="63" spans="1:12" s="3" customFormat="1" x14ac:dyDescent="0.25">
      <c r="A63" s="53"/>
      <c r="B63" s="61" t="s">
        <v>302</v>
      </c>
      <c r="C63" s="52"/>
      <c r="D63" s="52"/>
      <c r="E63" s="50" t="s">
        <v>296</v>
      </c>
      <c r="F63" s="50" t="s">
        <v>305</v>
      </c>
      <c r="G63" s="17">
        <v>15</v>
      </c>
      <c r="H63" s="17">
        <v>0</v>
      </c>
      <c r="I63" s="17">
        <v>1500</v>
      </c>
      <c r="J63" s="50"/>
      <c r="K63" s="50"/>
      <c r="L63" s="50"/>
    </row>
    <row r="64" spans="1:12" s="3" customFormat="1" x14ac:dyDescent="0.25">
      <c r="A64" s="53"/>
      <c r="B64" s="61"/>
      <c r="C64" s="52"/>
      <c r="D64" s="52"/>
      <c r="E64" s="50"/>
      <c r="F64" s="50"/>
      <c r="G64" s="17"/>
      <c r="H64" s="17"/>
      <c r="I64" s="17"/>
      <c r="J64" s="50"/>
      <c r="K64" s="50"/>
      <c r="L64" s="50"/>
    </row>
    <row r="65" spans="1:12" s="3" customFormat="1" x14ac:dyDescent="0.25">
      <c r="A65" s="53"/>
      <c r="B65" s="61"/>
      <c r="C65" s="52"/>
      <c r="D65" s="52"/>
      <c r="E65" s="50"/>
      <c r="F65" s="50"/>
      <c r="G65" s="17"/>
      <c r="H65" s="17"/>
      <c r="I65" s="17"/>
      <c r="J65" s="50"/>
      <c r="K65" s="50"/>
      <c r="L65" s="50"/>
    </row>
    <row r="66" spans="1:12" s="3" customFormat="1" x14ac:dyDescent="0.25">
      <c r="A66" s="53"/>
      <c r="B66" s="113" t="s">
        <v>212</v>
      </c>
      <c r="C66" s="114">
        <f>SUM(C67:C69)</f>
        <v>0</v>
      </c>
      <c r="D66" s="114">
        <f>SUM(D67:D69)</f>
        <v>0</v>
      </c>
      <c r="E66" s="187"/>
      <c r="F66" s="115"/>
      <c r="G66" s="114">
        <f t="shared" ref="G66:L66" si="13">SUM(G67:G69)</f>
        <v>0</v>
      </c>
      <c r="H66" s="114">
        <f t="shared" si="13"/>
        <v>0</v>
      </c>
      <c r="I66" s="114">
        <f t="shared" si="13"/>
        <v>0</v>
      </c>
      <c r="J66" s="115">
        <f t="shared" si="13"/>
        <v>0</v>
      </c>
      <c r="K66" s="115">
        <f t="shared" si="13"/>
        <v>0</v>
      </c>
      <c r="L66" s="115">
        <f t="shared" si="13"/>
        <v>0</v>
      </c>
    </row>
    <row r="67" spans="1:12" s="3" customFormat="1" x14ac:dyDescent="0.25">
      <c r="A67" s="53"/>
      <c r="B67" s="61"/>
      <c r="C67" s="52"/>
      <c r="D67" s="52"/>
      <c r="E67" s="50"/>
      <c r="F67" s="50"/>
      <c r="G67" s="17"/>
      <c r="H67" s="17"/>
      <c r="I67" s="17"/>
      <c r="J67" s="50"/>
      <c r="K67" s="50"/>
      <c r="L67" s="50"/>
    </row>
    <row r="68" spans="1:12" s="3" customFormat="1" x14ac:dyDescent="0.25">
      <c r="A68" s="53"/>
      <c r="B68" s="61"/>
      <c r="C68" s="52"/>
      <c r="D68" s="52"/>
      <c r="E68" s="50"/>
      <c r="F68" s="50"/>
      <c r="G68" s="17"/>
      <c r="H68" s="17"/>
      <c r="I68" s="17"/>
      <c r="J68" s="50"/>
      <c r="K68" s="50"/>
      <c r="L68" s="50"/>
    </row>
    <row r="69" spans="1:12" s="3" customFormat="1" x14ac:dyDescent="0.25">
      <c r="A69" s="53"/>
      <c r="B69" s="61"/>
      <c r="C69" s="52"/>
      <c r="D69" s="52"/>
      <c r="E69" s="50"/>
      <c r="F69" s="50"/>
      <c r="G69" s="17"/>
      <c r="H69" s="17"/>
      <c r="I69" s="17"/>
      <c r="J69" s="50"/>
      <c r="K69" s="50"/>
      <c r="L69" s="50"/>
    </row>
    <row r="70" spans="1:12" s="3" customFormat="1" x14ac:dyDescent="0.25">
      <c r="A70" s="53"/>
      <c r="B70" s="113" t="s">
        <v>213</v>
      </c>
      <c r="C70" s="114">
        <f>SUM(C71:C74)</f>
        <v>0</v>
      </c>
      <c r="D70" s="114">
        <f>SUM(D71:D74)</f>
        <v>0</v>
      </c>
      <c r="E70" s="187"/>
      <c r="F70" s="115"/>
      <c r="G70" s="114">
        <f t="shared" ref="G70:L70" si="14">SUM(G71:G74)</f>
        <v>0</v>
      </c>
      <c r="H70" s="114">
        <f t="shared" si="14"/>
        <v>0</v>
      </c>
      <c r="I70" s="114">
        <f t="shared" si="14"/>
        <v>0</v>
      </c>
      <c r="J70" s="115">
        <f t="shared" si="14"/>
        <v>0</v>
      </c>
      <c r="K70" s="115">
        <f t="shared" si="14"/>
        <v>0</v>
      </c>
      <c r="L70" s="115">
        <f t="shared" si="14"/>
        <v>0</v>
      </c>
    </row>
    <row r="71" spans="1:12" s="3" customFormat="1" x14ac:dyDescent="0.25">
      <c r="A71" s="53"/>
      <c r="B71" s="61"/>
      <c r="C71" s="52"/>
      <c r="D71" s="52"/>
      <c r="E71" s="50"/>
      <c r="F71" s="50"/>
      <c r="G71" s="17"/>
      <c r="H71" s="17"/>
      <c r="I71" s="17"/>
      <c r="J71" s="50"/>
      <c r="K71" s="50"/>
      <c r="L71" s="50"/>
    </row>
    <row r="72" spans="1:12" s="3" customFormat="1" x14ac:dyDescent="0.25">
      <c r="A72" s="53"/>
      <c r="B72" s="61"/>
      <c r="C72" s="52"/>
      <c r="D72" s="52"/>
      <c r="E72" s="50"/>
      <c r="F72" s="50"/>
      <c r="G72" s="17"/>
      <c r="H72" s="17"/>
      <c r="I72" s="17"/>
      <c r="J72" s="50"/>
      <c r="K72" s="50"/>
      <c r="L72" s="50"/>
    </row>
    <row r="73" spans="1:12" s="3" customFormat="1" x14ac:dyDescent="0.25">
      <c r="A73" s="53"/>
      <c r="B73" s="61"/>
      <c r="C73" s="52"/>
      <c r="D73" s="52"/>
      <c r="E73" s="50"/>
      <c r="F73" s="50"/>
      <c r="G73" s="17"/>
      <c r="H73" s="17"/>
      <c r="I73" s="17"/>
      <c r="J73" s="50"/>
      <c r="K73" s="50"/>
      <c r="L73" s="50"/>
    </row>
    <row r="74" spans="1:12" x14ac:dyDescent="0.25">
      <c r="A74" s="53"/>
      <c r="B74" s="61"/>
      <c r="C74" s="52"/>
      <c r="D74" s="52"/>
      <c r="E74" s="50"/>
      <c r="F74" s="50"/>
      <c r="G74" s="17"/>
      <c r="H74" s="17"/>
      <c r="I74" s="17"/>
      <c r="J74" s="50"/>
      <c r="K74" s="50"/>
      <c r="L74" s="50"/>
    </row>
    <row r="75" spans="1:12" s="3" customFormat="1" ht="93.75" customHeight="1" x14ac:dyDescent="0.25">
      <c r="A75" s="90" t="s">
        <v>90</v>
      </c>
      <c r="B75" s="90" t="s">
        <v>65</v>
      </c>
      <c r="C75" s="90">
        <f>SUM(C76,C80,C86)</f>
        <v>0</v>
      </c>
      <c r="D75" s="90">
        <f>SUM(D76,D80,D86)</f>
        <v>0</v>
      </c>
      <c r="E75" s="90"/>
      <c r="F75" s="90"/>
      <c r="G75" s="90">
        <f t="shared" ref="G75:L75" si="15">SUM(G76,G80,G86)</f>
        <v>0</v>
      </c>
      <c r="H75" s="90">
        <f t="shared" si="15"/>
        <v>0</v>
      </c>
      <c r="I75" s="90">
        <f t="shared" si="15"/>
        <v>0</v>
      </c>
      <c r="J75" s="90">
        <f t="shared" si="15"/>
        <v>0</v>
      </c>
      <c r="K75" s="90">
        <f t="shared" si="15"/>
        <v>0</v>
      </c>
      <c r="L75" s="90">
        <f t="shared" si="15"/>
        <v>0</v>
      </c>
    </row>
    <row r="76" spans="1:12" s="3" customFormat="1" x14ac:dyDescent="0.25">
      <c r="A76" s="53"/>
      <c r="B76" s="113" t="s">
        <v>211</v>
      </c>
      <c r="C76" s="114">
        <f>SUM(C77:C79)</f>
        <v>0</v>
      </c>
      <c r="D76" s="114">
        <f>SUM(D77:D79)</f>
        <v>0</v>
      </c>
      <c r="E76" s="187"/>
      <c r="F76" s="115"/>
      <c r="G76" s="114">
        <f t="shared" ref="G76:L76" si="16">SUM(G77:G79)</f>
        <v>0</v>
      </c>
      <c r="H76" s="114">
        <f t="shared" si="16"/>
        <v>0</v>
      </c>
      <c r="I76" s="114">
        <f t="shared" si="16"/>
        <v>0</v>
      </c>
      <c r="J76" s="115">
        <f t="shared" si="16"/>
        <v>0</v>
      </c>
      <c r="K76" s="115">
        <f t="shared" si="16"/>
        <v>0</v>
      </c>
      <c r="L76" s="115">
        <f t="shared" si="16"/>
        <v>0</v>
      </c>
    </row>
    <row r="77" spans="1:12" s="3" customFormat="1" x14ac:dyDescent="0.25">
      <c r="A77" s="53"/>
      <c r="B77" s="61"/>
      <c r="C77" s="52"/>
      <c r="D77" s="52"/>
      <c r="E77" s="50"/>
      <c r="F77" s="50"/>
      <c r="G77" s="17"/>
      <c r="H77" s="17"/>
      <c r="I77" s="17"/>
      <c r="J77" s="50"/>
      <c r="K77" s="50"/>
      <c r="L77" s="50"/>
    </row>
    <row r="78" spans="1:12" s="3" customFormat="1" x14ac:dyDescent="0.25">
      <c r="A78" s="53"/>
      <c r="B78" s="61"/>
      <c r="C78" s="52"/>
      <c r="D78" s="52"/>
      <c r="E78" s="50"/>
      <c r="F78" s="50"/>
      <c r="G78" s="17"/>
      <c r="H78" s="17"/>
      <c r="I78" s="17"/>
      <c r="J78" s="50"/>
      <c r="K78" s="50"/>
      <c r="L78" s="50"/>
    </row>
    <row r="79" spans="1:12" s="3" customFormat="1" x14ac:dyDescent="0.25">
      <c r="A79" s="53"/>
      <c r="B79" s="61"/>
      <c r="C79" s="52"/>
      <c r="D79" s="52"/>
      <c r="E79" s="50"/>
      <c r="F79" s="50"/>
      <c r="G79" s="17"/>
      <c r="H79" s="17"/>
      <c r="I79" s="17"/>
      <c r="J79" s="50"/>
      <c r="K79" s="50"/>
      <c r="L79" s="50"/>
    </row>
    <row r="80" spans="1:12" s="3" customFormat="1" x14ac:dyDescent="0.25">
      <c r="A80" s="53"/>
      <c r="B80" s="113" t="s">
        <v>212</v>
      </c>
      <c r="C80" s="114">
        <f>SUM(C81:C85)</f>
        <v>0</v>
      </c>
      <c r="D80" s="114">
        <f>SUM(D81:D85)</f>
        <v>0</v>
      </c>
      <c r="E80" s="187"/>
      <c r="F80" s="115"/>
      <c r="G80" s="114">
        <f t="shared" ref="G80:L80" si="17">SUM(G81:G85)</f>
        <v>0</v>
      </c>
      <c r="H80" s="114">
        <f t="shared" si="17"/>
        <v>0</v>
      </c>
      <c r="I80" s="114">
        <f t="shared" si="17"/>
        <v>0</v>
      </c>
      <c r="J80" s="115">
        <f t="shared" si="17"/>
        <v>0</v>
      </c>
      <c r="K80" s="115">
        <f t="shared" si="17"/>
        <v>0</v>
      </c>
      <c r="L80" s="115">
        <f t="shared" si="17"/>
        <v>0</v>
      </c>
    </row>
    <row r="81" spans="1:12" s="3" customFormat="1" x14ac:dyDescent="0.25">
      <c r="A81" s="53"/>
      <c r="B81" s="61"/>
      <c r="C81" s="52"/>
      <c r="D81" s="52"/>
      <c r="E81" s="50"/>
      <c r="F81" s="50"/>
      <c r="G81" s="17"/>
      <c r="H81" s="17"/>
      <c r="I81" s="17"/>
      <c r="J81" s="50"/>
      <c r="K81" s="50"/>
      <c r="L81" s="50"/>
    </row>
    <row r="82" spans="1:12" s="3" customFormat="1" x14ac:dyDescent="0.25">
      <c r="A82" s="53"/>
      <c r="B82" s="61"/>
      <c r="C82" s="52"/>
      <c r="D82" s="52"/>
      <c r="E82" s="50"/>
      <c r="F82" s="50"/>
      <c r="G82" s="17"/>
      <c r="H82" s="17"/>
      <c r="I82" s="17"/>
      <c r="J82" s="50"/>
      <c r="K82" s="50"/>
      <c r="L82" s="50"/>
    </row>
    <row r="83" spans="1:12" s="3" customFormat="1" x14ac:dyDescent="0.25">
      <c r="A83" s="53"/>
      <c r="B83" s="61"/>
      <c r="C83" s="52"/>
      <c r="D83" s="52"/>
      <c r="E83" s="50"/>
      <c r="F83" s="50"/>
      <c r="G83" s="17"/>
      <c r="H83" s="17"/>
      <c r="I83" s="17"/>
      <c r="J83" s="50"/>
      <c r="K83" s="50"/>
      <c r="L83" s="50"/>
    </row>
    <row r="84" spans="1:12" s="3" customFormat="1" x14ac:dyDescent="0.25">
      <c r="A84" s="53"/>
      <c r="B84" s="61"/>
      <c r="C84" s="52"/>
      <c r="D84" s="52"/>
      <c r="E84" s="50"/>
      <c r="F84" s="50"/>
      <c r="G84" s="17"/>
      <c r="H84" s="17"/>
      <c r="I84" s="17"/>
      <c r="J84" s="50"/>
      <c r="K84" s="50"/>
      <c r="L84" s="50"/>
    </row>
    <row r="85" spans="1:12" s="3" customFormat="1" x14ac:dyDescent="0.25">
      <c r="A85" s="53"/>
      <c r="B85" s="61"/>
      <c r="C85" s="52"/>
      <c r="D85" s="52"/>
      <c r="E85" s="50"/>
      <c r="F85" s="50"/>
      <c r="G85" s="17"/>
      <c r="H85" s="17"/>
      <c r="I85" s="17"/>
      <c r="J85" s="50"/>
      <c r="K85" s="50"/>
      <c r="L85" s="50"/>
    </row>
    <row r="86" spans="1:12" s="3" customFormat="1" x14ac:dyDescent="0.25">
      <c r="A86" s="53"/>
      <c r="B86" s="113" t="s">
        <v>213</v>
      </c>
      <c r="C86" s="114">
        <f>SUM(C87:C90)</f>
        <v>0</v>
      </c>
      <c r="D86" s="114">
        <f>SUM(D87:D90)</f>
        <v>0</v>
      </c>
      <c r="E86" s="187"/>
      <c r="F86" s="115"/>
      <c r="G86" s="114">
        <f t="shared" ref="G86:L86" si="18">SUM(G87:G90)</f>
        <v>0</v>
      </c>
      <c r="H86" s="114">
        <f t="shared" si="18"/>
        <v>0</v>
      </c>
      <c r="I86" s="114">
        <f t="shared" si="18"/>
        <v>0</v>
      </c>
      <c r="J86" s="115">
        <f t="shared" si="18"/>
        <v>0</v>
      </c>
      <c r="K86" s="115">
        <f t="shared" si="18"/>
        <v>0</v>
      </c>
      <c r="L86" s="115">
        <f t="shared" si="18"/>
        <v>0</v>
      </c>
    </row>
    <row r="87" spans="1:12" s="3" customFormat="1" x14ac:dyDescent="0.25">
      <c r="A87" s="53"/>
      <c r="B87" s="61"/>
      <c r="C87" s="52"/>
      <c r="D87" s="52"/>
      <c r="E87" s="50"/>
      <c r="F87" s="50"/>
      <c r="G87" s="17"/>
      <c r="H87" s="17"/>
      <c r="I87" s="17"/>
      <c r="J87" s="50"/>
      <c r="K87" s="50"/>
      <c r="L87" s="50"/>
    </row>
    <row r="88" spans="1:12" s="3" customFormat="1" x14ac:dyDescent="0.25">
      <c r="A88" s="53"/>
      <c r="B88" s="61"/>
      <c r="C88" s="52"/>
      <c r="D88" s="52"/>
      <c r="E88" s="50"/>
      <c r="F88" s="50"/>
      <c r="G88" s="17"/>
      <c r="H88" s="17"/>
      <c r="I88" s="17"/>
      <c r="J88" s="50"/>
      <c r="K88" s="50"/>
      <c r="L88" s="50"/>
    </row>
    <row r="89" spans="1:12" s="3" customFormat="1" x14ac:dyDescent="0.25">
      <c r="A89" s="53"/>
      <c r="B89" s="61"/>
      <c r="C89" s="52"/>
      <c r="D89" s="52"/>
      <c r="E89" s="50"/>
      <c r="F89" s="50"/>
      <c r="G89" s="17"/>
      <c r="H89" s="17"/>
      <c r="I89" s="17"/>
      <c r="J89" s="50"/>
      <c r="K89" s="50"/>
      <c r="L89" s="50"/>
    </row>
    <row r="90" spans="1:12" x14ac:dyDescent="0.25">
      <c r="A90" s="53"/>
      <c r="B90" s="61"/>
      <c r="C90" s="52"/>
      <c r="D90" s="52"/>
      <c r="E90" s="50"/>
      <c r="F90" s="50"/>
      <c r="G90" s="17"/>
      <c r="H90" s="17"/>
      <c r="I90" s="17"/>
      <c r="J90" s="50"/>
      <c r="K90" s="50"/>
      <c r="L90" s="50"/>
    </row>
    <row r="91" spans="1:12" s="3" customFormat="1" ht="75" customHeight="1" x14ac:dyDescent="0.25">
      <c r="A91" s="90" t="s">
        <v>91</v>
      </c>
      <c r="B91" s="90" t="s">
        <v>66</v>
      </c>
      <c r="C91" s="90">
        <v>1</v>
      </c>
      <c r="D91" s="90">
        <v>1</v>
      </c>
      <c r="E91" s="90"/>
      <c r="F91" s="90"/>
      <c r="G91" s="90">
        <f>SUM(G92,G96,G102)</f>
        <v>6</v>
      </c>
      <c r="H91" s="90">
        <f>SUM(H92,H96,H102)</f>
        <v>6</v>
      </c>
      <c r="I91" s="90">
        <f>I92+I96+I102</f>
        <v>56</v>
      </c>
      <c r="J91" s="90">
        <f>SUM(J92,J96,J102)</f>
        <v>0</v>
      </c>
      <c r="K91" s="90">
        <f>SUM(K92,K96,K102)</f>
        <v>0</v>
      </c>
      <c r="L91" s="90">
        <f>SUM(L92,L96,L102)</f>
        <v>0</v>
      </c>
    </row>
    <row r="92" spans="1:12" s="3" customFormat="1" x14ac:dyDescent="0.25">
      <c r="A92" s="53"/>
      <c r="B92" s="113" t="s">
        <v>211</v>
      </c>
      <c r="C92" s="114">
        <v>1</v>
      </c>
      <c r="D92" s="114">
        <v>1</v>
      </c>
      <c r="E92" s="187"/>
      <c r="F92" s="115"/>
      <c r="G92" s="114">
        <f t="shared" ref="G92:L92" si="19">SUM(G93:G95)</f>
        <v>6</v>
      </c>
      <c r="H92" s="114">
        <f t="shared" si="19"/>
        <v>6</v>
      </c>
      <c r="I92" s="114">
        <f t="shared" si="19"/>
        <v>56</v>
      </c>
      <c r="J92" s="115">
        <f t="shared" si="19"/>
        <v>0</v>
      </c>
      <c r="K92" s="115">
        <f t="shared" si="19"/>
        <v>0</v>
      </c>
      <c r="L92" s="115">
        <f t="shared" si="19"/>
        <v>0</v>
      </c>
    </row>
    <row r="93" spans="1:12" s="3" customFormat="1" x14ac:dyDescent="0.25">
      <c r="A93" s="53"/>
      <c r="B93" s="61" t="s">
        <v>303</v>
      </c>
      <c r="C93" s="52"/>
      <c r="D93" s="52"/>
      <c r="E93" s="50" t="s">
        <v>296</v>
      </c>
      <c r="F93" s="50" t="s">
        <v>305</v>
      </c>
      <c r="G93" s="17">
        <v>6</v>
      </c>
      <c r="H93" s="17">
        <v>6</v>
      </c>
      <c r="I93" s="17">
        <v>56</v>
      </c>
      <c r="J93" s="50"/>
      <c r="K93" s="50"/>
      <c r="L93" s="50"/>
    </row>
    <row r="94" spans="1:12" s="3" customFormat="1" x14ac:dyDescent="0.25">
      <c r="A94" s="53"/>
      <c r="B94" s="61"/>
      <c r="C94" s="52"/>
      <c r="D94" s="52"/>
      <c r="E94" s="50"/>
      <c r="F94" s="50"/>
      <c r="G94" s="17"/>
      <c r="H94" s="17"/>
      <c r="I94" s="17"/>
      <c r="J94" s="50"/>
      <c r="K94" s="50"/>
      <c r="L94" s="50"/>
    </row>
    <row r="95" spans="1:12" s="3" customFormat="1" x14ac:dyDescent="0.25">
      <c r="A95" s="53"/>
      <c r="B95" s="61"/>
      <c r="C95" s="52"/>
      <c r="D95" s="52"/>
      <c r="E95" s="50"/>
      <c r="F95" s="50"/>
      <c r="G95" s="17"/>
      <c r="H95" s="17"/>
      <c r="I95" s="17"/>
      <c r="J95" s="50"/>
      <c r="K95" s="50"/>
      <c r="L95" s="50"/>
    </row>
    <row r="96" spans="1:12" s="3" customFormat="1" x14ac:dyDescent="0.25">
      <c r="A96" s="53"/>
      <c r="B96" s="113" t="s">
        <v>212</v>
      </c>
      <c r="C96" s="114">
        <f>C97+C98+C99+C100+C101</f>
        <v>0</v>
      </c>
      <c r="D96" s="114">
        <f>D97+D98+D99+D100+D101</f>
        <v>0</v>
      </c>
      <c r="E96" s="187"/>
      <c r="F96" s="115"/>
      <c r="G96" s="114">
        <f t="shared" ref="G96:L96" si="20">SUM(G97:G101)</f>
        <v>0</v>
      </c>
      <c r="H96" s="114">
        <f t="shared" si="20"/>
        <v>0</v>
      </c>
      <c r="I96" s="114">
        <f t="shared" si="20"/>
        <v>0</v>
      </c>
      <c r="J96" s="115">
        <f t="shared" si="20"/>
        <v>0</v>
      </c>
      <c r="K96" s="115">
        <f t="shared" si="20"/>
        <v>0</v>
      </c>
      <c r="L96" s="115">
        <f t="shared" si="20"/>
        <v>0</v>
      </c>
    </row>
    <row r="97" spans="1:12" s="3" customFormat="1" x14ac:dyDescent="0.25">
      <c r="A97" s="53"/>
      <c r="B97" s="61"/>
      <c r="C97" s="52"/>
      <c r="D97" s="52"/>
      <c r="E97" s="50"/>
      <c r="F97" s="50"/>
      <c r="G97" s="17"/>
      <c r="H97" s="17"/>
      <c r="I97" s="17"/>
      <c r="J97" s="50"/>
      <c r="K97" s="50"/>
      <c r="L97" s="50"/>
    </row>
    <row r="98" spans="1:12" s="3" customFormat="1" x14ac:dyDescent="0.25">
      <c r="A98" s="53"/>
      <c r="B98" s="61"/>
      <c r="C98" s="52"/>
      <c r="D98" s="52"/>
      <c r="E98" s="50"/>
      <c r="F98" s="50"/>
      <c r="G98" s="17"/>
      <c r="H98" s="17"/>
      <c r="I98" s="17"/>
      <c r="J98" s="50"/>
      <c r="K98" s="50"/>
      <c r="L98" s="50"/>
    </row>
    <row r="99" spans="1:12" s="3" customFormat="1" x14ac:dyDescent="0.25">
      <c r="A99" s="53"/>
      <c r="B99" s="61"/>
      <c r="C99" s="52"/>
      <c r="D99" s="52"/>
      <c r="E99" s="50"/>
      <c r="F99" s="50"/>
      <c r="G99" s="17"/>
      <c r="H99" s="17"/>
      <c r="I99" s="17"/>
      <c r="J99" s="50"/>
      <c r="K99" s="50"/>
      <c r="L99" s="50"/>
    </row>
    <row r="100" spans="1:12" s="3" customFormat="1" x14ac:dyDescent="0.25">
      <c r="A100" s="53"/>
      <c r="B100" s="61"/>
      <c r="C100" s="52"/>
      <c r="D100" s="52"/>
      <c r="E100" s="50"/>
      <c r="F100" s="50"/>
      <c r="G100" s="17"/>
      <c r="H100" s="17"/>
      <c r="I100" s="17"/>
      <c r="J100" s="50"/>
      <c r="K100" s="50"/>
      <c r="L100" s="50"/>
    </row>
    <row r="101" spans="1:12" s="3" customFormat="1" x14ac:dyDescent="0.25">
      <c r="A101" s="53"/>
      <c r="B101" s="61"/>
      <c r="C101" s="52"/>
      <c r="D101" s="52"/>
      <c r="E101" s="50"/>
      <c r="F101" s="50"/>
      <c r="G101" s="17"/>
      <c r="H101" s="17"/>
      <c r="I101" s="17"/>
      <c r="J101" s="50"/>
      <c r="K101" s="50"/>
      <c r="L101" s="50"/>
    </row>
    <row r="102" spans="1:12" s="3" customFormat="1" x14ac:dyDescent="0.25">
      <c r="A102" s="53"/>
      <c r="B102" s="113" t="s">
        <v>213</v>
      </c>
      <c r="C102" s="114">
        <f>SUM(C103:C106)</f>
        <v>0</v>
      </c>
      <c r="D102" s="114">
        <f>SUM(D103:D106)</f>
        <v>0</v>
      </c>
      <c r="E102" s="187"/>
      <c r="F102" s="115"/>
      <c r="G102" s="114">
        <f t="shared" ref="G102:L102" si="21">SUM(G103:G106)</f>
        <v>0</v>
      </c>
      <c r="H102" s="114">
        <f t="shared" si="21"/>
        <v>0</v>
      </c>
      <c r="I102" s="114">
        <f t="shared" si="21"/>
        <v>0</v>
      </c>
      <c r="J102" s="115">
        <f t="shared" si="21"/>
        <v>0</v>
      </c>
      <c r="K102" s="115">
        <f t="shared" si="21"/>
        <v>0</v>
      </c>
      <c r="L102" s="115">
        <f t="shared" si="21"/>
        <v>0</v>
      </c>
    </row>
    <row r="103" spans="1:12" s="3" customFormat="1" x14ac:dyDescent="0.25">
      <c r="A103" s="53"/>
      <c r="B103" s="61"/>
      <c r="C103" s="52"/>
      <c r="D103" s="52"/>
      <c r="E103" s="50"/>
      <c r="F103" s="50"/>
      <c r="G103" s="17"/>
      <c r="H103" s="17"/>
      <c r="I103" s="17"/>
      <c r="J103" s="50"/>
      <c r="K103" s="50"/>
      <c r="L103" s="50"/>
    </row>
    <row r="104" spans="1:12" s="3" customFormat="1" x14ac:dyDescent="0.25">
      <c r="A104" s="53"/>
      <c r="B104" s="61"/>
      <c r="C104" s="52"/>
      <c r="D104" s="52"/>
      <c r="E104" s="50"/>
      <c r="F104" s="50"/>
      <c r="G104" s="17"/>
      <c r="H104" s="17"/>
      <c r="I104" s="17"/>
      <c r="J104" s="50"/>
      <c r="K104" s="50"/>
      <c r="L104" s="50"/>
    </row>
    <row r="105" spans="1:12" s="3" customFormat="1" x14ac:dyDescent="0.25">
      <c r="A105" s="53"/>
      <c r="B105" s="61"/>
      <c r="C105" s="52"/>
      <c r="D105" s="52"/>
      <c r="E105" s="50"/>
      <c r="F105" s="50"/>
      <c r="G105" s="17"/>
      <c r="H105" s="17"/>
      <c r="I105" s="17"/>
      <c r="J105" s="50"/>
      <c r="K105" s="50"/>
      <c r="L105" s="50"/>
    </row>
    <row r="106" spans="1:12" x14ac:dyDescent="0.25">
      <c r="A106" s="53"/>
      <c r="B106" s="61"/>
      <c r="C106" s="52"/>
      <c r="D106" s="52"/>
      <c r="E106" s="50"/>
      <c r="F106" s="50"/>
      <c r="G106" s="17"/>
      <c r="H106" s="17"/>
      <c r="I106" s="17"/>
      <c r="J106" s="50"/>
      <c r="K106" s="50"/>
      <c r="L106" s="50"/>
    </row>
    <row r="107" spans="1:12" ht="187.5" customHeight="1" x14ac:dyDescent="0.25">
      <c r="A107" s="90" t="s">
        <v>179</v>
      </c>
      <c r="B107" s="90" t="s">
        <v>180</v>
      </c>
      <c r="C107" s="90">
        <f>SUM(C108,C112,C115)</f>
        <v>0</v>
      </c>
      <c r="D107" s="90">
        <f>SUM(D108,D112,D115)</f>
        <v>0</v>
      </c>
      <c r="E107" s="90"/>
      <c r="F107" s="90"/>
      <c r="G107" s="90">
        <f t="shared" ref="G107:K107" si="22">SUM(G108,G112,G115)</f>
        <v>0</v>
      </c>
      <c r="H107" s="90">
        <f t="shared" si="22"/>
        <v>0</v>
      </c>
      <c r="I107" s="90">
        <f t="shared" si="22"/>
        <v>0</v>
      </c>
      <c r="J107" s="90">
        <f t="shared" si="22"/>
        <v>0</v>
      </c>
      <c r="K107" s="90">
        <f t="shared" si="22"/>
        <v>0</v>
      </c>
      <c r="L107" s="90">
        <f>L108+L112+L115</f>
        <v>0</v>
      </c>
    </row>
    <row r="108" spans="1:12" x14ac:dyDescent="0.25">
      <c r="A108" s="53"/>
      <c r="B108" s="113" t="s">
        <v>211</v>
      </c>
      <c r="C108" s="114">
        <f>SUM(C109:C111)</f>
        <v>0</v>
      </c>
      <c r="D108" s="114">
        <f>SUM(D109:D111)</f>
        <v>0</v>
      </c>
      <c r="E108" s="187"/>
      <c r="F108" s="115"/>
      <c r="G108" s="114">
        <f t="shared" ref="G108:K108" si="23">SUM(G109:G111)</f>
        <v>0</v>
      </c>
      <c r="H108" s="114">
        <f t="shared" si="23"/>
        <v>0</v>
      </c>
      <c r="I108" s="114">
        <f t="shared" si="23"/>
        <v>0</v>
      </c>
      <c r="J108" s="115">
        <f t="shared" si="23"/>
        <v>0</v>
      </c>
      <c r="K108" s="115">
        <f t="shared" si="23"/>
        <v>0</v>
      </c>
      <c r="L108" s="115">
        <f>L109+L110+L111</f>
        <v>0</v>
      </c>
    </row>
    <row r="109" spans="1:12" x14ac:dyDescent="0.25">
      <c r="A109" s="53"/>
      <c r="B109" s="61"/>
      <c r="C109" s="52"/>
      <c r="D109" s="52"/>
      <c r="E109" s="50"/>
      <c r="F109" s="50"/>
      <c r="G109" s="17"/>
      <c r="H109" s="17"/>
      <c r="I109" s="17"/>
      <c r="J109" s="50"/>
      <c r="K109" s="50"/>
      <c r="L109" s="50"/>
    </row>
    <row r="110" spans="1:12" x14ac:dyDescent="0.25">
      <c r="A110" s="53"/>
      <c r="B110" s="61"/>
      <c r="C110" s="52"/>
      <c r="D110" s="52"/>
      <c r="E110" s="50"/>
      <c r="F110" s="50"/>
      <c r="G110" s="17"/>
      <c r="H110" s="17"/>
      <c r="I110" s="17"/>
      <c r="J110" s="50"/>
      <c r="K110" s="50"/>
      <c r="L110" s="50"/>
    </row>
    <row r="111" spans="1:12" x14ac:dyDescent="0.25">
      <c r="A111" s="53"/>
      <c r="B111" s="61"/>
      <c r="C111" s="52"/>
      <c r="D111" s="52"/>
      <c r="E111" s="50"/>
      <c r="F111" s="50"/>
      <c r="G111" s="17"/>
      <c r="H111" s="17"/>
      <c r="I111" s="17"/>
      <c r="J111" s="50"/>
      <c r="K111" s="50"/>
      <c r="L111" s="50"/>
    </row>
    <row r="112" spans="1:12" x14ac:dyDescent="0.25">
      <c r="A112" s="53"/>
      <c r="B112" s="113" t="s">
        <v>212</v>
      </c>
      <c r="C112" s="114">
        <f>SUM(C113:C114)</f>
        <v>0</v>
      </c>
      <c r="D112" s="114">
        <f>SUM(D113:D114)</f>
        <v>0</v>
      </c>
      <c r="E112" s="187"/>
      <c r="F112" s="115"/>
      <c r="G112" s="114">
        <f t="shared" ref="G112:L112" si="24">SUM(G113:G114)</f>
        <v>0</v>
      </c>
      <c r="H112" s="114">
        <f t="shared" si="24"/>
        <v>0</v>
      </c>
      <c r="I112" s="114">
        <f t="shared" si="24"/>
        <v>0</v>
      </c>
      <c r="J112" s="115">
        <f t="shared" si="24"/>
        <v>0</v>
      </c>
      <c r="K112" s="115">
        <f t="shared" si="24"/>
        <v>0</v>
      </c>
      <c r="L112" s="115">
        <f t="shared" si="24"/>
        <v>0</v>
      </c>
    </row>
    <row r="113" spans="1:12" x14ac:dyDescent="0.25">
      <c r="A113" s="53"/>
      <c r="B113" s="61"/>
      <c r="C113" s="52"/>
      <c r="D113" s="52"/>
      <c r="E113" s="50"/>
      <c r="F113" s="50"/>
      <c r="G113" s="17"/>
      <c r="H113" s="17"/>
      <c r="I113" s="17"/>
      <c r="J113" s="50"/>
      <c r="K113" s="50"/>
      <c r="L113" s="50"/>
    </row>
    <row r="114" spans="1:12" x14ac:dyDescent="0.25">
      <c r="A114" s="53"/>
      <c r="B114" s="61"/>
      <c r="C114" s="52"/>
      <c r="D114" s="52"/>
      <c r="E114" s="50"/>
      <c r="F114" s="50"/>
      <c r="G114" s="17"/>
      <c r="H114" s="17"/>
      <c r="I114" s="17"/>
      <c r="J114" s="50"/>
      <c r="K114" s="50"/>
      <c r="L114" s="50"/>
    </row>
    <row r="115" spans="1:12" x14ac:dyDescent="0.25">
      <c r="A115" s="53"/>
      <c r="B115" s="113" t="s">
        <v>213</v>
      </c>
      <c r="C115" s="114">
        <f>SUM(C116:C118)</f>
        <v>0</v>
      </c>
      <c r="D115" s="114">
        <f>SUM(D116:D118)</f>
        <v>0</v>
      </c>
      <c r="E115" s="187"/>
      <c r="F115" s="115"/>
      <c r="G115" s="114">
        <f t="shared" ref="G115:L115" si="25">SUM(G116:G118)</f>
        <v>0</v>
      </c>
      <c r="H115" s="114">
        <f t="shared" si="25"/>
        <v>0</v>
      </c>
      <c r="I115" s="114">
        <f t="shared" si="25"/>
        <v>0</v>
      </c>
      <c r="J115" s="115">
        <f t="shared" si="25"/>
        <v>0</v>
      </c>
      <c r="K115" s="115">
        <f t="shared" si="25"/>
        <v>0</v>
      </c>
      <c r="L115" s="115">
        <f t="shared" si="25"/>
        <v>0</v>
      </c>
    </row>
    <row r="116" spans="1:12" x14ac:dyDescent="0.25">
      <c r="A116" s="53"/>
      <c r="B116" s="61"/>
      <c r="C116" s="52"/>
      <c r="D116" s="52"/>
      <c r="E116" s="50"/>
      <c r="F116" s="50"/>
      <c r="G116" s="17"/>
      <c r="H116" s="17"/>
      <c r="I116" s="17"/>
      <c r="J116" s="50"/>
      <c r="K116" s="50"/>
      <c r="L116" s="50"/>
    </row>
    <row r="117" spans="1:12" x14ac:dyDescent="0.25">
      <c r="A117" s="53"/>
      <c r="B117" s="61"/>
      <c r="C117" s="52"/>
      <c r="D117" s="52"/>
      <c r="E117" s="50"/>
      <c r="F117" s="50"/>
      <c r="G117" s="17"/>
      <c r="H117" s="17"/>
      <c r="I117" s="17"/>
      <c r="J117" s="50"/>
      <c r="K117" s="50"/>
      <c r="L117" s="50"/>
    </row>
    <row r="118" spans="1:12" x14ac:dyDescent="0.25">
      <c r="A118" s="53"/>
      <c r="B118" s="61"/>
      <c r="C118" s="52"/>
      <c r="D118" s="52"/>
      <c r="E118" s="50"/>
      <c r="F118" s="50"/>
      <c r="G118" s="17"/>
      <c r="H118" s="17"/>
      <c r="I118" s="17"/>
      <c r="J118" s="50"/>
      <c r="K118" s="50"/>
      <c r="L118" s="50"/>
    </row>
    <row r="119" spans="1:12" ht="19.5" x14ac:dyDescent="0.35">
      <c r="A119" s="289" t="s">
        <v>178</v>
      </c>
      <c r="B119" s="289"/>
      <c r="C119" s="289"/>
      <c r="D119" s="289"/>
      <c r="E119" s="289"/>
      <c r="F119" s="289"/>
      <c r="G119" s="289"/>
      <c r="H119" s="289"/>
      <c r="I119" s="289"/>
      <c r="J119" s="289"/>
      <c r="K119" s="90"/>
      <c r="L119" s="90"/>
    </row>
    <row r="120" spans="1:12" x14ac:dyDescent="0.3">
      <c r="K120" s="189"/>
      <c r="L120" s="112"/>
    </row>
    <row r="121" spans="1:12" x14ac:dyDescent="0.3">
      <c r="K121" s="112"/>
      <c r="L121" s="112"/>
    </row>
    <row r="122" spans="1:12" x14ac:dyDescent="0.3">
      <c r="K122" s="112"/>
      <c r="L122" s="112"/>
    </row>
    <row r="123" spans="1:12" x14ac:dyDescent="0.3">
      <c r="K123" s="112"/>
      <c r="L123" s="112"/>
    </row>
    <row r="124" spans="1:12" x14ac:dyDescent="0.3">
      <c r="K124" s="112"/>
      <c r="L124" s="112"/>
    </row>
    <row r="125" spans="1:12" x14ac:dyDescent="0.3">
      <c r="K125" s="112"/>
      <c r="L125" s="112"/>
    </row>
    <row r="126" spans="1:12" x14ac:dyDescent="0.3">
      <c r="K126" s="112"/>
      <c r="L126" s="112"/>
    </row>
    <row r="127" spans="1:12" x14ac:dyDescent="0.3">
      <c r="K127" s="112"/>
      <c r="L127" s="112"/>
    </row>
    <row r="128" spans="1:12" x14ac:dyDescent="0.3">
      <c r="K128" s="112"/>
      <c r="L128" s="112"/>
    </row>
    <row r="129" spans="11:12" customFormat="1" x14ac:dyDescent="0.25">
      <c r="K129" s="112"/>
      <c r="L129" s="112"/>
    </row>
    <row r="130" spans="11:12" customFormat="1" x14ac:dyDescent="0.25">
      <c r="K130" s="190"/>
      <c r="L130" s="190"/>
    </row>
    <row r="131" spans="11:12" customFormat="1" x14ac:dyDescent="0.25">
      <c r="K131" s="112"/>
      <c r="L131" s="112"/>
    </row>
    <row r="132" spans="11:12" customFormat="1" x14ac:dyDescent="0.25">
      <c r="K132" s="112"/>
      <c r="L132" s="112"/>
    </row>
    <row r="133" spans="11:12" customFormat="1" x14ac:dyDescent="0.25">
      <c r="K133" s="112"/>
      <c r="L133" s="112"/>
    </row>
    <row r="134" spans="11:12" customFormat="1" x14ac:dyDescent="0.25">
      <c r="K134" s="112"/>
      <c r="L134" s="112"/>
    </row>
    <row r="135" spans="11:12" customFormat="1" x14ac:dyDescent="0.25">
      <c r="K135" s="112"/>
      <c r="L135" s="112"/>
    </row>
    <row r="136" spans="11:12" customFormat="1" x14ac:dyDescent="0.25">
      <c r="K136" s="112"/>
      <c r="L136" s="112"/>
    </row>
    <row r="137" spans="11:12" customFormat="1" x14ac:dyDescent="0.25">
      <c r="K137" s="112"/>
      <c r="L137" s="112"/>
    </row>
    <row r="138" spans="11:12" customFormat="1" x14ac:dyDescent="0.25">
      <c r="K138" s="112"/>
      <c r="L138" s="112"/>
    </row>
    <row r="139" spans="11:12" customFormat="1" x14ac:dyDescent="0.25">
      <c r="K139" s="112"/>
      <c r="L139" s="112"/>
    </row>
    <row r="140" spans="11:12" customFormat="1" x14ac:dyDescent="0.25">
      <c r="K140" s="112"/>
      <c r="L140" s="112"/>
    </row>
    <row r="141" spans="11:12" customFormat="1" x14ac:dyDescent="0.25">
      <c r="K141" s="190"/>
      <c r="L141" s="190"/>
    </row>
    <row r="142" spans="11:12" customFormat="1" x14ac:dyDescent="0.25">
      <c r="K142" s="112"/>
      <c r="L142" s="112"/>
    </row>
    <row r="143" spans="11:12" customFormat="1" x14ac:dyDescent="0.25">
      <c r="K143" s="112"/>
      <c r="L143" s="112"/>
    </row>
    <row r="144" spans="11:12" customFormat="1" x14ac:dyDescent="0.25">
      <c r="K144" s="112"/>
      <c r="L144" s="112"/>
    </row>
    <row r="145" spans="11:12" customFormat="1" x14ac:dyDescent="0.25">
      <c r="K145" s="112"/>
      <c r="L145" s="112"/>
    </row>
    <row r="146" spans="11:12" customFormat="1" x14ac:dyDescent="0.25">
      <c r="K146" s="112"/>
      <c r="L146" s="112"/>
    </row>
    <row r="147" spans="11:12" customFormat="1" x14ac:dyDescent="0.25">
      <c r="K147" s="112"/>
      <c r="L147" s="112"/>
    </row>
    <row r="148" spans="11:12" customFormat="1" x14ac:dyDescent="0.25">
      <c r="K148" s="112"/>
      <c r="L148" s="112"/>
    </row>
    <row r="149" spans="11:12" customFormat="1" x14ac:dyDescent="0.25">
      <c r="K149" s="112"/>
      <c r="L149" s="112"/>
    </row>
    <row r="150" spans="11:12" customFormat="1" x14ac:dyDescent="0.25">
      <c r="K150" s="112"/>
      <c r="L150" s="112"/>
    </row>
    <row r="151" spans="11:12" customFormat="1" x14ac:dyDescent="0.25">
      <c r="K151" s="112"/>
      <c r="L151" s="112"/>
    </row>
    <row r="152" spans="11:12" customFormat="1" x14ac:dyDescent="0.25">
      <c r="K152" s="190"/>
      <c r="L152" s="190"/>
    </row>
    <row r="153" spans="11:12" customFormat="1" x14ac:dyDescent="0.25">
      <c r="K153" s="112"/>
      <c r="L153" s="112"/>
    </row>
    <row r="154" spans="11:12" customFormat="1" x14ac:dyDescent="0.25">
      <c r="K154" s="112"/>
      <c r="L154" s="112"/>
    </row>
    <row r="155" spans="11:12" customFormat="1" x14ac:dyDescent="0.25">
      <c r="K155" s="112"/>
      <c r="L155" s="112"/>
    </row>
    <row r="156" spans="11:12" customFormat="1" x14ac:dyDescent="0.25">
      <c r="K156" s="112"/>
      <c r="L156" s="112"/>
    </row>
    <row r="157" spans="11:12" customFormat="1" x14ac:dyDescent="0.25">
      <c r="K157" s="112"/>
      <c r="L157" s="112"/>
    </row>
    <row r="158" spans="11:12" customFormat="1" x14ac:dyDescent="0.25">
      <c r="K158" s="112"/>
      <c r="L158" s="112"/>
    </row>
    <row r="159" spans="11:12" customFormat="1" x14ac:dyDescent="0.25">
      <c r="K159" s="112"/>
      <c r="L159" s="112"/>
    </row>
    <row r="160" spans="11:12" customFormat="1" x14ac:dyDescent="0.25">
      <c r="K160" s="112"/>
      <c r="L160" s="112"/>
    </row>
    <row r="161" spans="11:12" customFormat="1" x14ac:dyDescent="0.25">
      <c r="K161" s="112"/>
      <c r="L161" s="112"/>
    </row>
    <row r="162" spans="11:12" customFormat="1" x14ac:dyDescent="0.25">
      <c r="K162" s="112"/>
      <c r="L162" s="112"/>
    </row>
    <row r="163" spans="11:12" customFormat="1" x14ac:dyDescent="0.25">
      <c r="K163" s="190"/>
      <c r="L163" s="190"/>
    </row>
    <row r="164" spans="11:12" customFormat="1" x14ac:dyDescent="0.25">
      <c r="K164" s="112"/>
      <c r="L164" s="112"/>
    </row>
    <row r="165" spans="11:12" customFormat="1" x14ac:dyDescent="0.25">
      <c r="K165" s="112"/>
      <c r="L165" s="112"/>
    </row>
    <row r="166" spans="11:12" customFormat="1" x14ac:dyDescent="0.25">
      <c r="K166" s="112"/>
      <c r="L166" s="112"/>
    </row>
    <row r="167" spans="11:12" customFormat="1" x14ac:dyDescent="0.25">
      <c r="K167" s="112"/>
      <c r="L167" s="112"/>
    </row>
    <row r="168" spans="11:12" customFormat="1" x14ac:dyDescent="0.25">
      <c r="K168" s="112"/>
      <c r="L168" s="112"/>
    </row>
    <row r="169" spans="11:12" customFormat="1" x14ac:dyDescent="0.25">
      <c r="K169" s="112"/>
      <c r="L169" s="112"/>
    </row>
    <row r="170" spans="11:12" customFormat="1" x14ac:dyDescent="0.25">
      <c r="K170" s="112"/>
      <c r="L170" s="112"/>
    </row>
    <row r="171" spans="11:12" customFormat="1" x14ac:dyDescent="0.25">
      <c r="K171" s="112"/>
      <c r="L171" s="112"/>
    </row>
    <row r="172" spans="11:12" customFormat="1" x14ac:dyDescent="0.25">
      <c r="K172" s="112"/>
      <c r="L172" s="112"/>
    </row>
    <row r="173" spans="11:12" customFormat="1" x14ac:dyDescent="0.25">
      <c r="K173" s="112"/>
      <c r="L173" s="112"/>
    </row>
    <row r="174" spans="11:12" customFormat="1" x14ac:dyDescent="0.25">
      <c r="K174" s="190"/>
      <c r="L174" s="190"/>
    </row>
    <row r="175" spans="11:12" customFormat="1" x14ac:dyDescent="0.25">
      <c r="K175" s="112"/>
      <c r="L175" s="112"/>
    </row>
    <row r="176" spans="11:12" customFormat="1" x14ac:dyDescent="0.25">
      <c r="K176" s="112"/>
      <c r="L176" s="112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view="pageBreakPreview" zoomScale="90" zoomScaleSheetLayoutView="90" workbookViewId="0">
      <selection activeCell="E4" sqref="E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28515625" customWidth="1"/>
    <col min="6" max="6" width="21.5703125" customWidth="1"/>
    <col min="7" max="7" width="37.7109375" customWidth="1"/>
  </cols>
  <sheetData>
    <row r="1" spans="1:7" ht="18.75" x14ac:dyDescent="0.25">
      <c r="A1" s="249" t="s">
        <v>97</v>
      </c>
      <c r="B1" s="249"/>
      <c r="C1" s="249"/>
      <c r="D1" s="249"/>
      <c r="E1" s="249"/>
      <c r="F1" s="249"/>
      <c r="G1" s="249"/>
    </row>
    <row r="2" spans="1:7" ht="54.75" customHeight="1" x14ac:dyDescent="0.25">
      <c r="A2" s="283" t="s">
        <v>98</v>
      </c>
      <c r="B2" s="291" t="s">
        <v>99</v>
      </c>
      <c r="C2" s="292"/>
      <c r="D2" s="283" t="s">
        <v>101</v>
      </c>
      <c r="E2" s="283" t="s">
        <v>102</v>
      </c>
      <c r="F2" s="283" t="s">
        <v>103</v>
      </c>
      <c r="G2" s="287" t="s">
        <v>104</v>
      </c>
    </row>
    <row r="3" spans="1:7" ht="21" customHeight="1" x14ac:dyDescent="0.25">
      <c r="A3" s="285"/>
      <c r="B3" s="45" t="s">
        <v>53</v>
      </c>
      <c r="C3" s="45" t="s">
        <v>83</v>
      </c>
      <c r="D3" s="285"/>
      <c r="E3" s="285"/>
      <c r="F3" s="285"/>
      <c r="G3" s="287"/>
    </row>
    <row r="4" spans="1:7" ht="129" customHeight="1" x14ac:dyDescent="0.25">
      <c r="A4" s="46" t="s">
        <v>266</v>
      </c>
      <c r="B4" s="49"/>
      <c r="C4" s="49">
        <v>16</v>
      </c>
      <c r="D4" s="68" t="s">
        <v>694</v>
      </c>
      <c r="E4" s="68" t="s">
        <v>730</v>
      </c>
      <c r="F4" s="89" t="s">
        <v>344</v>
      </c>
      <c r="G4" s="61"/>
    </row>
    <row r="5" spans="1:7" ht="143.25" customHeight="1" x14ac:dyDescent="0.25">
      <c r="A5" s="48" t="s">
        <v>100</v>
      </c>
      <c r="B5" s="49"/>
      <c r="C5" s="49"/>
      <c r="D5" s="68"/>
      <c r="E5" s="89"/>
      <c r="F5" s="89"/>
      <c r="G5" s="61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view="pageBreakPreview" zoomScale="90" zoomScaleSheetLayoutView="90" workbookViewId="0">
      <selection activeCell="I7" sqref="I7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7109375" customWidth="1"/>
    <col min="5" max="5" width="15.42578125" customWidth="1"/>
    <col min="6" max="6" width="26.42578125" customWidth="1"/>
    <col min="7" max="7" width="20.28515625" customWidth="1"/>
    <col min="8" max="8" width="19.7109375" customWidth="1"/>
    <col min="9" max="9" width="15.5703125" customWidth="1"/>
  </cols>
  <sheetData>
    <row r="1" spans="1:9" ht="18.75" x14ac:dyDescent="0.25">
      <c r="A1" s="297" t="s">
        <v>105</v>
      </c>
      <c r="B1" s="297"/>
      <c r="C1" s="297"/>
      <c r="D1" s="297"/>
      <c r="E1" s="297"/>
      <c r="F1" s="297"/>
      <c r="G1" s="297"/>
      <c r="H1" s="297"/>
      <c r="I1" s="297"/>
    </row>
    <row r="2" spans="1:9" s="3" customFormat="1" ht="38.25" customHeight="1" x14ac:dyDescent="0.25">
      <c r="A2" s="295" t="s">
        <v>56</v>
      </c>
      <c r="B2" s="295" t="s">
        <v>106</v>
      </c>
      <c r="C2" s="296" t="s">
        <v>107</v>
      </c>
      <c r="D2" s="296"/>
      <c r="E2" s="295" t="s">
        <v>108</v>
      </c>
      <c r="F2" s="295" t="s">
        <v>87</v>
      </c>
      <c r="G2" s="295" t="s">
        <v>110</v>
      </c>
      <c r="H2" s="295"/>
      <c r="I2" s="295" t="s">
        <v>112</v>
      </c>
    </row>
    <row r="3" spans="1:9" s="3" customFormat="1" ht="55.5" customHeight="1" x14ac:dyDescent="0.25">
      <c r="A3" s="295"/>
      <c r="B3" s="295"/>
      <c r="C3" s="15" t="s">
        <v>53</v>
      </c>
      <c r="D3" s="15" t="s">
        <v>83</v>
      </c>
      <c r="E3" s="295"/>
      <c r="F3" s="295"/>
      <c r="G3" s="4" t="s">
        <v>109</v>
      </c>
      <c r="H3" s="4" t="s">
        <v>111</v>
      </c>
      <c r="I3" s="295"/>
    </row>
    <row r="4" spans="1:9" ht="75" x14ac:dyDescent="0.25">
      <c r="A4" s="50">
        <v>1</v>
      </c>
      <c r="B4" s="61" t="s">
        <v>337</v>
      </c>
      <c r="C4" s="52">
        <v>1</v>
      </c>
      <c r="D4" s="52">
        <v>1</v>
      </c>
      <c r="E4" s="50" t="s">
        <v>333</v>
      </c>
      <c r="F4" s="61" t="s">
        <v>334</v>
      </c>
      <c r="G4" s="17">
        <v>6</v>
      </c>
      <c r="H4" s="17">
        <v>0</v>
      </c>
      <c r="I4" s="50"/>
    </row>
    <row r="5" spans="1:9" ht="56.25" x14ac:dyDescent="0.25">
      <c r="A5" s="50">
        <v>2</v>
      </c>
      <c r="B5" s="61" t="s">
        <v>338</v>
      </c>
      <c r="C5" s="52">
        <v>1</v>
      </c>
      <c r="D5" s="52">
        <v>1</v>
      </c>
      <c r="E5" s="50" t="s">
        <v>335</v>
      </c>
      <c r="F5" s="61" t="s">
        <v>336</v>
      </c>
      <c r="G5" s="17">
        <v>23</v>
      </c>
      <c r="H5" s="17">
        <v>0</v>
      </c>
      <c r="I5" s="50"/>
    </row>
    <row r="6" spans="1:9" ht="18.75" x14ac:dyDescent="0.25">
      <c r="A6" s="50">
        <v>3</v>
      </c>
      <c r="B6" s="61"/>
      <c r="C6" s="52">
        <v>0</v>
      </c>
      <c r="D6" s="52">
        <v>0</v>
      </c>
      <c r="E6" s="50"/>
      <c r="F6" s="61"/>
      <c r="G6" s="17"/>
      <c r="H6" s="17"/>
      <c r="I6" s="50"/>
    </row>
    <row r="7" spans="1:9" ht="18.75" x14ac:dyDescent="0.25">
      <c r="A7" s="50">
        <v>4</v>
      </c>
      <c r="B7" s="61"/>
      <c r="C7" s="52">
        <v>0</v>
      </c>
      <c r="D7" s="52">
        <v>0</v>
      </c>
      <c r="E7" s="50"/>
      <c r="F7" s="61"/>
      <c r="G7" s="17">
        <v>0</v>
      </c>
      <c r="H7" s="17">
        <v>0</v>
      </c>
      <c r="I7" s="50"/>
    </row>
    <row r="8" spans="1:9" ht="18.75" x14ac:dyDescent="0.25">
      <c r="A8" s="50">
        <v>5</v>
      </c>
      <c r="B8" s="61"/>
      <c r="C8" s="52">
        <v>0</v>
      </c>
      <c r="D8" s="52">
        <v>0</v>
      </c>
      <c r="E8" s="50"/>
      <c r="F8" s="61"/>
      <c r="G8" s="17">
        <v>0</v>
      </c>
      <c r="H8" s="17">
        <v>0</v>
      </c>
      <c r="I8" s="50"/>
    </row>
    <row r="9" spans="1:9" ht="18.75" x14ac:dyDescent="0.25">
      <c r="A9" s="50">
        <v>6</v>
      </c>
      <c r="B9" s="61"/>
      <c r="C9" s="52">
        <v>0</v>
      </c>
      <c r="D9" s="52">
        <v>0</v>
      </c>
      <c r="E9" s="50"/>
      <c r="F9" s="61"/>
      <c r="G9" s="17">
        <v>0</v>
      </c>
      <c r="H9" s="17">
        <v>0</v>
      </c>
      <c r="I9" s="50"/>
    </row>
    <row r="10" spans="1:9" ht="18.75" x14ac:dyDescent="0.25">
      <c r="A10" s="50">
        <v>7</v>
      </c>
      <c r="B10" s="61"/>
      <c r="C10" s="52">
        <v>0</v>
      </c>
      <c r="D10" s="52">
        <v>0</v>
      </c>
      <c r="E10" s="50"/>
      <c r="F10" s="61"/>
      <c r="G10" s="17">
        <v>0</v>
      </c>
      <c r="H10" s="17">
        <v>0</v>
      </c>
      <c r="I10" s="50"/>
    </row>
    <row r="11" spans="1:9" ht="18.75" x14ac:dyDescent="0.25">
      <c r="A11" s="50">
        <v>8</v>
      </c>
      <c r="B11" s="61"/>
      <c r="C11" s="52">
        <v>0</v>
      </c>
      <c r="D11" s="52">
        <v>0</v>
      </c>
      <c r="E11" s="50"/>
      <c r="F11" s="61"/>
      <c r="G11" s="17">
        <v>0</v>
      </c>
      <c r="H11" s="17">
        <v>0</v>
      </c>
      <c r="I11" s="50"/>
    </row>
    <row r="12" spans="1:9" ht="18.75" x14ac:dyDescent="0.25">
      <c r="A12" s="50">
        <v>9</v>
      </c>
      <c r="B12" s="61"/>
      <c r="C12" s="52">
        <v>0</v>
      </c>
      <c r="D12" s="52">
        <v>0</v>
      </c>
      <c r="E12" s="50"/>
      <c r="F12" s="61"/>
      <c r="G12" s="17">
        <v>0</v>
      </c>
      <c r="H12" s="17">
        <v>0</v>
      </c>
      <c r="I12" s="50"/>
    </row>
    <row r="13" spans="1:9" ht="18.75" x14ac:dyDescent="0.25">
      <c r="A13" s="50">
        <v>10</v>
      </c>
      <c r="B13" s="61"/>
      <c r="C13" s="52">
        <v>0</v>
      </c>
      <c r="D13" s="52">
        <v>0</v>
      </c>
      <c r="E13" s="50"/>
      <c r="F13" s="61"/>
      <c r="G13" s="17">
        <v>0</v>
      </c>
      <c r="H13" s="17">
        <v>0</v>
      </c>
      <c r="I13" s="50"/>
    </row>
    <row r="14" spans="1:9" ht="18.75" x14ac:dyDescent="0.25">
      <c r="A14" s="50">
        <v>11</v>
      </c>
      <c r="B14" s="61"/>
      <c r="C14" s="52">
        <v>0</v>
      </c>
      <c r="D14" s="52">
        <v>0</v>
      </c>
      <c r="E14" s="50"/>
      <c r="F14" s="61"/>
      <c r="G14" s="17">
        <v>0</v>
      </c>
      <c r="H14" s="17">
        <v>0</v>
      </c>
      <c r="I14" s="50"/>
    </row>
    <row r="15" spans="1:9" ht="18.75" x14ac:dyDescent="0.25">
      <c r="A15" s="50">
        <v>12</v>
      </c>
      <c r="B15" s="61"/>
      <c r="C15" s="52">
        <v>0</v>
      </c>
      <c r="D15" s="52">
        <v>0</v>
      </c>
      <c r="E15" s="50"/>
      <c r="F15" s="61"/>
      <c r="G15" s="17">
        <v>0</v>
      </c>
      <c r="H15" s="17">
        <v>0</v>
      </c>
      <c r="I15" s="50"/>
    </row>
    <row r="16" spans="1:9" ht="18.75" x14ac:dyDescent="0.25">
      <c r="A16" s="50">
        <v>13</v>
      </c>
      <c r="B16" s="61"/>
      <c r="C16" s="52">
        <v>0</v>
      </c>
      <c r="D16" s="52">
        <v>0</v>
      </c>
      <c r="E16" s="50"/>
      <c r="F16" s="61"/>
      <c r="G16" s="17">
        <v>0</v>
      </c>
      <c r="H16" s="17">
        <v>0</v>
      </c>
      <c r="I16" s="50"/>
    </row>
    <row r="17" spans="1:9" ht="18.75" x14ac:dyDescent="0.25">
      <c r="A17" s="50">
        <v>14</v>
      </c>
      <c r="B17" s="61"/>
      <c r="C17" s="52">
        <v>0</v>
      </c>
      <c r="D17" s="52">
        <v>0</v>
      </c>
      <c r="E17" s="50"/>
      <c r="F17" s="61"/>
      <c r="G17" s="17">
        <v>0</v>
      </c>
      <c r="H17" s="17">
        <v>0</v>
      </c>
      <c r="I17" s="50"/>
    </row>
    <row r="18" spans="1:9" ht="18.75" x14ac:dyDescent="0.25">
      <c r="A18" s="50">
        <v>15</v>
      </c>
      <c r="B18" s="61"/>
      <c r="C18" s="52">
        <v>0</v>
      </c>
      <c r="D18" s="52">
        <v>0</v>
      </c>
      <c r="E18" s="50"/>
      <c r="F18" s="61"/>
      <c r="G18" s="17">
        <v>0</v>
      </c>
      <c r="H18" s="17">
        <v>0</v>
      </c>
      <c r="I18" s="50"/>
    </row>
    <row r="19" spans="1:9" ht="18.75" x14ac:dyDescent="0.25">
      <c r="A19" s="50">
        <v>16</v>
      </c>
      <c r="B19" s="61"/>
      <c r="C19" s="17">
        <v>0</v>
      </c>
      <c r="D19" s="17">
        <v>0</v>
      </c>
      <c r="E19" s="50"/>
      <c r="F19" s="61"/>
      <c r="G19" s="17">
        <v>0</v>
      </c>
      <c r="H19" s="17">
        <v>0</v>
      </c>
      <c r="I19" s="50"/>
    </row>
    <row r="20" spans="1:9" ht="18.75" x14ac:dyDescent="0.25">
      <c r="A20" s="50">
        <v>17</v>
      </c>
      <c r="B20" s="61"/>
      <c r="C20" s="17">
        <v>0</v>
      </c>
      <c r="D20" s="17">
        <v>0</v>
      </c>
      <c r="E20" s="50"/>
      <c r="F20" s="61"/>
      <c r="G20" s="17">
        <v>0</v>
      </c>
      <c r="H20" s="17">
        <v>0</v>
      </c>
      <c r="I20" s="50"/>
    </row>
    <row r="21" spans="1:9" ht="18.75" x14ac:dyDescent="0.25">
      <c r="A21" s="50">
        <v>18</v>
      </c>
      <c r="B21" s="61"/>
      <c r="C21" s="17">
        <v>0</v>
      </c>
      <c r="D21" s="17">
        <v>0</v>
      </c>
      <c r="E21" s="50"/>
      <c r="F21" s="61"/>
      <c r="G21" s="17">
        <v>0</v>
      </c>
      <c r="H21" s="17">
        <v>0</v>
      </c>
      <c r="I21" s="50"/>
    </row>
    <row r="22" spans="1:9" ht="18.75" x14ac:dyDescent="0.25">
      <c r="A22" s="50">
        <v>19</v>
      </c>
      <c r="B22" s="61"/>
      <c r="C22" s="17">
        <v>0</v>
      </c>
      <c r="D22" s="17">
        <v>0</v>
      </c>
      <c r="E22" s="50"/>
      <c r="F22" s="61"/>
      <c r="G22" s="17">
        <v>0</v>
      </c>
      <c r="H22" s="17">
        <v>0</v>
      </c>
      <c r="I22" s="50"/>
    </row>
    <row r="23" spans="1:9" ht="18.75" x14ac:dyDescent="0.25">
      <c r="A23" s="50">
        <v>20</v>
      </c>
      <c r="B23" s="61"/>
      <c r="C23" s="17">
        <v>0</v>
      </c>
      <c r="D23" s="17">
        <v>0</v>
      </c>
      <c r="E23" s="50"/>
      <c r="F23" s="61"/>
      <c r="G23" s="17">
        <v>0</v>
      </c>
      <c r="H23" s="17">
        <v>0</v>
      </c>
      <c r="I23" s="50"/>
    </row>
    <row r="24" spans="1:9" ht="18.75" x14ac:dyDescent="0.25">
      <c r="A24" s="50">
        <v>21</v>
      </c>
      <c r="B24" s="61"/>
      <c r="C24" s="17">
        <v>0</v>
      </c>
      <c r="D24" s="17">
        <v>0</v>
      </c>
      <c r="E24" s="50"/>
      <c r="F24" s="61"/>
      <c r="G24" s="17">
        <v>0</v>
      </c>
      <c r="H24" s="17">
        <v>0</v>
      </c>
      <c r="I24" s="50"/>
    </row>
    <row r="25" spans="1:9" ht="18.75" x14ac:dyDescent="0.25">
      <c r="A25" s="50">
        <v>22</v>
      </c>
      <c r="B25" s="61"/>
      <c r="C25" s="17">
        <v>0</v>
      </c>
      <c r="D25" s="17">
        <v>0</v>
      </c>
      <c r="E25" s="50"/>
      <c r="F25" s="61"/>
      <c r="G25" s="17">
        <v>0</v>
      </c>
      <c r="H25" s="17">
        <v>0</v>
      </c>
      <c r="I25" s="50"/>
    </row>
    <row r="26" spans="1:9" ht="18.75" x14ac:dyDescent="0.25">
      <c r="A26" s="50">
        <v>23</v>
      </c>
      <c r="B26" s="61"/>
      <c r="C26" s="17">
        <v>0</v>
      </c>
      <c r="D26" s="17">
        <v>0</v>
      </c>
      <c r="E26" s="50"/>
      <c r="F26" s="61"/>
      <c r="G26" s="17">
        <v>0</v>
      </c>
      <c r="H26" s="17">
        <v>0</v>
      </c>
      <c r="I26" s="50"/>
    </row>
    <row r="27" spans="1:9" ht="18.75" x14ac:dyDescent="0.25">
      <c r="A27" s="50">
        <v>24</v>
      </c>
      <c r="B27" s="61"/>
      <c r="C27" s="17">
        <v>0</v>
      </c>
      <c r="D27" s="17">
        <v>0</v>
      </c>
      <c r="E27" s="50"/>
      <c r="F27" s="61"/>
      <c r="G27" s="17">
        <v>0</v>
      </c>
      <c r="H27" s="17">
        <v>0</v>
      </c>
      <c r="I27" s="50"/>
    </row>
    <row r="28" spans="1:9" ht="18.75" x14ac:dyDescent="0.25">
      <c r="A28" s="50">
        <v>25</v>
      </c>
      <c r="B28" s="61"/>
      <c r="C28" s="17">
        <v>0</v>
      </c>
      <c r="D28" s="17">
        <v>0</v>
      </c>
      <c r="E28" s="50"/>
      <c r="F28" s="61"/>
      <c r="G28" s="17">
        <v>0</v>
      </c>
      <c r="H28" s="17">
        <v>0</v>
      </c>
      <c r="I28" s="50"/>
    </row>
    <row r="29" spans="1:9" ht="18.75" x14ac:dyDescent="0.25">
      <c r="A29" s="50">
        <v>26</v>
      </c>
      <c r="B29" s="77"/>
      <c r="C29" s="19">
        <v>0</v>
      </c>
      <c r="D29" s="19">
        <v>0</v>
      </c>
      <c r="E29" s="43"/>
      <c r="F29" s="77"/>
      <c r="G29" s="19">
        <v>0</v>
      </c>
      <c r="H29" s="19">
        <v>0</v>
      </c>
      <c r="I29" s="43"/>
    </row>
    <row r="30" spans="1:9" ht="18.75" x14ac:dyDescent="0.25">
      <c r="A30" s="50">
        <v>27</v>
      </c>
      <c r="B30" s="77"/>
      <c r="C30" s="19">
        <v>0</v>
      </c>
      <c r="D30" s="19">
        <v>0</v>
      </c>
      <c r="E30" s="43"/>
      <c r="F30" s="77"/>
      <c r="G30" s="19">
        <v>0</v>
      </c>
      <c r="H30" s="19">
        <v>0</v>
      </c>
      <c r="I30" s="43"/>
    </row>
    <row r="31" spans="1:9" ht="18.75" x14ac:dyDescent="0.25">
      <c r="A31" s="50">
        <v>28</v>
      </c>
      <c r="B31" s="77"/>
      <c r="C31" s="19">
        <v>0</v>
      </c>
      <c r="D31" s="19">
        <v>0</v>
      </c>
      <c r="E31" s="43"/>
      <c r="F31" s="77"/>
      <c r="G31" s="19">
        <v>0</v>
      </c>
      <c r="H31" s="19">
        <v>0</v>
      </c>
      <c r="I31" s="43"/>
    </row>
    <row r="32" spans="1:9" ht="18.75" x14ac:dyDescent="0.25">
      <c r="A32" s="50">
        <v>29</v>
      </c>
      <c r="B32" s="77"/>
      <c r="C32" s="19">
        <v>0</v>
      </c>
      <c r="D32" s="19">
        <v>0</v>
      </c>
      <c r="E32" s="43"/>
      <c r="F32" s="77"/>
      <c r="G32" s="19">
        <v>0</v>
      </c>
      <c r="H32" s="19">
        <v>0</v>
      </c>
      <c r="I32" s="43"/>
    </row>
    <row r="33" spans="1:9" ht="18.75" x14ac:dyDescent="0.25">
      <c r="A33" s="50">
        <v>30</v>
      </c>
      <c r="B33" s="77"/>
      <c r="C33" s="19">
        <v>0</v>
      </c>
      <c r="D33" s="19">
        <v>0</v>
      </c>
      <c r="E33" s="43"/>
      <c r="F33" s="77"/>
      <c r="G33" s="19">
        <v>0</v>
      </c>
      <c r="H33" s="19">
        <v>0</v>
      </c>
      <c r="I33" s="43"/>
    </row>
    <row r="34" spans="1:9" ht="18.75" x14ac:dyDescent="0.25">
      <c r="A34" s="50">
        <v>31</v>
      </c>
      <c r="B34" s="77"/>
      <c r="C34" s="19">
        <v>0</v>
      </c>
      <c r="D34" s="19">
        <v>0</v>
      </c>
      <c r="E34" s="43"/>
      <c r="F34" s="77"/>
      <c r="G34" s="19">
        <v>0</v>
      </c>
      <c r="H34" s="19">
        <v>0</v>
      </c>
      <c r="I34" s="43"/>
    </row>
    <row r="35" spans="1:9" ht="18.75" x14ac:dyDescent="0.25">
      <c r="A35" s="50">
        <v>32</v>
      </c>
      <c r="B35" s="77"/>
      <c r="C35" s="19">
        <v>0</v>
      </c>
      <c r="D35" s="19">
        <v>0</v>
      </c>
      <c r="E35" s="43"/>
      <c r="F35" s="77"/>
      <c r="G35" s="19">
        <v>0</v>
      </c>
      <c r="H35" s="19">
        <v>0</v>
      </c>
      <c r="I35" s="43"/>
    </row>
    <row r="36" spans="1:9" ht="18.75" x14ac:dyDescent="0.25">
      <c r="A36" s="50">
        <v>33</v>
      </c>
      <c r="B36" s="77"/>
      <c r="C36" s="19">
        <v>0</v>
      </c>
      <c r="D36" s="19">
        <v>0</v>
      </c>
      <c r="E36" s="43"/>
      <c r="F36" s="77"/>
      <c r="G36" s="19">
        <v>0</v>
      </c>
      <c r="H36" s="19">
        <v>0</v>
      </c>
      <c r="I36" s="43"/>
    </row>
    <row r="37" spans="1:9" ht="18.75" x14ac:dyDescent="0.25">
      <c r="A37" s="50">
        <v>34</v>
      </c>
      <c r="B37" s="77"/>
      <c r="C37" s="19">
        <v>0</v>
      </c>
      <c r="D37" s="19">
        <v>0</v>
      </c>
      <c r="E37" s="43"/>
      <c r="F37" s="77"/>
      <c r="G37" s="19">
        <v>0</v>
      </c>
      <c r="H37" s="19">
        <v>0</v>
      </c>
      <c r="I37" s="43"/>
    </row>
    <row r="38" spans="1:9" ht="18.75" x14ac:dyDescent="0.25">
      <c r="A38" s="50">
        <v>35</v>
      </c>
      <c r="B38" s="77"/>
      <c r="C38" s="19">
        <v>0</v>
      </c>
      <c r="D38" s="19">
        <v>0</v>
      </c>
      <c r="E38" s="43"/>
      <c r="F38" s="77"/>
      <c r="G38" s="19">
        <v>0</v>
      </c>
      <c r="H38" s="19">
        <v>0</v>
      </c>
      <c r="I38" s="43"/>
    </row>
    <row r="39" spans="1:9" ht="18.75" x14ac:dyDescent="0.25">
      <c r="A39" s="50">
        <v>36</v>
      </c>
      <c r="B39" s="77"/>
      <c r="C39" s="19">
        <v>0</v>
      </c>
      <c r="D39" s="19">
        <v>0</v>
      </c>
      <c r="E39" s="43"/>
      <c r="F39" s="77"/>
      <c r="G39" s="19">
        <v>0</v>
      </c>
      <c r="H39" s="19">
        <v>0</v>
      </c>
      <c r="I39" s="43"/>
    </row>
    <row r="40" spans="1:9" ht="18.75" x14ac:dyDescent="0.25">
      <c r="A40" s="50">
        <v>37</v>
      </c>
      <c r="B40" s="77"/>
      <c r="C40" s="19">
        <v>0</v>
      </c>
      <c r="D40" s="19">
        <v>0</v>
      </c>
      <c r="E40" s="43"/>
      <c r="F40" s="77"/>
      <c r="G40" s="19">
        <v>0</v>
      </c>
      <c r="H40" s="19">
        <v>0</v>
      </c>
      <c r="I40" s="43"/>
    </row>
    <row r="41" spans="1:9" ht="18.75" x14ac:dyDescent="0.25">
      <c r="A41" s="50">
        <v>38</v>
      </c>
      <c r="B41" s="77"/>
      <c r="C41" s="19">
        <v>0</v>
      </c>
      <c r="D41" s="19">
        <v>0</v>
      </c>
      <c r="E41" s="43"/>
      <c r="F41" s="77"/>
      <c r="G41" s="19">
        <v>0</v>
      </c>
      <c r="H41" s="19">
        <v>0</v>
      </c>
      <c r="I41" s="43"/>
    </row>
    <row r="42" spans="1:9" ht="18.75" x14ac:dyDescent="0.25">
      <c r="A42" s="50">
        <v>39</v>
      </c>
      <c r="B42" s="77"/>
      <c r="C42" s="19">
        <v>0</v>
      </c>
      <c r="D42" s="19">
        <v>0</v>
      </c>
      <c r="E42" s="43"/>
      <c r="F42" s="77"/>
      <c r="G42" s="19">
        <v>0</v>
      </c>
      <c r="H42" s="19">
        <v>0</v>
      </c>
      <c r="I42" s="43"/>
    </row>
    <row r="43" spans="1:9" ht="18.75" x14ac:dyDescent="0.25">
      <c r="A43" s="50">
        <v>40</v>
      </c>
      <c r="B43" s="77"/>
      <c r="C43" s="19">
        <v>0</v>
      </c>
      <c r="D43" s="19">
        <v>0</v>
      </c>
      <c r="E43" s="43"/>
      <c r="F43" s="77"/>
      <c r="G43" s="19">
        <v>0</v>
      </c>
      <c r="H43" s="19">
        <v>0</v>
      </c>
      <c r="I43" s="43"/>
    </row>
    <row r="44" spans="1:9" ht="18.75" x14ac:dyDescent="0.25">
      <c r="A44" s="50">
        <v>41</v>
      </c>
      <c r="B44" s="77"/>
      <c r="C44" s="19">
        <v>0</v>
      </c>
      <c r="D44" s="19">
        <v>0</v>
      </c>
      <c r="E44" s="43"/>
      <c r="F44" s="77"/>
      <c r="G44" s="19">
        <v>0</v>
      </c>
      <c r="H44" s="19">
        <v>0</v>
      </c>
      <c r="I44" s="43"/>
    </row>
    <row r="45" spans="1:9" ht="18.75" x14ac:dyDescent="0.25">
      <c r="A45" s="50">
        <v>42</v>
      </c>
      <c r="B45" s="77"/>
      <c r="C45" s="19">
        <v>0</v>
      </c>
      <c r="D45" s="19">
        <v>0</v>
      </c>
      <c r="E45" s="43"/>
      <c r="F45" s="77"/>
      <c r="G45" s="19">
        <v>0</v>
      </c>
      <c r="H45" s="19">
        <v>0</v>
      </c>
      <c r="I45" s="43"/>
    </row>
    <row r="46" spans="1:9" ht="18.75" x14ac:dyDescent="0.25">
      <c r="A46" s="50">
        <v>43</v>
      </c>
      <c r="B46" s="77"/>
      <c r="C46" s="19">
        <v>0</v>
      </c>
      <c r="D46" s="19">
        <v>0</v>
      </c>
      <c r="E46" s="43"/>
      <c r="F46" s="77"/>
      <c r="G46" s="19">
        <v>0</v>
      </c>
      <c r="H46" s="19">
        <v>0</v>
      </c>
      <c r="I46" s="43"/>
    </row>
    <row r="47" spans="1:9" ht="18.75" x14ac:dyDescent="0.25">
      <c r="A47" s="50">
        <v>44</v>
      </c>
      <c r="B47" s="77"/>
      <c r="C47" s="19">
        <v>0</v>
      </c>
      <c r="D47" s="19">
        <v>0</v>
      </c>
      <c r="E47" s="43"/>
      <c r="F47" s="77"/>
      <c r="G47" s="19">
        <v>0</v>
      </c>
      <c r="H47" s="19">
        <v>0</v>
      </c>
      <c r="I47" s="43"/>
    </row>
    <row r="48" spans="1:9" ht="18.75" x14ac:dyDescent="0.25">
      <c r="A48" s="50">
        <v>45</v>
      </c>
      <c r="B48" s="77"/>
      <c r="C48" s="19">
        <v>0</v>
      </c>
      <c r="D48" s="19">
        <v>0</v>
      </c>
      <c r="E48" s="43"/>
      <c r="F48" s="77"/>
      <c r="G48" s="19">
        <v>0</v>
      </c>
      <c r="H48" s="19">
        <v>0</v>
      </c>
      <c r="I48" s="43"/>
    </row>
    <row r="49" spans="1:9" ht="18.75" x14ac:dyDescent="0.25">
      <c r="A49" s="50">
        <v>46</v>
      </c>
      <c r="B49" s="77"/>
      <c r="C49" s="19">
        <v>0</v>
      </c>
      <c r="D49" s="19">
        <v>0</v>
      </c>
      <c r="E49" s="43"/>
      <c r="F49" s="77"/>
      <c r="G49" s="19">
        <v>0</v>
      </c>
      <c r="H49" s="19">
        <v>0</v>
      </c>
      <c r="I49" s="43"/>
    </row>
    <row r="50" spans="1:9" ht="18.75" x14ac:dyDescent="0.25">
      <c r="A50" s="50">
        <v>47</v>
      </c>
      <c r="B50" s="77"/>
      <c r="C50" s="19">
        <v>0</v>
      </c>
      <c r="D50" s="19">
        <v>0</v>
      </c>
      <c r="E50" s="43"/>
      <c r="F50" s="77"/>
      <c r="G50" s="19">
        <v>0</v>
      </c>
      <c r="H50" s="19">
        <v>0</v>
      </c>
      <c r="I50" s="43"/>
    </row>
    <row r="51" spans="1:9" ht="18.75" x14ac:dyDescent="0.25">
      <c r="A51" s="50">
        <v>48</v>
      </c>
      <c r="B51" s="77"/>
      <c r="C51" s="19">
        <v>0</v>
      </c>
      <c r="D51" s="19">
        <v>0</v>
      </c>
      <c r="E51" s="43"/>
      <c r="F51" s="77"/>
      <c r="G51" s="19">
        <v>0</v>
      </c>
      <c r="H51" s="19">
        <v>0</v>
      </c>
      <c r="I51" s="43"/>
    </row>
    <row r="52" spans="1:9" ht="18.75" x14ac:dyDescent="0.25">
      <c r="A52" s="50">
        <v>49</v>
      </c>
      <c r="B52" s="77"/>
      <c r="C52" s="19">
        <v>0</v>
      </c>
      <c r="D52" s="19">
        <v>0</v>
      </c>
      <c r="E52" s="43"/>
      <c r="F52" s="77"/>
      <c r="G52" s="19">
        <v>0</v>
      </c>
      <c r="H52" s="19">
        <v>0</v>
      </c>
      <c r="I52" s="43"/>
    </row>
    <row r="53" spans="1:9" ht="18.75" x14ac:dyDescent="0.25">
      <c r="A53" s="50">
        <v>50</v>
      </c>
      <c r="B53" s="77"/>
      <c r="C53" s="19">
        <v>0</v>
      </c>
      <c r="D53" s="19">
        <v>0</v>
      </c>
      <c r="E53" s="43"/>
      <c r="F53" s="77"/>
      <c r="G53" s="19">
        <v>0</v>
      </c>
      <c r="H53" s="19">
        <v>0</v>
      </c>
      <c r="I53" s="43"/>
    </row>
    <row r="54" spans="1:9" ht="18.75" x14ac:dyDescent="0.25">
      <c r="A54" s="50">
        <v>51</v>
      </c>
      <c r="B54" s="77"/>
      <c r="C54" s="19">
        <v>0</v>
      </c>
      <c r="D54" s="19">
        <v>0</v>
      </c>
      <c r="E54" s="43"/>
      <c r="F54" s="77"/>
      <c r="G54" s="19">
        <v>0</v>
      </c>
      <c r="H54" s="19">
        <v>0</v>
      </c>
      <c r="I54" s="43"/>
    </row>
    <row r="55" spans="1:9" ht="18.75" x14ac:dyDescent="0.25">
      <c r="A55" s="50">
        <v>52</v>
      </c>
      <c r="B55" s="77"/>
      <c r="C55" s="19">
        <v>0</v>
      </c>
      <c r="D55" s="19">
        <v>0</v>
      </c>
      <c r="E55" s="43"/>
      <c r="F55" s="77"/>
      <c r="G55" s="19">
        <v>0</v>
      </c>
      <c r="H55" s="19">
        <v>0</v>
      </c>
      <c r="I55" s="43"/>
    </row>
    <row r="56" spans="1:9" ht="18.75" x14ac:dyDescent="0.25">
      <c r="A56" s="50">
        <v>53</v>
      </c>
      <c r="B56" s="77"/>
      <c r="C56" s="19">
        <v>0</v>
      </c>
      <c r="D56" s="19">
        <v>0</v>
      </c>
      <c r="E56" s="43"/>
      <c r="F56" s="77"/>
      <c r="G56" s="19">
        <v>0</v>
      </c>
      <c r="H56" s="19">
        <v>0</v>
      </c>
      <c r="I56" s="43"/>
    </row>
    <row r="57" spans="1:9" ht="18.75" x14ac:dyDescent="0.25">
      <c r="A57" s="50">
        <v>52</v>
      </c>
      <c r="B57" s="77"/>
      <c r="C57" s="19">
        <v>0</v>
      </c>
      <c r="D57" s="19">
        <v>0</v>
      </c>
      <c r="E57" s="43"/>
      <c r="F57" s="77"/>
      <c r="G57" s="19">
        <v>0</v>
      </c>
      <c r="H57" s="19">
        <v>0</v>
      </c>
      <c r="I57" s="43"/>
    </row>
    <row r="58" spans="1:9" ht="18.75" x14ac:dyDescent="0.25">
      <c r="A58" s="50">
        <v>55</v>
      </c>
      <c r="B58" s="77"/>
      <c r="C58" s="19">
        <v>0</v>
      </c>
      <c r="D58" s="19">
        <v>0</v>
      </c>
      <c r="E58" s="43"/>
      <c r="F58" s="77"/>
      <c r="G58" s="19">
        <v>0</v>
      </c>
      <c r="H58" s="19">
        <v>0</v>
      </c>
      <c r="I58" s="43"/>
    </row>
    <row r="59" spans="1:9" ht="18.75" x14ac:dyDescent="0.25">
      <c r="A59" s="293" t="s">
        <v>84</v>
      </c>
      <c r="B59" s="294"/>
      <c r="C59" s="31">
        <f>SUM(C4:C58)</f>
        <v>2</v>
      </c>
      <c r="D59" s="31">
        <f>SUM(D4:D58)</f>
        <v>2</v>
      </c>
      <c r="E59" s="47"/>
      <c r="F59" s="47"/>
      <c r="G59" s="31">
        <f>SUM(G4:G58)</f>
        <v>29</v>
      </c>
      <c r="H59" s="31">
        <f>SUM(H4:H58)</f>
        <v>0</v>
      </c>
      <c r="I59" s="47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83"/>
  <sheetViews>
    <sheetView view="pageBreakPreview" zoomScale="60" zoomScaleNormal="80" workbookViewId="0">
      <selection activeCell="H8" sqref="H8"/>
    </sheetView>
  </sheetViews>
  <sheetFormatPr defaultRowHeight="15" x14ac:dyDescent="0.25"/>
  <cols>
    <col min="1" max="1" width="21.28515625" customWidth="1"/>
    <col min="2" max="2" width="8.28515625" style="3" customWidth="1"/>
    <col min="3" max="3" width="7.7109375" style="3" customWidth="1"/>
    <col min="4" max="4" width="30.28515625" customWidth="1"/>
    <col min="5" max="5" width="29.28515625" customWidth="1"/>
    <col min="6" max="6" width="17.7109375" customWidth="1"/>
    <col min="7" max="7" width="21.28515625" customWidth="1"/>
    <col min="8" max="8" width="17.28515625" customWidth="1"/>
    <col min="9" max="9" width="10.28515625" style="3" customWidth="1"/>
    <col min="10" max="10" width="7.7109375" style="3" customWidth="1"/>
    <col min="11" max="11" width="30" customWidth="1"/>
    <col min="12" max="12" width="29.28515625" customWidth="1"/>
    <col min="13" max="13" width="17.28515625" customWidth="1"/>
    <col min="14" max="14" width="20.7109375" customWidth="1"/>
  </cols>
  <sheetData>
    <row r="1" spans="1:14" s="3" customFormat="1" ht="18.75" x14ac:dyDescent="0.3">
      <c r="A1" s="2" t="s">
        <v>224</v>
      </c>
      <c r="B1" s="44"/>
      <c r="C1" s="44"/>
      <c r="D1" s="44"/>
      <c r="E1" s="44"/>
      <c r="F1" s="44"/>
      <c r="G1" s="44"/>
      <c r="H1" s="55"/>
      <c r="I1" s="55"/>
      <c r="J1" s="55"/>
      <c r="K1" s="55"/>
      <c r="L1" s="55"/>
      <c r="M1" s="55"/>
      <c r="N1" s="55"/>
    </row>
    <row r="2" spans="1:14" ht="18.75" x14ac:dyDescent="0.3">
      <c r="A2" s="298" t="s">
        <v>238</v>
      </c>
      <c r="B2" s="298"/>
      <c r="C2" s="298"/>
      <c r="D2" s="298"/>
      <c r="E2" s="298"/>
      <c r="F2" s="298"/>
      <c r="G2" s="298"/>
      <c r="H2" s="33"/>
      <c r="I2" s="55"/>
      <c r="J2" s="55"/>
      <c r="K2" s="33"/>
      <c r="L2" s="33"/>
      <c r="M2" s="33"/>
      <c r="N2" s="33"/>
    </row>
    <row r="3" spans="1:14" s="3" customFormat="1" ht="18.75" customHeight="1" x14ac:dyDescent="0.25">
      <c r="A3" s="287" t="s">
        <v>113</v>
      </c>
      <c r="B3" s="299" t="s">
        <v>107</v>
      </c>
      <c r="C3" s="299"/>
      <c r="D3" s="287" t="s">
        <v>243</v>
      </c>
      <c r="E3" s="300" t="s">
        <v>236</v>
      </c>
      <c r="F3" s="287" t="s">
        <v>115</v>
      </c>
      <c r="G3" s="287" t="s">
        <v>116</v>
      </c>
      <c r="H3" s="287" t="s">
        <v>113</v>
      </c>
      <c r="I3" s="299" t="s">
        <v>107</v>
      </c>
      <c r="J3" s="299"/>
      <c r="K3" s="287" t="s">
        <v>242</v>
      </c>
      <c r="L3" s="300" t="s">
        <v>236</v>
      </c>
      <c r="M3" s="287" t="s">
        <v>115</v>
      </c>
      <c r="N3" s="287" t="s">
        <v>116</v>
      </c>
    </row>
    <row r="4" spans="1:14" s="3" customFormat="1" ht="102.75" customHeight="1" x14ac:dyDescent="0.25">
      <c r="A4" s="287"/>
      <c r="B4" s="45" t="s">
        <v>53</v>
      </c>
      <c r="C4" s="45" t="s">
        <v>83</v>
      </c>
      <c r="D4" s="287"/>
      <c r="E4" s="300"/>
      <c r="F4" s="287"/>
      <c r="G4" s="287"/>
      <c r="H4" s="287"/>
      <c r="I4" s="45" t="s">
        <v>53</v>
      </c>
      <c r="J4" s="45" t="s">
        <v>83</v>
      </c>
      <c r="K4" s="287"/>
      <c r="L4" s="300"/>
      <c r="M4" s="287"/>
      <c r="N4" s="287"/>
    </row>
    <row r="5" spans="1:14" ht="18.75" x14ac:dyDescent="0.3">
      <c r="A5" s="56" t="s">
        <v>216</v>
      </c>
      <c r="B5" s="31">
        <v>3</v>
      </c>
      <c r="C5" s="31">
        <v>3</v>
      </c>
      <c r="D5" s="203"/>
      <c r="E5" s="203"/>
      <c r="F5" s="31">
        <f>SUM(F6:F143)</f>
        <v>1050</v>
      </c>
      <c r="G5" s="203"/>
      <c r="H5" s="56" t="s">
        <v>114</v>
      </c>
      <c r="I5" s="31">
        <v>26</v>
      </c>
      <c r="J5" s="31">
        <v>26</v>
      </c>
      <c r="K5" s="203"/>
      <c r="L5" s="203"/>
      <c r="M5" s="31">
        <f>SUM(M6:M143)</f>
        <v>3560</v>
      </c>
      <c r="N5" s="203"/>
    </row>
    <row r="6" spans="1:14" ht="112.5" x14ac:dyDescent="0.25">
      <c r="A6" s="154"/>
      <c r="B6" s="32">
        <v>0</v>
      </c>
      <c r="C6" s="32">
        <v>0</v>
      </c>
      <c r="D6" s="152" t="s">
        <v>306</v>
      </c>
      <c r="E6" s="153" t="s">
        <v>307</v>
      </c>
      <c r="F6" s="32">
        <v>500</v>
      </c>
      <c r="G6" s="153" t="s">
        <v>305</v>
      </c>
      <c r="H6" s="154"/>
      <c r="I6" s="32">
        <v>0</v>
      </c>
      <c r="J6" s="32">
        <v>0</v>
      </c>
      <c r="K6" s="152" t="s">
        <v>312</v>
      </c>
      <c r="L6" s="153" t="s">
        <v>311</v>
      </c>
      <c r="M6" s="32">
        <v>120</v>
      </c>
      <c r="N6" s="153" t="s">
        <v>305</v>
      </c>
    </row>
    <row r="7" spans="1:14" ht="56.25" x14ac:dyDescent="0.25">
      <c r="A7" s="57"/>
      <c r="B7" s="17">
        <v>0</v>
      </c>
      <c r="C7" s="17">
        <v>0</v>
      </c>
      <c r="D7" s="61" t="s">
        <v>308</v>
      </c>
      <c r="E7" s="50" t="s">
        <v>311</v>
      </c>
      <c r="F7" s="17">
        <v>300</v>
      </c>
      <c r="G7" s="50" t="s">
        <v>305</v>
      </c>
      <c r="H7" s="57"/>
      <c r="I7" s="17">
        <v>0</v>
      </c>
      <c r="J7" s="17">
        <v>0</v>
      </c>
      <c r="K7" s="61" t="s">
        <v>313</v>
      </c>
      <c r="L7" s="50" t="s">
        <v>311</v>
      </c>
      <c r="M7" s="17">
        <v>120</v>
      </c>
      <c r="N7" s="50" t="s">
        <v>305</v>
      </c>
    </row>
    <row r="8" spans="1:14" ht="93.75" x14ac:dyDescent="0.25">
      <c r="A8" s="57"/>
      <c r="B8" s="17">
        <v>0</v>
      </c>
      <c r="C8" s="17">
        <v>0</v>
      </c>
      <c r="D8" s="61" t="s">
        <v>309</v>
      </c>
      <c r="E8" s="50" t="s">
        <v>310</v>
      </c>
      <c r="F8" s="17">
        <v>250</v>
      </c>
      <c r="G8" s="50" t="s">
        <v>305</v>
      </c>
      <c r="H8" s="57"/>
      <c r="I8" s="17">
        <v>0</v>
      </c>
      <c r="J8" s="17">
        <v>0</v>
      </c>
      <c r="K8" s="61" t="s">
        <v>314</v>
      </c>
      <c r="L8" s="50" t="s">
        <v>311</v>
      </c>
      <c r="M8" s="17">
        <v>120</v>
      </c>
      <c r="N8" s="50" t="s">
        <v>305</v>
      </c>
    </row>
    <row r="9" spans="1:14" ht="56.25" x14ac:dyDescent="0.25">
      <c r="A9" s="57"/>
      <c r="B9" s="17">
        <v>0</v>
      </c>
      <c r="C9" s="17">
        <v>0</v>
      </c>
      <c r="D9" s="61"/>
      <c r="E9" s="50"/>
      <c r="F9" s="17">
        <v>0</v>
      </c>
      <c r="G9" s="50"/>
      <c r="H9" s="57"/>
      <c r="I9" s="17">
        <v>0</v>
      </c>
      <c r="J9" s="17">
        <v>0</v>
      </c>
      <c r="K9" s="61" t="s">
        <v>315</v>
      </c>
      <c r="L9" s="50" t="s">
        <v>311</v>
      </c>
      <c r="M9" s="17">
        <v>300</v>
      </c>
      <c r="N9" s="50" t="s">
        <v>305</v>
      </c>
    </row>
    <row r="10" spans="1:14" ht="75" x14ac:dyDescent="0.25">
      <c r="A10" s="57"/>
      <c r="B10" s="17">
        <v>0</v>
      </c>
      <c r="C10" s="17">
        <v>0</v>
      </c>
      <c r="D10" s="61"/>
      <c r="E10" s="50"/>
      <c r="F10" s="17">
        <v>0</v>
      </c>
      <c r="G10" s="50"/>
      <c r="H10" s="57"/>
      <c r="I10" s="17">
        <v>0</v>
      </c>
      <c r="J10" s="17">
        <v>0</v>
      </c>
      <c r="K10" s="61" t="s">
        <v>316</v>
      </c>
      <c r="L10" s="50" t="s">
        <v>64</v>
      </c>
      <c r="M10" s="17">
        <v>120</v>
      </c>
      <c r="N10" s="50" t="s">
        <v>348</v>
      </c>
    </row>
    <row r="11" spans="1:14" ht="75" x14ac:dyDescent="0.25">
      <c r="A11" s="57"/>
      <c r="B11" s="17">
        <v>0</v>
      </c>
      <c r="C11" s="17">
        <v>0</v>
      </c>
      <c r="D11" s="61"/>
      <c r="E11" s="50"/>
      <c r="F11" s="17">
        <v>0</v>
      </c>
      <c r="G11" s="50"/>
      <c r="H11" s="57"/>
      <c r="I11" s="17">
        <v>0</v>
      </c>
      <c r="J11" s="17">
        <v>0</v>
      </c>
      <c r="K11" s="61" t="s">
        <v>343</v>
      </c>
      <c r="L11" s="50" t="s">
        <v>311</v>
      </c>
      <c r="M11" s="17">
        <v>120</v>
      </c>
      <c r="N11" s="50" t="s">
        <v>305</v>
      </c>
    </row>
    <row r="12" spans="1:14" ht="75" x14ac:dyDescent="0.25">
      <c r="A12" s="57"/>
      <c r="B12" s="17">
        <v>0</v>
      </c>
      <c r="C12" s="17">
        <v>0</v>
      </c>
      <c r="D12" s="61"/>
      <c r="E12" s="50"/>
      <c r="F12" s="17">
        <v>0</v>
      </c>
      <c r="G12" s="50"/>
      <c r="H12" s="57"/>
      <c r="I12" s="17">
        <v>0</v>
      </c>
      <c r="J12" s="17">
        <v>0</v>
      </c>
      <c r="K12" s="61" t="s">
        <v>341</v>
      </c>
      <c r="L12" s="50" t="s">
        <v>64</v>
      </c>
      <c r="M12" s="17">
        <v>120</v>
      </c>
      <c r="N12" s="50" t="s">
        <v>305</v>
      </c>
    </row>
    <row r="13" spans="1:14" ht="75" x14ac:dyDescent="0.25">
      <c r="A13" s="57"/>
      <c r="B13" s="17">
        <v>0</v>
      </c>
      <c r="C13" s="17">
        <v>0</v>
      </c>
      <c r="D13" s="61"/>
      <c r="E13" s="50"/>
      <c r="F13" s="17">
        <v>0</v>
      </c>
      <c r="G13" s="50"/>
      <c r="H13" s="57"/>
      <c r="I13" s="17">
        <v>0</v>
      </c>
      <c r="J13" s="17">
        <v>0</v>
      </c>
      <c r="K13" s="61" t="s">
        <v>317</v>
      </c>
      <c r="L13" s="50" t="s">
        <v>64</v>
      </c>
      <c r="M13" s="17">
        <v>120</v>
      </c>
      <c r="N13" s="50" t="s">
        <v>305</v>
      </c>
    </row>
    <row r="14" spans="1:14" ht="75" x14ac:dyDescent="0.25">
      <c r="A14" s="57"/>
      <c r="B14" s="17">
        <v>0</v>
      </c>
      <c r="C14" s="17">
        <v>0</v>
      </c>
      <c r="D14" s="61"/>
      <c r="E14" s="50"/>
      <c r="F14" s="17">
        <v>0</v>
      </c>
      <c r="G14" s="50"/>
      <c r="H14" s="57"/>
      <c r="I14" s="17">
        <v>0</v>
      </c>
      <c r="J14" s="17">
        <v>0</v>
      </c>
      <c r="K14" s="61" t="s">
        <v>339</v>
      </c>
      <c r="L14" s="50" t="s">
        <v>311</v>
      </c>
      <c r="M14" s="17">
        <v>120</v>
      </c>
      <c r="N14" s="50" t="s">
        <v>305</v>
      </c>
    </row>
    <row r="15" spans="1:14" ht="56.25" x14ac:dyDescent="0.25">
      <c r="A15" s="57"/>
      <c r="B15" s="17">
        <v>0</v>
      </c>
      <c r="C15" s="17">
        <v>0</v>
      </c>
      <c r="D15" s="61"/>
      <c r="E15" s="50"/>
      <c r="F15" s="17">
        <v>0</v>
      </c>
      <c r="G15" s="50"/>
      <c r="H15" s="57"/>
      <c r="I15" s="17">
        <v>0</v>
      </c>
      <c r="J15" s="17">
        <v>0</v>
      </c>
      <c r="K15" s="61" t="s">
        <v>318</v>
      </c>
      <c r="L15" s="50" t="s">
        <v>311</v>
      </c>
      <c r="M15" s="17">
        <v>120</v>
      </c>
      <c r="N15" s="50" t="s">
        <v>305</v>
      </c>
    </row>
    <row r="16" spans="1:14" ht="56.25" x14ac:dyDescent="0.25">
      <c r="A16" s="57"/>
      <c r="B16" s="17">
        <v>0</v>
      </c>
      <c r="C16" s="17">
        <v>0</v>
      </c>
      <c r="D16" s="61"/>
      <c r="E16" s="50"/>
      <c r="F16" s="17">
        <v>0</v>
      </c>
      <c r="G16" s="50"/>
      <c r="H16" s="57"/>
      <c r="I16" s="17">
        <v>0</v>
      </c>
      <c r="J16" s="17">
        <v>0</v>
      </c>
      <c r="K16" s="61" t="s">
        <v>319</v>
      </c>
      <c r="L16" s="50" t="s">
        <v>311</v>
      </c>
      <c r="M16" s="17">
        <v>120</v>
      </c>
      <c r="N16" s="50" t="s">
        <v>305</v>
      </c>
    </row>
    <row r="17" spans="1:14" ht="56.25" x14ac:dyDescent="0.25">
      <c r="A17" s="57"/>
      <c r="B17" s="17">
        <v>0</v>
      </c>
      <c r="C17" s="17">
        <v>0</v>
      </c>
      <c r="D17" s="61"/>
      <c r="E17" s="50"/>
      <c r="F17" s="17">
        <v>0</v>
      </c>
      <c r="G17" s="50"/>
      <c r="H17" s="57"/>
      <c r="I17" s="17">
        <v>0</v>
      </c>
      <c r="J17" s="17">
        <v>0</v>
      </c>
      <c r="K17" s="61" t="s">
        <v>320</v>
      </c>
      <c r="L17" s="50" t="s">
        <v>340</v>
      </c>
      <c r="M17" s="17">
        <v>120</v>
      </c>
      <c r="N17" s="50" t="s">
        <v>305</v>
      </c>
    </row>
    <row r="18" spans="1:14" ht="56.25" x14ac:dyDescent="0.25">
      <c r="A18" s="57"/>
      <c r="B18" s="17">
        <v>0</v>
      </c>
      <c r="C18" s="17">
        <v>0</v>
      </c>
      <c r="D18" s="61"/>
      <c r="E18" s="50"/>
      <c r="F18" s="17">
        <v>0</v>
      </c>
      <c r="G18" s="50"/>
      <c r="H18" s="57"/>
      <c r="I18" s="17">
        <v>0</v>
      </c>
      <c r="J18" s="17">
        <v>0</v>
      </c>
      <c r="K18" s="61" t="s">
        <v>321</v>
      </c>
      <c r="L18" s="50" t="s">
        <v>340</v>
      </c>
      <c r="M18" s="17">
        <v>200</v>
      </c>
      <c r="N18" s="50" t="s">
        <v>305</v>
      </c>
    </row>
    <row r="19" spans="1:14" ht="75" x14ac:dyDescent="0.25">
      <c r="A19" s="57"/>
      <c r="B19" s="17">
        <v>0</v>
      </c>
      <c r="C19" s="17">
        <v>0</v>
      </c>
      <c r="D19" s="61"/>
      <c r="E19" s="50"/>
      <c r="F19" s="17">
        <v>0</v>
      </c>
      <c r="G19" s="50"/>
      <c r="H19" s="57"/>
      <c r="I19" s="17">
        <v>0</v>
      </c>
      <c r="J19" s="17">
        <v>0</v>
      </c>
      <c r="K19" s="61" t="s">
        <v>322</v>
      </c>
      <c r="L19" s="50" t="s">
        <v>340</v>
      </c>
      <c r="M19" s="17">
        <v>200</v>
      </c>
      <c r="N19" s="50" t="s">
        <v>305</v>
      </c>
    </row>
    <row r="20" spans="1:14" ht="56.25" x14ac:dyDescent="0.25">
      <c r="A20" s="57"/>
      <c r="B20" s="17">
        <v>0</v>
      </c>
      <c r="C20" s="17">
        <v>0</v>
      </c>
      <c r="D20" s="61"/>
      <c r="E20" s="50"/>
      <c r="F20" s="17">
        <v>0</v>
      </c>
      <c r="G20" s="50"/>
      <c r="H20" s="57"/>
      <c r="I20" s="17">
        <v>0</v>
      </c>
      <c r="J20" s="17">
        <v>0</v>
      </c>
      <c r="K20" s="61" t="s">
        <v>323</v>
      </c>
      <c r="L20" s="50" t="s">
        <v>340</v>
      </c>
      <c r="M20" s="17">
        <v>120</v>
      </c>
      <c r="N20" s="50" t="s">
        <v>305</v>
      </c>
    </row>
    <row r="21" spans="1:14" ht="168.75" x14ac:dyDescent="0.25">
      <c r="A21" s="57"/>
      <c r="B21" s="17">
        <v>0</v>
      </c>
      <c r="C21" s="17">
        <v>0</v>
      </c>
      <c r="D21" s="61"/>
      <c r="E21" s="50"/>
      <c r="F21" s="17">
        <v>0</v>
      </c>
      <c r="G21" s="50"/>
      <c r="H21" s="57"/>
      <c r="I21" s="17">
        <v>0</v>
      </c>
      <c r="J21" s="17">
        <v>0</v>
      </c>
      <c r="K21" s="61" t="s">
        <v>324</v>
      </c>
      <c r="L21" s="50" t="s">
        <v>340</v>
      </c>
      <c r="M21" s="17">
        <v>50</v>
      </c>
      <c r="N21" s="50" t="s">
        <v>305</v>
      </c>
    </row>
    <row r="22" spans="1:14" ht="93.75" x14ac:dyDescent="0.25">
      <c r="A22" s="57"/>
      <c r="B22" s="17">
        <v>0</v>
      </c>
      <c r="C22" s="17">
        <v>0</v>
      </c>
      <c r="D22" s="61"/>
      <c r="E22" s="50"/>
      <c r="F22" s="17">
        <v>0</v>
      </c>
      <c r="G22" s="50"/>
      <c r="H22" s="57"/>
      <c r="I22" s="17">
        <v>0</v>
      </c>
      <c r="J22" s="17">
        <v>0</v>
      </c>
      <c r="K22" s="61" t="s">
        <v>325</v>
      </c>
      <c r="L22" s="50" t="s">
        <v>340</v>
      </c>
      <c r="M22" s="17">
        <v>150</v>
      </c>
      <c r="N22" s="50" t="s">
        <v>305</v>
      </c>
    </row>
    <row r="23" spans="1:14" ht="93.75" x14ac:dyDescent="0.25">
      <c r="A23" s="57"/>
      <c r="B23" s="17">
        <v>0</v>
      </c>
      <c r="C23" s="17">
        <v>0</v>
      </c>
      <c r="D23" s="61"/>
      <c r="E23" s="50"/>
      <c r="F23" s="17">
        <v>0</v>
      </c>
      <c r="G23" s="50"/>
      <c r="H23" s="57"/>
      <c r="I23" s="17">
        <v>0</v>
      </c>
      <c r="J23" s="17">
        <v>0</v>
      </c>
      <c r="K23" s="61" t="s">
        <v>326</v>
      </c>
      <c r="L23" s="50" t="s">
        <v>340</v>
      </c>
      <c r="M23" s="17">
        <v>120</v>
      </c>
      <c r="N23" s="50" t="s">
        <v>305</v>
      </c>
    </row>
    <row r="24" spans="1:14" ht="93.75" x14ac:dyDescent="0.25">
      <c r="A24" s="57"/>
      <c r="B24" s="17">
        <v>0</v>
      </c>
      <c r="C24" s="17">
        <v>0</v>
      </c>
      <c r="D24" s="61"/>
      <c r="E24" s="50"/>
      <c r="F24" s="17">
        <v>0</v>
      </c>
      <c r="G24" s="50"/>
      <c r="H24" s="57"/>
      <c r="I24" s="17">
        <v>0</v>
      </c>
      <c r="J24" s="17">
        <v>0</v>
      </c>
      <c r="K24" s="61" t="s">
        <v>327</v>
      </c>
      <c r="L24" s="50" t="s">
        <v>310</v>
      </c>
      <c r="M24" s="17">
        <v>130</v>
      </c>
      <c r="N24" s="50" t="s">
        <v>305</v>
      </c>
    </row>
    <row r="25" spans="1:14" ht="93.75" x14ac:dyDescent="0.25">
      <c r="A25" s="57"/>
      <c r="B25" s="17">
        <v>0</v>
      </c>
      <c r="C25" s="17">
        <v>0</v>
      </c>
      <c r="D25" s="61"/>
      <c r="E25" s="50"/>
      <c r="F25" s="17">
        <v>0</v>
      </c>
      <c r="G25" s="50"/>
      <c r="H25" s="57"/>
      <c r="I25" s="17">
        <v>0</v>
      </c>
      <c r="J25" s="17">
        <v>0</v>
      </c>
      <c r="K25" s="61" t="s">
        <v>328</v>
      </c>
      <c r="L25" s="50" t="s">
        <v>310</v>
      </c>
      <c r="M25" s="17">
        <v>120</v>
      </c>
      <c r="N25" s="50" t="s">
        <v>305</v>
      </c>
    </row>
    <row r="26" spans="1:14" ht="93.75" x14ac:dyDescent="0.25">
      <c r="A26" s="57"/>
      <c r="B26" s="17">
        <v>0</v>
      </c>
      <c r="C26" s="17">
        <v>0</v>
      </c>
      <c r="D26" s="61"/>
      <c r="E26" s="50"/>
      <c r="F26" s="17">
        <v>0</v>
      </c>
      <c r="G26" s="50"/>
      <c r="H26" s="57"/>
      <c r="I26" s="17">
        <v>0</v>
      </c>
      <c r="J26" s="17">
        <v>0</v>
      </c>
      <c r="K26" s="61" t="s">
        <v>329</v>
      </c>
      <c r="L26" s="50" t="s">
        <v>310</v>
      </c>
      <c r="M26" s="17">
        <v>250</v>
      </c>
      <c r="N26" s="50" t="s">
        <v>305</v>
      </c>
    </row>
    <row r="27" spans="1:14" ht="93.75" x14ac:dyDescent="0.25">
      <c r="A27" s="57"/>
      <c r="B27" s="17">
        <v>0</v>
      </c>
      <c r="C27" s="17">
        <v>0</v>
      </c>
      <c r="D27" s="61"/>
      <c r="E27" s="50"/>
      <c r="F27" s="17">
        <v>0</v>
      </c>
      <c r="G27" s="50"/>
      <c r="H27" s="57"/>
      <c r="I27" s="17">
        <v>0</v>
      </c>
      <c r="J27" s="17">
        <v>0</v>
      </c>
      <c r="K27" s="61" t="s">
        <v>330</v>
      </c>
      <c r="L27" s="50" t="s">
        <v>310</v>
      </c>
      <c r="M27" s="17">
        <v>120</v>
      </c>
      <c r="N27" s="50" t="s">
        <v>305</v>
      </c>
    </row>
    <row r="28" spans="1:14" ht="56.25" x14ac:dyDescent="0.25">
      <c r="A28" s="57"/>
      <c r="B28" s="17">
        <v>0</v>
      </c>
      <c r="C28" s="17">
        <v>0</v>
      </c>
      <c r="D28" s="61"/>
      <c r="E28" s="50"/>
      <c r="F28" s="17">
        <v>0</v>
      </c>
      <c r="G28" s="50"/>
      <c r="H28" s="57"/>
      <c r="I28" s="17">
        <v>0</v>
      </c>
      <c r="J28" s="17">
        <v>0</v>
      </c>
      <c r="K28" s="61" t="s">
        <v>331</v>
      </c>
      <c r="L28" s="50" t="s">
        <v>63</v>
      </c>
      <c r="M28" s="17">
        <v>120</v>
      </c>
      <c r="N28" s="212" t="s">
        <v>347</v>
      </c>
    </row>
    <row r="29" spans="1:14" ht="93.75" x14ac:dyDescent="0.25">
      <c r="A29" s="57"/>
      <c r="B29" s="17">
        <v>0</v>
      </c>
      <c r="C29" s="17">
        <v>0</v>
      </c>
      <c r="D29" s="61"/>
      <c r="E29" s="50"/>
      <c r="F29" s="17">
        <v>0</v>
      </c>
      <c r="G29" s="50"/>
      <c r="H29" s="57"/>
      <c r="I29" s="17">
        <v>0</v>
      </c>
      <c r="J29" s="17">
        <v>0</v>
      </c>
      <c r="K29" s="61" t="s">
        <v>342</v>
      </c>
      <c r="L29" s="50" t="s">
        <v>310</v>
      </c>
      <c r="M29" s="17">
        <v>120</v>
      </c>
      <c r="N29" s="50" t="s">
        <v>305</v>
      </c>
    </row>
    <row r="30" spans="1:14" ht="75" x14ac:dyDescent="0.25">
      <c r="A30" s="57"/>
      <c r="B30" s="17">
        <v>0</v>
      </c>
      <c r="C30" s="17">
        <v>0</v>
      </c>
      <c r="D30" s="61"/>
      <c r="E30" s="50"/>
      <c r="F30" s="17">
        <v>0</v>
      </c>
      <c r="G30" s="50"/>
      <c r="H30" s="57"/>
      <c r="I30" s="17">
        <v>0</v>
      </c>
      <c r="J30" s="17">
        <v>0</v>
      </c>
      <c r="K30" s="61" t="s">
        <v>332</v>
      </c>
      <c r="L30" s="50" t="s">
        <v>63</v>
      </c>
      <c r="M30" s="17">
        <v>120</v>
      </c>
      <c r="N30" s="50" t="s">
        <v>347</v>
      </c>
    </row>
    <row r="31" spans="1:14" ht="37.5" x14ac:dyDescent="0.25">
      <c r="A31" s="57"/>
      <c r="B31" s="17">
        <v>0</v>
      </c>
      <c r="C31" s="17">
        <v>0</v>
      </c>
      <c r="D31" s="61"/>
      <c r="E31" s="50"/>
      <c r="F31" s="17">
        <v>0</v>
      </c>
      <c r="G31" s="50"/>
      <c r="H31" s="57"/>
      <c r="I31" s="17">
        <v>0</v>
      </c>
      <c r="J31" s="17">
        <v>0</v>
      </c>
      <c r="K31" s="61" t="s">
        <v>345</v>
      </c>
      <c r="L31" s="50" t="s">
        <v>346</v>
      </c>
      <c r="M31" s="17">
        <v>120</v>
      </c>
      <c r="N31" s="50" t="s">
        <v>305</v>
      </c>
    </row>
    <row r="32" spans="1:14" ht="18.75" x14ac:dyDescent="0.25">
      <c r="A32" s="57"/>
      <c r="B32" s="17">
        <v>0</v>
      </c>
      <c r="C32" s="17">
        <v>0</v>
      </c>
      <c r="D32" s="61"/>
      <c r="E32" s="50"/>
      <c r="F32" s="17">
        <v>0</v>
      </c>
      <c r="G32" s="50"/>
      <c r="H32" s="57"/>
      <c r="I32" s="17">
        <v>0</v>
      </c>
      <c r="J32" s="17">
        <v>0</v>
      </c>
      <c r="K32" s="61"/>
      <c r="L32" s="50"/>
      <c r="M32" s="17">
        <v>0</v>
      </c>
      <c r="N32" s="50"/>
    </row>
    <row r="33" spans="1:14" ht="18.75" x14ac:dyDescent="0.25">
      <c r="A33" s="57"/>
      <c r="B33" s="17">
        <v>0</v>
      </c>
      <c r="C33" s="17">
        <v>0</v>
      </c>
      <c r="D33" s="61"/>
      <c r="E33" s="50"/>
      <c r="F33" s="17">
        <v>0</v>
      </c>
      <c r="G33" s="50"/>
      <c r="H33" s="57"/>
      <c r="I33" s="17">
        <v>0</v>
      </c>
      <c r="J33" s="17">
        <v>0</v>
      </c>
      <c r="K33" s="61"/>
      <c r="L33" s="50"/>
      <c r="M33" s="17">
        <v>0</v>
      </c>
      <c r="N33" s="50"/>
    </row>
    <row r="34" spans="1:14" ht="18.75" x14ac:dyDescent="0.25">
      <c r="A34" s="57"/>
      <c r="B34" s="17">
        <v>0</v>
      </c>
      <c r="C34" s="17">
        <v>0</v>
      </c>
      <c r="D34" s="61"/>
      <c r="E34" s="50"/>
      <c r="F34" s="17">
        <v>0</v>
      </c>
      <c r="G34" s="50"/>
      <c r="H34" s="57"/>
      <c r="I34" s="17">
        <v>0</v>
      </c>
      <c r="J34" s="17">
        <v>0</v>
      </c>
      <c r="K34" s="61"/>
      <c r="L34" s="50"/>
      <c r="M34" s="17">
        <v>0</v>
      </c>
      <c r="N34" s="50"/>
    </row>
    <row r="35" spans="1:14" ht="18.75" x14ac:dyDescent="0.25">
      <c r="A35" s="57"/>
      <c r="B35" s="17">
        <v>0</v>
      </c>
      <c r="C35" s="17">
        <v>0</v>
      </c>
      <c r="D35" s="61"/>
      <c r="E35" s="50"/>
      <c r="F35" s="17">
        <v>0</v>
      </c>
      <c r="G35" s="50"/>
      <c r="H35" s="57"/>
      <c r="I35" s="17">
        <v>0</v>
      </c>
      <c r="J35" s="17">
        <v>0</v>
      </c>
      <c r="K35" s="61"/>
      <c r="L35" s="50"/>
      <c r="M35" s="17">
        <v>0</v>
      </c>
      <c r="N35" s="50"/>
    </row>
    <row r="36" spans="1:14" ht="18.75" x14ac:dyDescent="0.25">
      <c r="A36" s="57"/>
      <c r="B36" s="17">
        <v>0</v>
      </c>
      <c r="C36" s="17">
        <v>0</v>
      </c>
      <c r="D36" s="61"/>
      <c r="E36" s="50"/>
      <c r="F36" s="17">
        <v>0</v>
      </c>
      <c r="G36" s="50"/>
      <c r="H36" s="57"/>
      <c r="I36" s="17">
        <v>0</v>
      </c>
      <c r="J36" s="17">
        <v>0</v>
      </c>
      <c r="K36" s="61"/>
      <c r="L36" s="50"/>
      <c r="M36" s="17">
        <v>0</v>
      </c>
      <c r="N36" s="50"/>
    </row>
    <row r="37" spans="1:14" ht="18.75" x14ac:dyDescent="0.25">
      <c r="A37" s="57"/>
      <c r="B37" s="17">
        <v>0</v>
      </c>
      <c r="C37" s="17">
        <v>0</v>
      </c>
      <c r="D37" s="61"/>
      <c r="E37" s="50"/>
      <c r="F37" s="17">
        <v>0</v>
      </c>
      <c r="G37" s="50"/>
      <c r="H37" s="57"/>
      <c r="I37" s="17">
        <v>0</v>
      </c>
      <c r="J37" s="17">
        <v>0</v>
      </c>
      <c r="K37" s="61"/>
      <c r="L37" s="50"/>
      <c r="M37" s="17">
        <v>0</v>
      </c>
      <c r="N37" s="50"/>
    </row>
    <row r="38" spans="1:14" ht="18.75" x14ac:dyDescent="0.25">
      <c r="A38" s="57"/>
      <c r="B38" s="17">
        <v>0</v>
      </c>
      <c r="C38" s="17">
        <v>0</v>
      </c>
      <c r="D38" s="61"/>
      <c r="E38" s="50"/>
      <c r="F38" s="17">
        <v>0</v>
      </c>
      <c r="G38" s="50"/>
      <c r="H38" s="57"/>
      <c r="I38" s="17">
        <v>0</v>
      </c>
      <c r="J38" s="17">
        <v>0</v>
      </c>
      <c r="K38" s="61"/>
      <c r="L38" s="50"/>
      <c r="M38" s="17">
        <v>0</v>
      </c>
      <c r="N38" s="50"/>
    </row>
    <row r="39" spans="1:14" ht="18.75" x14ac:dyDescent="0.25">
      <c r="A39" s="57"/>
      <c r="B39" s="17">
        <v>0</v>
      </c>
      <c r="C39" s="17">
        <v>0</v>
      </c>
      <c r="D39" s="61"/>
      <c r="E39" s="50"/>
      <c r="F39" s="17">
        <v>0</v>
      </c>
      <c r="G39" s="50"/>
      <c r="H39" s="57"/>
      <c r="I39" s="17">
        <v>0</v>
      </c>
      <c r="J39" s="17">
        <v>0</v>
      </c>
      <c r="K39" s="61"/>
      <c r="L39" s="50"/>
      <c r="M39" s="17">
        <v>0</v>
      </c>
      <c r="N39" s="50"/>
    </row>
    <row r="40" spans="1:14" ht="18.75" x14ac:dyDescent="0.25">
      <c r="A40" s="57"/>
      <c r="B40" s="17">
        <v>0</v>
      </c>
      <c r="C40" s="17">
        <v>0</v>
      </c>
      <c r="D40" s="61"/>
      <c r="E40" s="50"/>
      <c r="F40" s="17">
        <v>0</v>
      </c>
      <c r="G40" s="50"/>
      <c r="H40" s="57"/>
      <c r="I40" s="17">
        <v>0</v>
      </c>
      <c r="J40" s="17">
        <v>0</v>
      </c>
      <c r="K40" s="61"/>
      <c r="L40" s="50"/>
      <c r="M40" s="17">
        <v>0</v>
      </c>
      <c r="N40" s="50"/>
    </row>
    <row r="41" spans="1:14" ht="18.75" x14ac:dyDescent="0.25">
      <c r="A41" s="57"/>
      <c r="B41" s="17">
        <v>0</v>
      </c>
      <c r="C41" s="17">
        <v>0</v>
      </c>
      <c r="D41" s="61"/>
      <c r="E41" s="50"/>
      <c r="F41" s="17">
        <v>0</v>
      </c>
      <c r="G41" s="50"/>
      <c r="H41" s="57"/>
      <c r="I41" s="17">
        <v>0</v>
      </c>
      <c r="J41" s="17">
        <v>0</v>
      </c>
      <c r="K41" s="61"/>
      <c r="L41" s="50"/>
      <c r="M41" s="17">
        <v>0</v>
      </c>
      <c r="N41" s="50"/>
    </row>
    <row r="42" spans="1:14" ht="18.75" x14ac:dyDescent="0.25">
      <c r="A42" s="57"/>
      <c r="B42" s="17">
        <v>0</v>
      </c>
      <c r="C42" s="17">
        <v>0</v>
      </c>
      <c r="D42" s="61"/>
      <c r="E42" s="50"/>
      <c r="F42" s="17">
        <v>0</v>
      </c>
      <c r="G42" s="50"/>
      <c r="H42" s="57"/>
      <c r="I42" s="17">
        <v>0</v>
      </c>
      <c r="J42" s="17">
        <v>0</v>
      </c>
      <c r="K42" s="61"/>
      <c r="L42" s="50"/>
      <c r="M42" s="17">
        <v>0</v>
      </c>
      <c r="N42" s="50"/>
    </row>
    <row r="43" spans="1:14" ht="18.75" x14ac:dyDescent="0.25">
      <c r="A43" s="57"/>
      <c r="B43" s="17">
        <v>0</v>
      </c>
      <c r="C43" s="17">
        <v>0</v>
      </c>
      <c r="D43" s="61"/>
      <c r="E43" s="50"/>
      <c r="F43" s="17">
        <v>0</v>
      </c>
      <c r="G43" s="50"/>
      <c r="H43" s="57"/>
      <c r="I43" s="17">
        <v>0</v>
      </c>
      <c r="J43" s="17">
        <v>0</v>
      </c>
      <c r="K43" s="61"/>
      <c r="L43" s="50"/>
      <c r="M43" s="17">
        <v>0</v>
      </c>
      <c r="N43" s="50"/>
    </row>
    <row r="44" spans="1:14" ht="18.75" x14ac:dyDescent="0.25">
      <c r="A44" s="57"/>
      <c r="B44" s="17">
        <v>0</v>
      </c>
      <c r="C44" s="17">
        <v>0</v>
      </c>
      <c r="D44" s="61"/>
      <c r="E44" s="50"/>
      <c r="F44" s="17">
        <v>0</v>
      </c>
      <c r="G44" s="50"/>
      <c r="H44" s="57"/>
      <c r="I44" s="17">
        <v>0</v>
      </c>
      <c r="J44" s="17">
        <v>0</v>
      </c>
      <c r="K44" s="61"/>
      <c r="L44" s="50"/>
      <c r="M44" s="17">
        <v>0</v>
      </c>
      <c r="N44" s="50"/>
    </row>
    <row r="45" spans="1:14" ht="18.75" x14ac:dyDescent="0.25">
      <c r="A45" s="57"/>
      <c r="B45" s="17">
        <v>0</v>
      </c>
      <c r="C45" s="17">
        <v>0</v>
      </c>
      <c r="D45" s="61"/>
      <c r="E45" s="50"/>
      <c r="F45" s="17">
        <v>0</v>
      </c>
      <c r="G45" s="50"/>
      <c r="H45" s="57"/>
      <c r="I45" s="17">
        <v>0</v>
      </c>
      <c r="J45" s="17">
        <v>0</v>
      </c>
      <c r="K45" s="61"/>
      <c r="L45" s="50"/>
      <c r="M45" s="17">
        <v>0</v>
      </c>
      <c r="N45" s="50"/>
    </row>
    <row r="46" spans="1:14" ht="18.75" x14ac:dyDescent="0.25">
      <c r="A46" s="57"/>
      <c r="B46" s="17">
        <v>0</v>
      </c>
      <c r="C46" s="17">
        <v>0</v>
      </c>
      <c r="D46" s="61"/>
      <c r="E46" s="50"/>
      <c r="F46" s="17">
        <v>0</v>
      </c>
      <c r="G46" s="50"/>
      <c r="H46" s="57"/>
      <c r="I46" s="17">
        <v>0</v>
      </c>
      <c r="J46" s="17">
        <v>0</v>
      </c>
      <c r="K46" s="61"/>
      <c r="L46" s="50"/>
      <c r="M46" s="17">
        <v>0</v>
      </c>
      <c r="N46" s="50"/>
    </row>
    <row r="47" spans="1:14" ht="18.75" x14ac:dyDescent="0.25">
      <c r="A47" s="57"/>
      <c r="B47" s="17">
        <v>0</v>
      </c>
      <c r="C47" s="17">
        <v>0</v>
      </c>
      <c r="D47" s="61"/>
      <c r="E47" s="50"/>
      <c r="F47" s="17">
        <v>0</v>
      </c>
      <c r="G47" s="50"/>
      <c r="H47" s="57"/>
      <c r="I47" s="17">
        <v>0</v>
      </c>
      <c r="J47" s="17">
        <v>0</v>
      </c>
      <c r="K47" s="61"/>
      <c r="L47" s="50"/>
      <c r="M47" s="17">
        <v>0</v>
      </c>
      <c r="N47" s="50"/>
    </row>
    <row r="48" spans="1:14" ht="18.75" x14ac:dyDescent="0.25">
      <c r="A48" s="57"/>
      <c r="B48" s="17">
        <v>0</v>
      </c>
      <c r="C48" s="17">
        <v>0</v>
      </c>
      <c r="D48" s="61"/>
      <c r="E48" s="50"/>
      <c r="F48" s="17">
        <v>0</v>
      </c>
      <c r="G48" s="50"/>
      <c r="H48" s="57"/>
      <c r="I48" s="17">
        <v>0</v>
      </c>
      <c r="J48" s="17">
        <v>0</v>
      </c>
      <c r="K48" s="61"/>
      <c r="L48" s="50"/>
      <c r="M48" s="17">
        <v>0</v>
      </c>
      <c r="N48" s="50"/>
    </row>
    <row r="49" spans="1:14" ht="18.75" x14ac:dyDescent="0.25">
      <c r="A49" s="57"/>
      <c r="B49" s="17">
        <v>0</v>
      </c>
      <c r="C49" s="17">
        <v>0</v>
      </c>
      <c r="D49" s="61"/>
      <c r="E49" s="50"/>
      <c r="F49" s="17">
        <v>0</v>
      </c>
      <c r="G49" s="50"/>
      <c r="H49" s="57"/>
      <c r="I49" s="17">
        <v>0</v>
      </c>
      <c r="J49" s="17">
        <v>0</v>
      </c>
      <c r="K49" s="61"/>
      <c r="L49" s="50"/>
      <c r="M49" s="17">
        <v>0</v>
      </c>
      <c r="N49" s="50"/>
    </row>
    <row r="50" spans="1:14" ht="18.75" x14ac:dyDescent="0.25">
      <c r="A50" s="57"/>
      <c r="B50" s="17">
        <v>0</v>
      </c>
      <c r="C50" s="17">
        <v>0</v>
      </c>
      <c r="D50" s="61"/>
      <c r="E50" s="50"/>
      <c r="F50" s="17">
        <v>0</v>
      </c>
      <c r="G50" s="50"/>
      <c r="H50" s="57"/>
      <c r="I50" s="17">
        <v>0</v>
      </c>
      <c r="J50" s="17">
        <v>0</v>
      </c>
      <c r="K50" s="61"/>
      <c r="L50" s="50"/>
      <c r="M50" s="17">
        <v>0</v>
      </c>
      <c r="N50" s="50"/>
    </row>
    <row r="51" spans="1:14" ht="18.75" x14ac:dyDescent="0.25">
      <c r="A51" s="57"/>
      <c r="B51" s="17">
        <v>0</v>
      </c>
      <c r="C51" s="17">
        <v>0</v>
      </c>
      <c r="D51" s="61"/>
      <c r="E51" s="50"/>
      <c r="F51" s="17">
        <v>0</v>
      </c>
      <c r="G51" s="50"/>
      <c r="H51" s="57"/>
      <c r="I51" s="17">
        <v>0</v>
      </c>
      <c r="J51" s="17">
        <v>0</v>
      </c>
      <c r="K51" s="61"/>
      <c r="L51" s="50"/>
      <c r="M51" s="17">
        <v>0</v>
      </c>
      <c r="N51" s="50"/>
    </row>
    <row r="52" spans="1:14" ht="18.75" x14ac:dyDescent="0.25">
      <c r="A52" s="57"/>
      <c r="B52" s="17">
        <v>0</v>
      </c>
      <c r="C52" s="17">
        <v>0</v>
      </c>
      <c r="D52" s="61"/>
      <c r="E52" s="50"/>
      <c r="F52" s="17">
        <v>0</v>
      </c>
      <c r="G52" s="50"/>
      <c r="H52" s="57"/>
      <c r="I52" s="17">
        <v>0</v>
      </c>
      <c r="J52" s="17">
        <v>0</v>
      </c>
      <c r="K52" s="61"/>
      <c r="L52" s="50"/>
      <c r="M52" s="17">
        <v>0</v>
      </c>
      <c r="N52" s="50"/>
    </row>
    <row r="53" spans="1:14" ht="18.75" x14ac:dyDescent="0.25">
      <c r="A53" s="57"/>
      <c r="B53" s="17">
        <v>0</v>
      </c>
      <c r="C53" s="17">
        <v>0</v>
      </c>
      <c r="D53" s="61"/>
      <c r="E53" s="50"/>
      <c r="F53" s="17">
        <v>0</v>
      </c>
      <c r="G53" s="50"/>
      <c r="H53" s="57"/>
      <c r="I53" s="17">
        <v>0</v>
      </c>
      <c r="J53" s="17">
        <v>0</v>
      </c>
      <c r="K53" s="61"/>
      <c r="L53" s="50"/>
      <c r="M53" s="17">
        <v>0</v>
      </c>
      <c r="N53" s="50"/>
    </row>
    <row r="54" spans="1:14" ht="18.75" x14ac:dyDescent="0.25">
      <c r="A54" s="57"/>
      <c r="B54" s="17">
        <v>0</v>
      </c>
      <c r="C54" s="17">
        <v>0</v>
      </c>
      <c r="D54" s="61"/>
      <c r="E54" s="50"/>
      <c r="F54" s="17">
        <v>0</v>
      </c>
      <c r="G54" s="50"/>
      <c r="H54" s="57"/>
      <c r="I54" s="17">
        <v>0</v>
      </c>
      <c r="J54" s="17">
        <v>0</v>
      </c>
      <c r="K54" s="61"/>
      <c r="L54" s="50"/>
      <c r="M54" s="17">
        <v>0</v>
      </c>
      <c r="N54" s="50"/>
    </row>
    <row r="55" spans="1:14" ht="18.75" x14ac:dyDescent="0.25">
      <c r="A55" s="57"/>
      <c r="B55" s="17">
        <v>0</v>
      </c>
      <c r="C55" s="17">
        <v>0</v>
      </c>
      <c r="D55" s="61"/>
      <c r="E55" s="50"/>
      <c r="F55" s="17">
        <v>0</v>
      </c>
      <c r="G55" s="50"/>
      <c r="H55" s="57"/>
      <c r="I55" s="17">
        <v>0</v>
      </c>
      <c r="J55" s="17">
        <v>0</v>
      </c>
      <c r="K55" s="61"/>
      <c r="L55" s="50"/>
      <c r="M55" s="17">
        <v>0</v>
      </c>
      <c r="N55" s="50"/>
    </row>
    <row r="56" spans="1:14" ht="18.75" x14ac:dyDescent="0.25">
      <c r="A56" s="57"/>
      <c r="B56" s="17">
        <v>0</v>
      </c>
      <c r="C56" s="17">
        <v>0</v>
      </c>
      <c r="D56" s="61"/>
      <c r="E56" s="50"/>
      <c r="F56" s="17">
        <v>0</v>
      </c>
      <c r="G56" s="50"/>
      <c r="H56" s="57"/>
      <c r="I56" s="17">
        <v>0</v>
      </c>
      <c r="J56" s="17">
        <v>0</v>
      </c>
      <c r="K56" s="61"/>
      <c r="L56" s="50"/>
      <c r="M56" s="17">
        <v>0</v>
      </c>
      <c r="N56" s="50"/>
    </row>
    <row r="57" spans="1:14" ht="18.75" x14ac:dyDescent="0.25">
      <c r="A57" s="57"/>
      <c r="B57" s="17">
        <v>0</v>
      </c>
      <c r="C57" s="17">
        <v>0</v>
      </c>
      <c r="D57" s="61"/>
      <c r="E57" s="50"/>
      <c r="F57" s="17">
        <v>0</v>
      </c>
      <c r="G57" s="50"/>
      <c r="H57" s="57"/>
      <c r="I57" s="17">
        <v>0</v>
      </c>
      <c r="J57" s="17">
        <v>0</v>
      </c>
      <c r="K57" s="61"/>
      <c r="L57" s="50"/>
      <c r="M57" s="17">
        <v>0</v>
      </c>
      <c r="N57" s="50"/>
    </row>
    <row r="58" spans="1:14" ht="18.75" x14ac:dyDescent="0.25">
      <c r="A58" s="57"/>
      <c r="B58" s="17">
        <v>0</v>
      </c>
      <c r="C58" s="17">
        <v>0</v>
      </c>
      <c r="D58" s="61"/>
      <c r="E58" s="50"/>
      <c r="F58" s="17">
        <v>0</v>
      </c>
      <c r="G58" s="50"/>
      <c r="H58" s="57"/>
      <c r="I58" s="17">
        <v>0</v>
      </c>
      <c r="J58" s="17">
        <v>0</v>
      </c>
      <c r="K58" s="61"/>
      <c r="L58" s="50"/>
      <c r="M58" s="17">
        <v>0</v>
      </c>
      <c r="N58" s="50"/>
    </row>
    <row r="59" spans="1:14" ht="18.75" x14ac:dyDescent="0.25">
      <c r="A59" s="57"/>
      <c r="B59" s="17">
        <v>0</v>
      </c>
      <c r="C59" s="17">
        <v>0</v>
      </c>
      <c r="D59" s="61"/>
      <c r="E59" s="50"/>
      <c r="F59" s="17">
        <v>0</v>
      </c>
      <c r="G59" s="50"/>
      <c r="H59" s="57"/>
      <c r="I59" s="17">
        <v>0</v>
      </c>
      <c r="J59" s="17">
        <v>0</v>
      </c>
      <c r="K59" s="61"/>
      <c r="L59" s="50"/>
      <c r="M59" s="17">
        <v>0</v>
      </c>
      <c r="N59" s="50"/>
    </row>
    <row r="60" spans="1:14" ht="18.75" x14ac:dyDescent="0.25">
      <c r="A60" s="57"/>
      <c r="B60" s="17">
        <v>0</v>
      </c>
      <c r="C60" s="17">
        <v>0</v>
      </c>
      <c r="D60" s="61"/>
      <c r="E60" s="50"/>
      <c r="F60" s="17">
        <v>0</v>
      </c>
      <c r="G60" s="50"/>
      <c r="H60" s="57"/>
      <c r="I60" s="17">
        <v>0</v>
      </c>
      <c r="J60" s="17">
        <v>0</v>
      </c>
      <c r="K60" s="61"/>
      <c r="L60" s="50"/>
      <c r="M60" s="17">
        <v>0</v>
      </c>
      <c r="N60" s="50"/>
    </row>
    <row r="61" spans="1:14" ht="18.75" x14ac:dyDescent="0.25">
      <c r="A61" s="57"/>
      <c r="B61" s="17">
        <v>0</v>
      </c>
      <c r="C61" s="17">
        <v>0</v>
      </c>
      <c r="D61" s="61"/>
      <c r="E61" s="50"/>
      <c r="F61" s="17">
        <v>0</v>
      </c>
      <c r="G61" s="50"/>
      <c r="H61" s="57"/>
      <c r="I61" s="17">
        <v>0</v>
      </c>
      <c r="J61" s="17">
        <v>0</v>
      </c>
      <c r="K61" s="61"/>
      <c r="L61" s="50"/>
      <c r="M61" s="17">
        <v>0</v>
      </c>
      <c r="N61" s="50"/>
    </row>
    <row r="62" spans="1:14" ht="18.75" x14ac:dyDescent="0.25">
      <c r="A62" s="57"/>
      <c r="B62" s="17">
        <v>0</v>
      </c>
      <c r="C62" s="17">
        <v>0</v>
      </c>
      <c r="D62" s="61"/>
      <c r="E62" s="50"/>
      <c r="F62" s="17">
        <v>0</v>
      </c>
      <c r="G62" s="50"/>
      <c r="H62" s="57"/>
      <c r="I62" s="17">
        <v>0</v>
      </c>
      <c r="J62" s="17">
        <v>0</v>
      </c>
      <c r="K62" s="61"/>
      <c r="L62" s="50"/>
      <c r="M62" s="17">
        <v>0</v>
      </c>
      <c r="N62" s="50"/>
    </row>
    <row r="63" spans="1:14" ht="18.75" x14ac:dyDescent="0.25">
      <c r="A63" s="57"/>
      <c r="B63" s="17">
        <v>0</v>
      </c>
      <c r="C63" s="17">
        <v>0</v>
      </c>
      <c r="D63" s="61"/>
      <c r="E63" s="50"/>
      <c r="F63" s="17">
        <v>0</v>
      </c>
      <c r="G63" s="50"/>
      <c r="H63" s="57"/>
      <c r="I63" s="17">
        <v>0</v>
      </c>
      <c r="J63" s="17">
        <v>0</v>
      </c>
      <c r="K63" s="61"/>
      <c r="L63" s="50"/>
      <c r="M63" s="17">
        <v>0</v>
      </c>
      <c r="N63" s="50"/>
    </row>
    <row r="64" spans="1:14" ht="18.75" x14ac:dyDescent="0.25">
      <c r="A64" s="57"/>
      <c r="B64" s="17">
        <v>0</v>
      </c>
      <c r="C64" s="17">
        <v>0</v>
      </c>
      <c r="D64" s="61"/>
      <c r="E64" s="50"/>
      <c r="F64" s="17">
        <v>0</v>
      </c>
      <c r="G64" s="50"/>
      <c r="H64" s="57"/>
      <c r="I64" s="17">
        <v>0</v>
      </c>
      <c r="J64" s="17">
        <v>0</v>
      </c>
      <c r="K64" s="61"/>
      <c r="L64" s="50"/>
      <c r="M64" s="17">
        <v>0</v>
      </c>
      <c r="N64" s="50"/>
    </row>
    <row r="65" spans="1:14" ht="18.75" x14ac:dyDescent="0.25">
      <c r="A65" s="57"/>
      <c r="B65" s="17">
        <v>0</v>
      </c>
      <c r="C65" s="17">
        <v>0</v>
      </c>
      <c r="D65" s="61"/>
      <c r="E65" s="50"/>
      <c r="F65" s="17">
        <v>0</v>
      </c>
      <c r="G65" s="50"/>
      <c r="H65" s="57"/>
      <c r="I65" s="17">
        <v>0</v>
      </c>
      <c r="J65" s="17">
        <v>0</v>
      </c>
      <c r="K65" s="61"/>
      <c r="L65" s="50"/>
      <c r="M65" s="17">
        <v>0</v>
      </c>
      <c r="N65" s="50"/>
    </row>
    <row r="66" spans="1:14" ht="18.75" x14ac:dyDescent="0.25">
      <c r="A66" s="57"/>
      <c r="B66" s="17">
        <v>0</v>
      </c>
      <c r="C66" s="17">
        <v>0</v>
      </c>
      <c r="D66" s="61"/>
      <c r="E66" s="50"/>
      <c r="F66" s="17">
        <v>0</v>
      </c>
      <c r="G66" s="50"/>
      <c r="H66" s="57"/>
      <c r="I66" s="17">
        <v>0</v>
      </c>
      <c r="J66" s="17">
        <v>0</v>
      </c>
      <c r="K66" s="61"/>
      <c r="L66" s="50"/>
      <c r="M66" s="17">
        <v>0</v>
      </c>
      <c r="N66" s="50"/>
    </row>
    <row r="67" spans="1:14" ht="18.75" x14ac:dyDescent="0.25">
      <c r="A67" s="51"/>
      <c r="B67" s="17">
        <v>0</v>
      </c>
      <c r="C67" s="17">
        <v>0</v>
      </c>
      <c r="D67" s="61"/>
      <c r="E67" s="50"/>
      <c r="F67" s="17">
        <v>0</v>
      </c>
      <c r="G67" s="50"/>
      <c r="H67" s="57"/>
      <c r="I67" s="17">
        <v>0</v>
      </c>
      <c r="J67" s="17">
        <v>0</v>
      </c>
      <c r="K67" s="61"/>
      <c r="L67" s="50"/>
      <c r="M67" s="17">
        <v>0</v>
      </c>
      <c r="N67" s="50"/>
    </row>
    <row r="68" spans="1:14" ht="18.75" x14ac:dyDescent="0.25">
      <c r="A68" s="51"/>
      <c r="B68" s="17">
        <v>0</v>
      </c>
      <c r="C68" s="17">
        <v>0</v>
      </c>
      <c r="D68" s="61"/>
      <c r="E68" s="50"/>
      <c r="F68" s="17">
        <v>0</v>
      </c>
      <c r="G68" s="50"/>
      <c r="H68" s="57"/>
      <c r="I68" s="17">
        <v>0</v>
      </c>
      <c r="J68" s="17">
        <v>0</v>
      </c>
      <c r="K68" s="61"/>
      <c r="L68" s="50"/>
      <c r="M68" s="17">
        <v>0</v>
      </c>
      <c r="N68" s="50"/>
    </row>
    <row r="69" spans="1:14" ht="18.75" x14ac:dyDescent="0.25">
      <c r="A69" s="51"/>
      <c r="B69" s="17">
        <v>0</v>
      </c>
      <c r="C69" s="17">
        <v>0</v>
      </c>
      <c r="D69" s="61"/>
      <c r="E69" s="50"/>
      <c r="F69" s="17">
        <v>0</v>
      </c>
      <c r="G69" s="50"/>
      <c r="H69" s="57"/>
      <c r="I69" s="17">
        <v>0</v>
      </c>
      <c r="J69" s="17">
        <v>0</v>
      </c>
      <c r="K69" s="61"/>
      <c r="L69" s="50"/>
      <c r="M69" s="17">
        <v>0</v>
      </c>
      <c r="N69" s="50"/>
    </row>
    <row r="70" spans="1:14" ht="18.75" x14ac:dyDescent="0.25">
      <c r="A70" s="51"/>
      <c r="B70" s="17">
        <v>0</v>
      </c>
      <c r="C70" s="17">
        <v>0</v>
      </c>
      <c r="D70" s="61"/>
      <c r="E70" s="50"/>
      <c r="F70" s="17">
        <v>0</v>
      </c>
      <c r="G70" s="50"/>
      <c r="H70" s="57"/>
      <c r="I70" s="17">
        <v>0</v>
      </c>
      <c r="J70" s="17">
        <v>0</v>
      </c>
      <c r="K70" s="61"/>
      <c r="L70" s="50"/>
      <c r="M70" s="17">
        <v>0</v>
      </c>
      <c r="N70" s="50"/>
    </row>
    <row r="71" spans="1:14" ht="18.75" x14ac:dyDescent="0.25">
      <c r="A71" s="51"/>
      <c r="B71" s="17">
        <v>0</v>
      </c>
      <c r="C71" s="17">
        <v>0</v>
      </c>
      <c r="D71" s="61"/>
      <c r="E71" s="50"/>
      <c r="F71" s="17">
        <v>0</v>
      </c>
      <c r="G71" s="50"/>
      <c r="H71" s="57"/>
      <c r="I71" s="17">
        <v>0</v>
      </c>
      <c r="J71" s="17">
        <v>0</v>
      </c>
      <c r="K71" s="61"/>
      <c r="L71" s="50"/>
      <c r="M71" s="17">
        <v>0</v>
      </c>
      <c r="N71" s="50"/>
    </row>
    <row r="72" spans="1:14" ht="18.75" x14ac:dyDescent="0.25">
      <c r="A72" s="51"/>
      <c r="B72" s="17">
        <v>0</v>
      </c>
      <c r="C72" s="17">
        <v>0</v>
      </c>
      <c r="D72" s="61"/>
      <c r="E72" s="50"/>
      <c r="F72" s="17">
        <v>0</v>
      </c>
      <c r="G72" s="50"/>
      <c r="H72" s="57"/>
      <c r="I72" s="17">
        <v>0</v>
      </c>
      <c r="J72" s="17">
        <v>0</v>
      </c>
      <c r="K72" s="61"/>
      <c r="L72" s="50"/>
      <c r="M72" s="17">
        <v>0</v>
      </c>
      <c r="N72" s="50"/>
    </row>
    <row r="73" spans="1:14" ht="18.75" x14ac:dyDescent="0.25">
      <c r="A73" s="51"/>
      <c r="B73" s="17">
        <v>0</v>
      </c>
      <c r="C73" s="17">
        <v>0</v>
      </c>
      <c r="D73" s="61"/>
      <c r="E73" s="50"/>
      <c r="F73" s="17">
        <v>0</v>
      </c>
      <c r="G73" s="50"/>
      <c r="H73" s="57"/>
      <c r="I73" s="17">
        <v>0</v>
      </c>
      <c r="J73" s="17">
        <v>0</v>
      </c>
      <c r="K73" s="61"/>
      <c r="L73" s="50"/>
      <c r="M73" s="17">
        <v>0</v>
      </c>
      <c r="N73" s="50"/>
    </row>
    <row r="74" spans="1:14" ht="18.75" x14ac:dyDescent="0.25">
      <c r="A74" s="51"/>
      <c r="B74" s="17">
        <v>0</v>
      </c>
      <c r="C74" s="17">
        <v>0</v>
      </c>
      <c r="D74" s="61"/>
      <c r="E74" s="50"/>
      <c r="F74" s="17">
        <v>0</v>
      </c>
      <c r="G74" s="50"/>
      <c r="H74" s="57"/>
      <c r="I74" s="17">
        <v>0</v>
      </c>
      <c r="J74" s="17">
        <v>0</v>
      </c>
      <c r="K74" s="61"/>
      <c r="L74" s="50"/>
      <c r="M74" s="17">
        <v>0</v>
      </c>
      <c r="N74" s="50"/>
    </row>
    <row r="75" spans="1:14" ht="18.75" x14ac:dyDescent="0.25">
      <c r="A75" s="51"/>
      <c r="B75" s="17">
        <v>0</v>
      </c>
      <c r="C75" s="17">
        <v>0</v>
      </c>
      <c r="D75" s="61"/>
      <c r="E75" s="50"/>
      <c r="F75" s="17">
        <v>0</v>
      </c>
      <c r="G75" s="50"/>
      <c r="H75" s="57"/>
      <c r="I75" s="17">
        <v>0</v>
      </c>
      <c r="J75" s="17">
        <v>0</v>
      </c>
      <c r="K75" s="61"/>
      <c r="L75" s="50"/>
      <c r="M75" s="17">
        <v>0</v>
      </c>
      <c r="N75" s="50"/>
    </row>
    <row r="76" spans="1:14" ht="18.75" x14ac:dyDescent="0.25">
      <c r="A76" s="51"/>
      <c r="B76" s="17">
        <v>0</v>
      </c>
      <c r="C76" s="17">
        <v>0</v>
      </c>
      <c r="D76" s="61"/>
      <c r="E76" s="50"/>
      <c r="F76" s="17">
        <v>0</v>
      </c>
      <c r="G76" s="50"/>
      <c r="H76" s="57"/>
      <c r="I76" s="17">
        <v>0</v>
      </c>
      <c r="J76" s="17">
        <v>0</v>
      </c>
      <c r="K76" s="61"/>
      <c r="L76" s="50"/>
      <c r="M76" s="17">
        <v>0</v>
      </c>
      <c r="N76" s="50"/>
    </row>
    <row r="77" spans="1:14" ht="18.75" x14ac:dyDescent="0.25">
      <c r="A77" s="51"/>
      <c r="B77" s="17">
        <v>0</v>
      </c>
      <c r="C77" s="17">
        <v>0</v>
      </c>
      <c r="D77" s="61"/>
      <c r="E77" s="50"/>
      <c r="F77" s="17">
        <v>0</v>
      </c>
      <c r="G77" s="50"/>
      <c r="H77" s="57"/>
      <c r="I77" s="17">
        <v>0</v>
      </c>
      <c r="J77" s="17">
        <v>0</v>
      </c>
      <c r="K77" s="61"/>
      <c r="L77" s="50"/>
      <c r="M77" s="17">
        <v>0</v>
      </c>
      <c r="N77" s="50"/>
    </row>
    <row r="78" spans="1:14" ht="18.75" x14ac:dyDescent="0.25">
      <c r="A78" s="51"/>
      <c r="B78" s="17">
        <v>0</v>
      </c>
      <c r="C78" s="17">
        <v>0</v>
      </c>
      <c r="D78" s="61"/>
      <c r="E78" s="50"/>
      <c r="F78" s="17">
        <v>0</v>
      </c>
      <c r="G78" s="50"/>
      <c r="H78" s="57"/>
      <c r="I78" s="17">
        <v>0</v>
      </c>
      <c r="J78" s="17">
        <v>0</v>
      </c>
      <c r="K78" s="61"/>
      <c r="L78" s="50"/>
      <c r="M78" s="17">
        <v>0</v>
      </c>
      <c r="N78" s="50"/>
    </row>
    <row r="79" spans="1:14" ht="18.75" x14ac:dyDescent="0.25">
      <c r="A79" s="51"/>
      <c r="B79" s="17">
        <v>0</v>
      </c>
      <c r="C79" s="17">
        <v>0</v>
      </c>
      <c r="D79" s="61"/>
      <c r="E79" s="50"/>
      <c r="F79" s="17">
        <v>0</v>
      </c>
      <c r="G79" s="50"/>
      <c r="H79" s="57"/>
      <c r="I79" s="17">
        <v>0</v>
      </c>
      <c r="J79" s="17">
        <v>0</v>
      </c>
      <c r="K79" s="61"/>
      <c r="L79" s="50"/>
      <c r="M79" s="17">
        <v>0</v>
      </c>
      <c r="N79" s="50"/>
    </row>
    <row r="80" spans="1:14" ht="18.75" x14ac:dyDescent="0.25">
      <c r="A80" s="51"/>
      <c r="B80" s="17">
        <v>0</v>
      </c>
      <c r="C80" s="17">
        <v>0</v>
      </c>
      <c r="D80" s="61"/>
      <c r="E80" s="50"/>
      <c r="F80" s="17">
        <v>0</v>
      </c>
      <c r="G80" s="50"/>
      <c r="H80" s="57"/>
      <c r="I80" s="17">
        <v>0</v>
      </c>
      <c r="J80" s="17">
        <v>0</v>
      </c>
      <c r="K80" s="61"/>
      <c r="L80" s="50"/>
      <c r="M80" s="17">
        <v>0</v>
      </c>
      <c r="N80" s="50"/>
    </row>
    <row r="81" spans="1:14" ht="18.75" x14ac:dyDescent="0.25">
      <c r="A81" s="51"/>
      <c r="B81" s="17">
        <v>0</v>
      </c>
      <c r="C81" s="17">
        <v>0</v>
      </c>
      <c r="D81" s="61"/>
      <c r="E81" s="50"/>
      <c r="F81" s="17">
        <v>0</v>
      </c>
      <c r="G81" s="50"/>
      <c r="H81" s="57"/>
      <c r="I81" s="17">
        <v>0</v>
      </c>
      <c r="J81" s="17">
        <v>0</v>
      </c>
      <c r="K81" s="61"/>
      <c r="L81" s="50"/>
      <c r="M81" s="17">
        <v>0</v>
      </c>
      <c r="N81" s="50"/>
    </row>
    <row r="82" spans="1:14" ht="18.75" x14ac:dyDescent="0.25">
      <c r="A82" s="51"/>
      <c r="B82" s="17">
        <v>0</v>
      </c>
      <c r="C82" s="17">
        <v>0</v>
      </c>
      <c r="D82" s="61"/>
      <c r="E82" s="50"/>
      <c r="F82" s="17">
        <v>0</v>
      </c>
      <c r="G82" s="50"/>
      <c r="H82" s="57"/>
      <c r="I82" s="17">
        <v>0</v>
      </c>
      <c r="J82" s="17">
        <v>0</v>
      </c>
      <c r="K82" s="61"/>
      <c r="L82" s="50"/>
      <c r="M82" s="17">
        <v>0</v>
      </c>
      <c r="N82" s="50"/>
    </row>
    <row r="83" spans="1:14" ht="18.75" x14ac:dyDescent="0.25">
      <c r="A83" s="51"/>
      <c r="B83" s="17">
        <v>0</v>
      </c>
      <c r="C83" s="17">
        <v>0</v>
      </c>
      <c r="D83" s="61"/>
      <c r="E83" s="50"/>
      <c r="F83" s="17">
        <v>0</v>
      </c>
      <c r="G83" s="50"/>
      <c r="H83" s="57"/>
      <c r="I83" s="17">
        <v>0</v>
      </c>
      <c r="J83" s="17">
        <v>0</v>
      </c>
      <c r="K83" s="61"/>
      <c r="L83" s="50"/>
      <c r="M83" s="17">
        <v>0</v>
      </c>
      <c r="N83" s="50"/>
    </row>
    <row r="84" spans="1:14" ht="18.75" x14ac:dyDescent="0.25">
      <c r="A84" s="51"/>
      <c r="B84" s="17">
        <v>0</v>
      </c>
      <c r="C84" s="17">
        <v>0</v>
      </c>
      <c r="D84" s="61"/>
      <c r="E84" s="50"/>
      <c r="F84" s="17">
        <v>0</v>
      </c>
      <c r="G84" s="50"/>
      <c r="H84" s="57"/>
      <c r="I84" s="17">
        <v>0</v>
      </c>
      <c r="J84" s="17">
        <v>0</v>
      </c>
      <c r="K84" s="61"/>
      <c r="L84" s="50"/>
      <c r="M84" s="17">
        <v>0</v>
      </c>
      <c r="N84" s="50"/>
    </row>
    <row r="85" spans="1:14" ht="18.75" x14ac:dyDescent="0.25">
      <c r="A85" s="51"/>
      <c r="B85" s="17">
        <v>0</v>
      </c>
      <c r="C85" s="17">
        <v>0</v>
      </c>
      <c r="D85" s="61"/>
      <c r="E85" s="50"/>
      <c r="F85" s="17">
        <v>0</v>
      </c>
      <c r="G85" s="50"/>
      <c r="H85" s="57"/>
      <c r="I85" s="17">
        <v>0</v>
      </c>
      <c r="J85" s="17">
        <v>0</v>
      </c>
      <c r="K85" s="61"/>
      <c r="L85" s="50"/>
      <c r="M85" s="17">
        <v>0</v>
      </c>
      <c r="N85" s="50"/>
    </row>
    <row r="86" spans="1:14" ht="18.75" x14ac:dyDescent="0.25">
      <c r="A86" s="51"/>
      <c r="B86" s="17">
        <v>0</v>
      </c>
      <c r="C86" s="17">
        <v>0</v>
      </c>
      <c r="D86" s="61"/>
      <c r="E86" s="50"/>
      <c r="F86" s="17">
        <v>0</v>
      </c>
      <c r="G86" s="50"/>
      <c r="H86" s="57"/>
      <c r="I86" s="17">
        <v>0</v>
      </c>
      <c r="J86" s="17">
        <v>0</v>
      </c>
      <c r="K86" s="61"/>
      <c r="L86" s="50"/>
      <c r="M86" s="17">
        <v>0</v>
      </c>
      <c r="N86" s="50"/>
    </row>
    <row r="87" spans="1:14" ht="18.75" x14ac:dyDescent="0.25">
      <c r="A87" s="51"/>
      <c r="B87" s="17">
        <v>0</v>
      </c>
      <c r="C87" s="17">
        <v>0</v>
      </c>
      <c r="D87" s="61"/>
      <c r="E87" s="50"/>
      <c r="F87" s="17">
        <v>0</v>
      </c>
      <c r="G87" s="50"/>
      <c r="H87" s="57"/>
      <c r="I87" s="17">
        <v>0</v>
      </c>
      <c r="J87" s="17">
        <v>0</v>
      </c>
      <c r="K87" s="61"/>
      <c r="L87" s="50"/>
      <c r="M87" s="17">
        <v>0</v>
      </c>
      <c r="N87" s="50"/>
    </row>
    <row r="88" spans="1:14" ht="18.75" x14ac:dyDescent="0.25">
      <c r="A88" s="51"/>
      <c r="B88" s="17">
        <v>0</v>
      </c>
      <c r="C88" s="17">
        <v>0</v>
      </c>
      <c r="D88" s="61"/>
      <c r="E88" s="50"/>
      <c r="F88" s="17">
        <v>0</v>
      </c>
      <c r="G88" s="50"/>
      <c r="H88" s="57"/>
      <c r="I88" s="17">
        <v>0</v>
      </c>
      <c r="J88" s="17">
        <v>0</v>
      </c>
      <c r="K88" s="61"/>
      <c r="L88" s="50"/>
      <c r="M88" s="17">
        <v>0</v>
      </c>
      <c r="N88" s="50"/>
    </row>
    <row r="89" spans="1:14" ht="18.75" x14ac:dyDescent="0.25">
      <c r="A89" s="51"/>
      <c r="B89" s="17">
        <v>0</v>
      </c>
      <c r="C89" s="17">
        <v>0</v>
      </c>
      <c r="D89" s="61"/>
      <c r="E89" s="50"/>
      <c r="F89" s="17">
        <v>0</v>
      </c>
      <c r="G89" s="50"/>
      <c r="H89" s="57"/>
      <c r="I89" s="17">
        <v>0</v>
      </c>
      <c r="J89" s="17">
        <v>0</v>
      </c>
      <c r="K89" s="61"/>
      <c r="L89" s="50"/>
      <c r="M89" s="17">
        <v>0</v>
      </c>
      <c r="N89" s="50"/>
    </row>
    <row r="90" spans="1:14" ht="18.75" x14ac:dyDescent="0.25">
      <c r="A90" s="51"/>
      <c r="B90" s="17">
        <v>0</v>
      </c>
      <c r="C90" s="17">
        <v>0</v>
      </c>
      <c r="D90" s="61"/>
      <c r="E90" s="50"/>
      <c r="F90" s="17">
        <v>0</v>
      </c>
      <c r="G90" s="50"/>
      <c r="H90" s="57"/>
      <c r="I90" s="17">
        <v>0</v>
      </c>
      <c r="J90" s="17">
        <v>0</v>
      </c>
      <c r="K90" s="61"/>
      <c r="L90" s="50"/>
      <c r="M90" s="17">
        <v>0</v>
      </c>
      <c r="N90" s="50"/>
    </row>
    <row r="91" spans="1:14" ht="18.75" x14ac:dyDescent="0.25">
      <c r="A91" s="51"/>
      <c r="B91" s="17">
        <v>0</v>
      </c>
      <c r="C91" s="17">
        <v>0</v>
      </c>
      <c r="D91" s="61"/>
      <c r="E91" s="50"/>
      <c r="F91" s="17">
        <v>0</v>
      </c>
      <c r="G91" s="50"/>
      <c r="H91" s="57"/>
      <c r="I91" s="17">
        <v>0</v>
      </c>
      <c r="J91" s="17">
        <v>0</v>
      </c>
      <c r="K91" s="61"/>
      <c r="L91" s="50"/>
      <c r="M91" s="17">
        <v>0</v>
      </c>
      <c r="N91" s="50"/>
    </row>
    <row r="92" spans="1:14" ht="18.75" x14ac:dyDescent="0.25">
      <c r="A92" s="51"/>
      <c r="B92" s="17">
        <v>0</v>
      </c>
      <c r="C92" s="17">
        <v>0</v>
      </c>
      <c r="D92" s="61"/>
      <c r="E92" s="50"/>
      <c r="F92" s="17">
        <v>0</v>
      </c>
      <c r="G92" s="50"/>
      <c r="H92" s="57"/>
      <c r="I92" s="17">
        <v>0</v>
      </c>
      <c r="J92" s="17">
        <v>0</v>
      </c>
      <c r="K92" s="61"/>
      <c r="L92" s="50"/>
      <c r="M92" s="17">
        <v>0</v>
      </c>
      <c r="N92" s="50"/>
    </row>
    <row r="93" spans="1:14" ht="18.75" x14ac:dyDescent="0.25">
      <c r="A93" s="51"/>
      <c r="B93" s="17">
        <v>0</v>
      </c>
      <c r="C93" s="17">
        <v>0</v>
      </c>
      <c r="D93" s="61"/>
      <c r="E93" s="50"/>
      <c r="F93" s="17">
        <v>0</v>
      </c>
      <c r="G93" s="50"/>
      <c r="H93" s="57"/>
      <c r="I93" s="17">
        <v>0</v>
      </c>
      <c r="J93" s="17">
        <v>0</v>
      </c>
      <c r="K93" s="61"/>
      <c r="L93" s="50"/>
      <c r="M93" s="17">
        <v>0</v>
      </c>
      <c r="N93" s="50"/>
    </row>
    <row r="94" spans="1:14" ht="18.75" x14ac:dyDescent="0.25">
      <c r="A94" s="51"/>
      <c r="B94" s="17">
        <v>0</v>
      </c>
      <c r="C94" s="17">
        <v>0</v>
      </c>
      <c r="D94" s="61"/>
      <c r="E94" s="50"/>
      <c r="F94" s="17">
        <v>0</v>
      </c>
      <c r="G94" s="50"/>
      <c r="H94" s="57"/>
      <c r="I94" s="17">
        <v>0</v>
      </c>
      <c r="J94" s="17">
        <v>0</v>
      </c>
      <c r="K94" s="61"/>
      <c r="L94" s="50"/>
      <c r="M94" s="17">
        <v>0</v>
      </c>
      <c r="N94" s="50"/>
    </row>
    <row r="95" spans="1:14" ht="18.75" x14ac:dyDescent="0.25">
      <c r="A95" s="51"/>
      <c r="B95" s="17">
        <v>0</v>
      </c>
      <c r="C95" s="17">
        <v>0</v>
      </c>
      <c r="D95" s="61"/>
      <c r="E95" s="50"/>
      <c r="F95" s="17">
        <v>0</v>
      </c>
      <c r="G95" s="50"/>
      <c r="H95" s="57"/>
      <c r="I95" s="17">
        <v>0</v>
      </c>
      <c r="J95" s="17">
        <v>0</v>
      </c>
      <c r="K95" s="61"/>
      <c r="L95" s="50"/>
      <c r="M95" s="17">
        <v>0</v>
      </c>
      <c r="N95" s="50"/>
    </row>
    <row r="96" spans="1:14" ht="18.75" x14ac:dyDescent="0.25">
      <c r="A96" s="51"/>
      <c r="B96" s="17">
        <v>0</v>
      </c>
      <c r="C96" s="17">
        <v>0</v>
      </c>
      <c r="D96" s="61"/>
      <c r="E96" s="50"/>
      <c r="F96" s="17">
        <v>0</v>
      </c>
      <c r="G96" s="50"/>
      <c r="H96" s="57"/>
      <c r="I96" s="17">
        <v>0</v>
      </c>
      <c r="J96" s="17">
        <v>0</v>
      </c>
      <c r="K96" s="61"/>
      <c r="L96" s="50"/>
      <c r="M96" s="17">
        <v>0</v>
      </c>
      <c r="N96" s="50"/>
    </row>
    <row r="97" spans="1:14" ht="18.75" x14ac:dyDescent="0.25">
      <c r="A97" s="51"/>
      <c r="B97" s="17">
        <v>0</v>
      </c>
      <c r="C97" s="17">
        <v>0</v>
      </c>
      <c r="D97" s="61"/>
      <c r="E97" s="50"/>
      <c r="F97" s="17">
        <v>0</v>
      </c>
      <c r="G97" s="50"/>
      <c r="H97" s="57"/>
      <c r="I97" s="17">
        <v>0</v>
      </c>
      <c r="J97" s="17">
        <v>0</v>
      </c>
      <c r="K97" s="61"/>
      <c r="L97" s="50"/>
      <c r="M97" s="17">
        <v>0</v>
      </c>
      <c r="N97" s="50"/>
    </row>
    <row r="98" spans="1:14" ht="18.75" x14ac:dyDescent="0.25">
      <c r="A98" s="51"/>
      <c r="B98" s="17">
        <v>0</v>
      </c>
      <c r="C98" s="17">
        <v>0</v>
      </c>
      <c r="D98" s="61"/>
      <c r="E98" s="50"/>
      <c r="F98" s="17">
        <v>0</v>
      </c>
      <c r="G98" s="50"/>
      <c r="H98" s="57"/>
      <c r="I98" s="17">
        <v>0</v>
      </c>
      <c r="J98" s="17">
        <v>0</v>
      </c>
      <c r="K98" s="61"/>
      <c r="L98" s="50"/>
      <c r="M98" s="17">
        <v>0</v>
      </c>
      <c r="N98" s="50"/>
    </row>
    <row r="99" spans="1:14" ht="18.75" x14ac:dyDescent="0.25">
      <c r="A99" s="51"/>
      <c r="B99" s="17">
        <v>0</v>
      </c>
      <c r="C99" s="17">
        <v>0</v>
      </c>
      <c r="D99" s="61"/>
      <c r="E99" s="50"/>
      <c r="F99" s="17">
        <v>0</v>
      </c>
      <c r="G99" s="50"/>
      <c r="H99" s="57"/>
      <c r="I99" s="17">
        <v>0</v>
      </c>
      <c r="J99" s="17">
        <v>0</v>
      </c>
      <c r="K99" s="61"/>
      <c r="L99" s="50"/>
      <c r="M99" s="17">
        <v>0</v>
      </c>
      <c r="N99" s="50"/>
    </row>
    <row r="100" spans="1:14" ht="18.75" x14ac:dyDescent="0.25">
      <c r="A100" s="51"/>
      <c r="B100" s="17">
        <v>0</v>
      </c>
      <c r="C100" s="17">
        <v>0</v>
      </c>
      <c r="D100" s="61"/>
      <c r="E100" s="50"/>
      <c r="F100" s="17">
        <v>0</v>
      </c>
      <c r="G100" s="50"/>
      <c r="H100" s="57"/>
      <c r="I100" s="17">
        <v>0</v>
      </c>
      <c r="J100" s="17">
        <v>0</v>
      </c>
      <c r="K100" s="61"/>
      <c r="L100" s="50"/>
      <c r="M100" s="17">
        <v>0</v>
      </c>
      <c r="N100" s="50"/>
    </row>
    <row r="101" spans="1:14" ht="18.75" x14ac:dyDescent="0.25">
      <c r="A101" s="51"/>
      <c r="B101" s="17">
        <v>0</v>
      </c>
      <c r="C101" s="17">
        <v>0</v>
      </c>
      <c r="D101" s="61"/>
      <c r="E101" s="50"/>
      <c r="F101" s="17">
        <v>0</v>
      </c>
      <c r="G101" s="50"/>
      <c r="H101" s="57"/>
      <c r="I101" s="17">
        <v>0</v>
      </c>
      <c r="J101" s="17">
        <v>0</v>
      </c>
      <c r="K101" s="61"/>
      <c r="L101" s="50"/>
      <c r="M101" s="17">
        <v>0</v>
      </c>
      <c r="N101" s="50"/>
    </row>
    <row r="102" spans="1:14" ht="18.75" x14ac:dyDescent="0.25">
      <c r="A102" s="51"/>
      <c r="B102" s="17">
        <v>0</v>
      </c>
      <c r="C102" s="17">
        <v>0</v>
      </c>
      <c r="D102" s="61"/>
      <c r="E102" s="50"/>
      <c r="F102" s="17">
        <v>0</v>
      </c>
      <c r="G102" s="50"/>
      <c r="H102" s="57"/>
      <c r="I102" s="17">
        <v>0</v>
      </c>
      <c r="J102" s="17">
        <v>0</v>
      </c>
      <c r="K102" s="61"/>
      <c r="L102" s="50"/>
      <c r="M102" s="17">
        <v>0</v>
      </c>
      <c r="N102" s="50"/>
    </row>
    <row r="103" spans="1:14" ht="18.75" x14ac:dyDescent="0.25">
      <c r="A103" s="51"/>
      <c r="B103" s="17">
        <v>0</v>
      </c>
      <c r="C103" s="17">
        <v>0</v>
      </c>
      <c r="D103" s="61"/>
      <c r="E103" s="50"/>
      <c r="F103" s="17">
        <v>0</v>
      </c>
      <c r="G103" s="50"/>
      <c r="H103" s="57"/>
      <c r="I103" s="17">
        <v>0</v>
      </c>
      <c r="J103" s="17">
        <v>0</v>
      </c>
      <c r="K103" s="61"/>
      <c r="L103" s="50"/>
      <c r="M103" s="17">
        <v>0</v>
      </c>
      <c r="N103" s="50"/>
    </row>
    <row r="104" spans="1:14" ht="18.75" x14ac:dyDescent="0.25">
      <c r="A104" s="51"/>
      <c r="B104" s="17">
        <v>0</v>
      </c>
      <c r="C104" s="17">
        <v>0</v>
      </c>
      <c r="D104" s="61"/>
      <c r="E104" s="50"/>
      <c r="F104" s="17">
        <v>0</v>
      </c>
      <c r="G104" s="50"/>
      <c r="H104" s="57"/>
      <c r="I104" s="17">
        <v>0</v>
      </c>
      <c r="J104" s="17">
        <v>0</v>
      </c>
      <c r="K104" s="61"/>
      <c r="L104" s="50"/>
      <c r="M104" s="17">
        <v>0</v>
      </c>
      <c r="N104" s="50"/>
    </row>
    <row r="105" spans="1:14" ht="18.75" x14ac:dyDescent="0.25">
      <c r="A105" s="51"/>
      <c r="B105" s="17">
        <v>0</v>
      </c>
      <c r="C105" s="17">
        <v>0</v>
      </c>
      <c r="D105" s="61"/>
      <c r="E105" s="50"/>
      <c r="F105" s="17">
        <v>0</v>
      </c>
      <c r="G105" s="50"/>
      <c r="H105" s="57"/>
      <c r="I105" s="17">
        <v>0</v>
      </c>
      <c r="J105" s="17">
        <v>0</v>
      </c>
      <c r="K105" s="61"/>
      <c r="L105" s="50"/>
      <c r="M105" s="17">
        <v>0</v>
      </c>
      <c r="N105" s="50"/>
    </row>
    <row r="106" spans="1:14" ht="18.75" x14ac:dyDescent="0.25">
      <c r="A106" s="51"/>
      <c r="B106" s="17">
        <v>0</v>
      </c>
      <c r="C106" s="17">
        <v>0</v>
      </c>
      <c r="D106" s="61"/>
      <c r="E106" s="50"/>
      <c r="F106" s="17">
        <v>0</v>
      </c>
      <c r="G106" s="50"/>
      <c r="H106" s="57"/>
      <c r="I106" s="17">
        <v>0</v>
      </c>
      <c r="J106" s="17">
        <v>0</v>
      </c>
      <c r="K106" s="61"/>
      <c r="L106" s="50"/>
      <c r="M106" s="17">
        <v>0</v>
      </c>
      <c r="N106" s="50"/>
    </row>
    <row r="107" spans="1:14" ht="18.75" x14ac:dyDescent="0.25">
      <c r="A107" s="51"/>
      <c r="B107" s="17">
        <v>0</v>
      </c>
      <c r="C107" s="17">
        <v>0</v>
      </c>
      <c r="D107" s="61"/>
      <c r="E107" s="50"/>
      <c r="F107" s="17">
        <v>0</v>
      </c>
      <c r="G107" s="50"/>
      <c r="H107" s="57"/>
      <c r="I107" s="17">
        <v>0</v>
      </c>
      <c r="J107" s="17">
        <v>0</v>
      </c>
      <c r="K107" s="61"/>
      <c r="L107" s="50"/>
      <c r="M107" s="17">
        <v>0</v>
      </c>
      <c r="N107" s="50"/>
    </row>
    <row r="108" spans="1:14" ht="18.75" x14ac:dyDescent="0.25">
      <c r="A108" s="51"/>
      <c r="B108" s="17">
        <v>0</v>
      </c>
      <c r="C108" s="17">
        <v>0</v>
      </c>
      <c r="D108" s="61"/>
      <c r="E108" s="50"/>
      <c r="F108" s="17">
        <v>0</v>
      </c>
      <c r="G108" s="50"/>
      <c r="H108" s="57"/>
      <c r="I108" s="17">
        <v>0</v>
      </c>
      <c r="J108" s="17">
        <v>0</v>
      </c>
      <c r="K108" s="61"/>
      <c r="L108" s="50"/>
      <c r="M108" s="17">
        <v>0</v>
      </c>
      <c r="N108" s="50"/>
    </row>
    <row r="109" spans="1:14" ht="18.75" x14ac:dyDescent="0.25">
      <c r="A109" s="51"/>
      <c r="B109" s="17">
        <v>0</v>
      </c>
      <c r="C109" s="17">
        <v>0</v>
      </c>
      <c r="D109" s="61"/>
      <c r="E109" s="50"/>
      <c r="F109" s="17">
        <v>0</v>
      </c>
      <c r="G109" s="50"/>
      <c r="H109" s="57"/>
      <c r="I109" s="17">
        <v>0</v>
      </c>
      <c r="J109" s="17">
        <v>0</v>
      </c>
      <c r="K109" s="61"/>
      <c r="L109" s="50"/>
      <c r="M109" s="17">
        <v>0</v>
      </c>
      <c r="N109" s="50"/>
    </row>
    <row r="110" spans="1:14" ht="18.75" x14ac:dyDescent="0.25">
      <c r="A110" s="51"/>
      <c r="B110" s="17">
        <v>0</v>
      </c>
      <c r="C110" s="17">
        <v>0</v>
      </c>
      <c r="D110" s="61"/>
      <c r="E110" s="50"/>
      <c r="F110" s="17">
        <v>0</v>
      </c>
      <c r="G110" s="50"/>
      <c r="H110" s="57"/>
      <c r="I110" s="17">
        <v>0</v>
      </c>
      <c r="J110" s="17">
        <v>0</v>
      </c>
      <c r="K110" s="61"/>
      <c r="L110" s="50"/>
      <c r="M110" s="17">
        <v>0</v>
      </c>
      <c r="N110" s="50"/>
    </row>
    <row r="111" spans="1:14" ht="18.75" x14ac:dyDescent="0.25">
      <c r="A111" s="51"/>
      <c r="B111" s="17">
        <v>0</v>
      </c>
      <c r="C111" s="17">
        <v>0</v>
      </c>
      <c r="D111" s="61"/>
      <c r="E111" s="50"/>
      <c r="F111" s="17">
        <v>0</v>
      </c>
      <c r="G111" s="50"/>
      <c r="H111" s="57"/>
      <c r="I111" s="17">
        <v>0</v>
      </c>
      <c r="J111" s="17">
        <v>0</v>
      </c>
      <c r="K111" s="61"/>
      <c r="L111" s="50"/>
      <c r="M111" s="17">
        <v>0</v>
      </c>
      <c r="N111" s="50"/>
    </row>
    <row r="112" spans="1:14" ht="18.75" x14ac:dyDescent="0.25">
      <c r="A112" s="51"/>
      <c r="B112" s="17">
        <v>0</v>
      </c>
      <c r="C112" s="17">
        <v>0</v>
      </c>
      <c r="D112" s="61"/>
      <c r="E112" s="50"/>
      <c r="F112" s="17">
        <v>0</v>
      </c>
      <c r="G112" s="50"/>
      <c r="H112" s="57"/>
      <c r="I112" s="17">
        <v>0</v>
      </c>
      <c r="J112" s="17">
        <v>0</v>
      </c>
      <c r="K112" s="61"/>
      <c r="L112" s="50"/>
      <c r="M112" s="17">
        <v>0</v>
      </c>
      <c r="N112" s="50"/>
    </row>
    <row r="113" spans="1:14" ht="18.75" x14ac:dyDescent="0.25">
      <c r="A113" s="51"/>
      <c r="B113" s="17">
        <v>0</v>
      </c>
      <c r="C113" s="17">
        <v>0</v>
      </c>
      <c r="D113" s="61"/>
      <c r="E113" s="50"/>
      <c r="F113" s="17">
        <v>0</v>
      </c>
      <c r="G113" s="50"/>
      <c r="H113" s="57"/>
      <c r="I113" s="17">
        <v>0</v>
      </c>
      <c r="J113" s="17">
        <v>0</v>
      </c>
      <c r="K113" s="61"/>
      <c r="L113" s="50"/>
      <c r="M113" s="17">
        <v>0</v>
      </c>
      <c r="N113" s="50"/>
    </row>
    <row r="114" spans="1:14" ht="18.75" x14ac:dyDescent="0.25">
      <c r="A114" s="51"/>
      <c r="B114" s="17">
        <v>0</v>
      </c>
      <c r="C114" s="17">
        <v>0</v>
      </c>
      <c r="D114" s="61"/>
      <c r="E114" s="50"/>
      <c r="F114" s="17">
        <v>0</v>
      </c>
      <c r="G114" s="50"/>
      <c r="H114" s="57"/>
      <c r="I114" s="17">
        <v>0</v>
      </c>
      <c r="J114" s="17">
        <v>0</v>
      </c>
      <c r="K114" s="61"/>
      <c r="L114" s="50"/>
      <c r="M114" s="17">
        <v>0</v>
      </c>
      <c r="N114" s="50"/>
    </row>
    <row r="115" spans="1:14" ht="18.75" x14ac:dyDescent="0.25">
      <c r="A115" s="51"/>
      <c r="B115" s="17">
        <v>0</v>
      </c>
      <c r="C115" s="17">
        <v>0</v>
      </c>
      <c r="D115" s="61"/>
      <c r="E115" s="50"/>
      <c r="F115" s="17">
        <v>0</v>
      </c>
      <c r="G115" s="50"/>
      <c r="H115" s="57"/>
      <c r="I115" s="17">
        <v>0</v>
      </c>
      <c r="J115" s="17">
        <v>0</v>
      </c>
      <c r="K115" s="61"/>
      <c r="L115" s="50"/>
      <c r="M115" s="17">
        <v>0</v>
      </c>
      <c r="N115" s="50"/>
    </row>
    <row r="116" spans="1:14" ht="18.75" x14ac:dyDescent="0.25">
      <c r="A116" s="51"/>
      <c r="B116" s="17">
        <v>0</v>
      </c>
      <c r="C116" s="17">
        <v>0</v>
      </c>
      <c r="D116" s="61"/>
      <c r="E116" s="50"/>
      <c r="F116" s="17">
        <v>0</v>
      </c>
      <c r="G116" s="50"/>
      <c r="H116" s="57"/>
      <c r="I116" s="17">
        <v>0</v>
      </c>
      <c r="J116" s="17">
        <v>0</v>
      </c>
      <c r="K116" s="61"/>
      <c r="L116" s="50"/>
      <c r="M116" s="17">
        <v>0</v>
      </c>
      <c r="N116" s="50"/>
    </row>
    <row r="117" spans="1:14" ht="18.75" x14ac:dyDescent="0.25">
      <c r="A117" s="51"/>
      <c r="B117" s="17">
        <v>0</v>
      </c>
      <c r="C117" s="17">
        <v>0</v>
      </c>
      <c r="D117" s="61"/>
      <c r="E117" s="50"/>
      <c r="F117" s="17">
        <v>0</v>
      </c>
      <c r="G117" s="50"/>
      <c r="H117" s="57"/>
      <c r="I117" s="17">
        <v>0</v>
      </c>
      <c r="J117" s="17">
        <v>0</v>
      </c>
      <c r="K117" s="61"/>
      <c r="L117" s="50"/>
      <c r="M117" s="17">
        <v>0</v>
      </c>
      <c r="N117" s="50"/>
    </row>
    <row r="118" spans="1:14" ht="18.75" x14ac:dyDescent="0.25">
      <c r="B118" s="17">
        <v>0</v>
      </c>
      <c r="C118" s="17">
        <v>0</v>
      </c>
      <c r="D118" s="61"/>
      <c r="E118" s="50"/>
      <c r="F118" s="17">
        <v>0</v>
      </c>
      <c r="G118" s="50"/>
      <c r="H118" s="57"/>
      <c r="I118" s="17">
        <v>0</v>
      </c>
      <c r="J118" s="17">
        <v>0</v>
      </c>
      <c r="K118" s="61"/>
      <c r="L118" s="50"/>
      <c r="M118" s="17">
        <v>0</v>
      </c>
      <c r="N118" s="50"/>
    </row>
    <row r="119" spans="1:14" ht="18.75" x14ac:dyDescent="0.25">
      <c r="A119" s="51"/>
      <c r="B119" s="17">
        <v>0</v>
      </c>
      <c r="C119" s="17">
        <v>0</v>
      </c>
      <c r="D119" s="61"/>
      <c r="E119" s="50"/>
      <c r="F119" s="17">
        <v>0</v>
      </c>
      <c r="G119" s="50"/>
      <c r="H119" s="57"/>
      <c r="I119" s="17">
        <v>0</v>
      </c>
      <c r="J119" s="17">
        <v>0</v>
      </c>
      <c r="K119" s="61"/>
      <c r="L119" s="50"/>
      <c r="M119" s="17">
        <v>0</v>
      </c>
      <c r="N119" s="50"/>
    </row>
    <row r="120" spans="1:14" ht="18.75" x14ac:dyDescent="0.25">
      <c r="A120" s="51"/>
      <c r="B120" s="17">
        <v>0</v>
      </c>
      <c r="C120" s="17">
        <v>0</v>
      </c>
      <c r="D120" s="61"/>
      <c r="E120" s="50"/>
      <c r="F120" s="17">
        <v>0</v>
      </c>
      <c r="G120" s="50"/>
      <c r="H120" s="57"/>
      <c r="I120" s="17">
        <v>0</v>
      </c>
      <c r="J120" s="17">
        <v>0</v>
      </c>
      <c r="K120" s="61"/>
      <c r="L120" s="50"/>
      <c r="M120" s="17">
        <v>0</v>
      </c>
      <c r="N120" s="50"/>
    </row>
    <row r="121" spans="1:14" ht="18.75" x14ac:dyDescent="0.25">
      <c r="A121" s="51"/>
      <c r="B121" s="17">
        <v>0</v>
      </c>
      <c r="C121" s="17">
        <v>0</v>
      </c>
      <c r="D121" s="61"/>
      <c r="E121" s="50"/>
      <c r="F121" s="17">
        <v>0</v>
      </c>
      <c r="G121" s="50"/>
      <c r="H121" s="57"/>
      <c r="I121" s="17">
        <v>0</v>
      </c>
      <c r="J121" s="17">
        <v>0</v>
      </c>
      <c r="K121" s="61"/>
      <c r="L121" s="50"/>
      <c r="M121" s="17">
        <v>0</v>
      </c>
      <c r="N121" s="50"/>
    </row>
    <row r="122" spans="1:14" ht="18.75" x14ac:dyDescent="0.25">
      <c r="A122" s="51"/>
      <c r="B122" s="17">
        <v>0</v>
      </c>
      <c r="C122" s="17">
        <v>0</v>
      </c>
      <c r="D122" s="61"/>
      <c r="E122" s="50"/>
      <c r="F122" s="17">
        <v>0</v>
      </c>
      <c r="G122" s="50"/>
      <c r="H122" s="57"/>
      <c r="I122" s="17">
        <v>0</v>
      </c>
      <c r="J122" s="17">
        <v>0</v>
      </c>
      <c r="K122" s="61"/>
      <c r="L122" s="50"/>
      <c r="M122" s="17">
        <v>0</v>
      </c>
      <c r="N122" s="50"/>
    </row>
    <row r="123" spans="1:14" ht="18.75" x14ac:dyDescent="0.25">
      <c r="A123" s="51"/>
      <c r="B123" s="17">
        <v>0</v>
      </c>
      <c r="C123" s="17">
        <v>0</v>
      </c>
      <c r="D123" s="61"/>
      <c r="E123" s="50"/>
      <c r="F123" s="17">
        <v>0</v>
      </c>
      <c r="G123" s="50"/>
      <c r="H123" s="57"/>
      <c r="I123" s="17">
        <v>0</v>
      </c>
      <c r="J123" s="17">
        <v>0</v>
      </c>
      <c r="K123" s="61"/>
      <c r="L123" s="50"/>
      <c r="M123" s="17">
        <v>0</v>
      </c>
      <c r="N123" s="50"/>
    </row>
    <row r="124" spans="1:14" ht="18.75" x14ac:dyDescent="0.25">
      <c r="A124" s="51"/>
      <c r="B124" s="17">
        <v>0</v>
      </c>
      <c r="C124" s="17">
        <v>0</v>
      </c>
      <c r="D124" s="61"/>
      <c r="E124" s="50"/>
      <c r="F124" s="17">
        <v>0</v>
      </c>
      <c r="G124" s="50"/>
      <c r="H124" s="57"/>
      <c r="I124" s="17">
        <v>0</v>
      </c>
      <c r="J124" s="17">
        <v>0</v>
      </c>
      <c r="K124" s="61"/>
      <c r="L124" s="50"/>
      <c r="M124" s="17">
        <v>0</v>
      </c>
      <c r="N124" s="50"/>
    </row>
    <row r="125" spans="1:14" ht="18.75" x14ac:dyDescent="0.25">
      <c r="A125" s="51"/>
      <c r="B125" s="17">
        <v>0</v>
      </c>
      <c r="C125" s="17">
        <v>0</v>
      </c>
      <c r="D125" s="61"/>
      <c r="E125" s="50"/>
      <c r="F125" s="17">
        <v>0</v>
      </c>
      <c r="G125" s="50"/>
      <c r="H125" s="57"/>
      <c r="I125" s="17">
        <v>0</v>
      </c>
      <c r="J125" s="17">
        <v>0</v>
      </c>
      <c r="K125" s="61"/>
      <c r="L125" s="50"/>
      <c r="M125" s="17">
        <v>0</v>
      </c>
      <c r="N125" s="50"/>
    </row>
    <row r="126" spans="1:14" ht="18.75" x14ac:dyDescent="0.25">
      <c r="A126" s="51"/>
      <c r="B126" s="17">
        <v>0</v>
      </c>
      <c r="C126" s="17">
        <v>0</v>
      </c>
      <c r="D126" s="61"/>
      <c r="E126" s="50"/>
      <c r="F126" s="17">
        <v>0</v>
      </c>
      <c r="G126" s="50"/>
      <c r="H126" s="57"/>
      <c r="I126" s="17">
        <v>0</v>
      </c>
      <c r="J126" s="17">
        <v>0</v>
      </c>
      <c r="K126" s="61"/>
      <c r="L126" s="50"/>
      <c r="M126" s="17">
        <v>0</v>
      </c>
      <c r="N126" s="50"/>
    </row>
    <row r="127" spans="1:14" ht="18.75" x14ac:dyDescent="0.25">
      <c r="A127" s="51"/>
      <c r="B127" s="17">
        <v>0</v>
      </c>
      <c r="C127" s="17">
        <v>0</v>
      </c>
      <c r="D127" s="61"/>
      <c r="E127" s="50"/>
      <c r="F127" s="17">
        <v>0</v>
      </c>
      <c r="G127" s="50"/>
      <c r="H127" s="57"/>
      <c r="I127" s="17">
        <v>0</v>
      </c>
      <c r="J127" s="17">
        <v>0</v>
      </c>
      <c r="K127" s="61"/>
      <c r="L127" s="50"/>
      <c r="M127" s="17">
        <v>0</v>
      </c>
      <c r="N127" s="50"/>
    </row>
    <row r="128" spans="1:14" ht="18.75" x14ac:dyDescent="0.25">
      <c r="A128" s="51"/>
      <c r="B128" s="17">
        <v>0</v>
      </c>
      <c r="C128" s="17">
        <v>0</v>
      </c>
      <c r="D128" s="61"/>
      <c r="E128" s="50"/>
      <c r="F128" s="17">
        <v>0</v>
      </c>
      <c r="G128" s="50"/>
      <c r="H128" s="57"/>
      <c r="I128" s="17">
        <v>0</v>
      </c>
      <c r="J128" s="17">
        <v>0</v>
      </c>
      <c r="K128" s="61"/>
      <c r="L128" s="50"/>
      <c r="M128" s="17">
        <v>0</v>
      </c>
      <c r="N128" s="50"/>
    </row>
    <row r="129" spans="1:14" ht="18.75" x14ac:dyDescent="0.25">
      <c r="A129" s="51"/>
      <c r="B129" s="17">
        <v>0</v>
      </c>
      <c r="C129" s="17">
        <v>0</v>
      </c>
      <c r="D129" s="61"/>
      <c r="E129" s="50"/>
      <c r="F129" s="17">
        <v>0</v>
      </c>
      <c r="G129" s="50"/>
      <c r="H129" s="57"/>
      <c r="I129" s="17">
        <v>0</v>
      </c>
      <c r="J129" s="17">
        <v>0</v>
      </c>
      <c r="K129" s="61"/>
      <c r="L129" s="50"/>
      <c r="M129" s="17">
        <v>0</v>
      </c>
      <c r="N129" s="50"/>
    </row>
    <row r="130" spans="1:14" ht="18.75" x14ac:dyDescent="0.25">
      <c r="A130" s="51"/>
      <c r="B130" s="17">
        <v>0</v>
      </c>
      <c r="C130" s="17">
        <v>0</v>
      </c>
      <c r="D130" s="61"/>
      <c r="E130" s="50"/>
      <c r="F130" s="17">
        <v>0</v>
      </c>
      <c r="G130" s="50"/>
      <c r="H130" s="57"/>
      <c r="I130" s="17">
        <v>0</v>
      </c>
      <c r="J130" s="17">
        <v>0</v>
      </c>
      <c r="K130" s="61"/>
      <c r="L130" s="50"/>
      <c r="M130" s="17">
        <v>0</v>
      </c>
      <c r="N130" s="50"/>
    </row>
    <row r="131" spans="1:14" ht="18.75" x14ac:dyDescent="0.25">
      <c r="A131" s="51"/>
      <c r="B131" s="17">
        <v>0</v>
      </c>
      <c r="C131" s="17">
        <v>0</v>
      </c>
      <c r="D131" s="61"/>
      <c r="E131" s="50"/>
      <c r="F131" s="17">
        <v>0</v>
      </c>
      <c r="G131" s="50"/>
      <c r="H131" s="57"/>
      <c r="I131" s="17">
        <v>0</v>
      </c>
      <c r="J131" s="17">
        <v>0</v>
      </c>
      <c r="K131" s="61"/>
      <c r="L131" s="50"/>
      <c r="M131" s="17">
        <v>0</v>
      </c>
      <c r="N131" s="50"/>
    </row>
    <row r="132" spans="1:14" ht="18.75" x14ac:dyDescent="0.25">
      <c r="A132" s="51"/>
      <c r="B132" s="17">
        <v>0</v>
      </c>
      <c r="C132" s="17">
        <v>0</v>
      </c>
      <c r="D132" s="61"/>
      <c r="E132" s="50"/>
      <c r="F132" s="17">
        <v>0</v>
      </c>
      <c r="G132" s="50"/>
      <c r="H132" s="57"/>
      <c r="I132" s="17">
        <v>0</v>
      </c>
      <c r="J132" s="17">
        <v>0</v>
      </c>
      <c r="K132" s="61"/>
      <c r="L132" s="50"/>
      <c r="M132" s="17">
        <v>0</v>
      </c>
      <c r="N132" s="50"/>
    </row>
    <row r="133" spans="1:14" ht="18.75" x14ac:dyDescent="0.25">
      <c r="A133" s="51"/>
      <c r="B133" s="17">
        <v>0</v>
      </c>
      <c r="C133" s="17">
        <v>0</v>
      </c>
      <c r="D133" s="61"/>
      <c r="E133" s="50"/>
      <c r="F133" s="17">
        <v>0</v>
      </c>
      <c r="G133" s="50"/>
      <c r="H133" s="57"/>
      <c r="I133" s="17">
        <v>0</v>
      </c>
      <c r="J133" s="17">
        <v>0</v>
      </c>
      <c r="K133" s="61"/>
      <c r="L133" s="50"/>
      <c r="M133" s="17">
        <v>0</v>
      </c>
      <c r="N133" s="50"/>
    </row>
    <row r="134" spans="1:14" ht="18.75" x14ac:dyDescent="0.25">
      <c r="A134" s="51"/>
      <c r="B134" s="17">
        <v>0</v>
      </c>
      <c r="C134" s="17">
        <v>0</v>
      </c>
      <c r="D134" s="61"/>
      <c r="E134" s="50"/>
      <c r="F134" s="17">
        <v>0</v>
      </c>
      <c r="G134" s="50"/>
      <c r="H134" s="57"/>
      <c r="I134" s="17">
        <v>0</v>
      </c>
      <c r="J134" s="17">
        <v>0</v>
      </c>
      <c r="K134" s="61"/>
      <c r="L134" s="50"/>
      <c r="M134" s="17">
        <v>0</v>
      </c>
      <c r="N134" s="50"/>
    </row>
    <row r="135" spans="1:14" ht="18.75" x14ac:dyDescent="0.25">
      <c r="A135" s="51"/>
      <c r="B135" s="17">
        <v>0</v>
      </c>
      <c r="C135" s="17">
        <v>0</v>
      </c>
      <c r="D135" s="61"/>
      <c r="E135" s="50"/>
      <c r="F135" s="17">
        <v>0</v>
      </c>
      <c r="G135" s="50"/>
      <c r="H135" s="57"/>
      <c r="I135" s="17">
        <v>0</v>
      </c>
      <c r="J135" s="17">
        <v>0</v>
      </c>
      <c r="K135" s="61"/>
      <c r="L135" s="50"/>
      <c r="M135" s="17">
        <v>0</v>
      </c>
      <c r="N135" s="50"/>
    </row>
    <row r="136" spans="1:14" ht="18.75" x14ac:dyDescent="0.25">
      <c r="A136" s="51"/>
      <c r="B136" s="17">
        <v>0</v>
      </c>
      <c r="C136" s="17">
        <v>0</v>
      </c>
      <c r="D136" s="61"/>
      <c r="E136" s="50"/>
      <c r="F136" s="17">
        <v>0</v>
      </c>
      <c r="G136" s="50"/>
      <c r="H136" s="57"/>
      <c r="I136" s="17">
        <v>0</v>
      </c>
      <c r="J136" s="17">
        <v>0</v>
      </c>
      <c r="K136" s="61"/>
      <c r="L136" s="50"/>
      <c r="M136" s="17">
        <v>0</v>
      </c>
      <c r="N136" s="50"/>
    </row>
    <row r="137" spans="1:14" ht="18.75" x14ac:dyDescent="0.25">
      <c r="A137" s="51"/>
      <c r="B137" s="17">
        <v>0</v>
      </c>
      <c r="C137" s="17">
        <v>0</v>
      </c>
      <c r="D137" s="61"/>
      <c r="E137" s="50"/>
      <c r="F137" s="17">
        <v>0</v>
      </c>
      <c r="G137" s="50"/>
      <c r="H137" s="57"/>
      <c r="I137" s="17">
        <v>0</v>
      </c>
      <c r="J137" s="17">
        <v>0</v>
      </c>
      <c r="K137" s="61"/>
      <c r="L137" s="50"/>
      <c r="M137" s="17">
        <v>0</v>
      </c>
      <c r="N137" s="50"/>
    </row>
    <row r="138" spans="1:14" ht="18.75" x14ac:dyDescent="0.25">
      <c r="A138" s="51"/>
      <c r="B138" s="17">
        <v>0</v>
      </c>
      <c r="C138" s="17">
        <v>0</v>
      </c>
      <c r="D138" s="61"/>
      <c r="E138" s="50"/>
      <c r="F138" s="17">
        <v>0</v>
      </c>
      <c r="G138" s="50"/>
      <c r="H138" s="57"/>
      <c r="I138" s="17">
        <v>0</v>
      </c>
      <c r="J138" s="17">
        <v>0</v>
      </c>
      <c r="K138" s="61"/>
      <c r="L138" s="50"/>
      <c r="M138" s="17">
        <v>0</v>
      </c>
      <c r="N138" s="50"/>
    </row>
    <row r="139" spans="1:14" ht="18.75" x14ac:dyDescent="0.25">
      <c r="A139" s="51"/>
      <c r="B139" s="17">
        <v>0</v>
      </c>
      <c r="C139" s="17">
        <v>0</v>
      </c>
      <c r="D139" s="61"/>
      <c r="E139" s="50"/>
      <c r="F139" s="17">
        <v>0</v>
      </c>
      <c r="G139" s="50"/>
      <c r="H139" s="57"/>
      <c r="I139" s="17">
        <v>0</v>
      </c>
      <c r="J139" s="17">
        <v>0</v>
      </c>
      <c r="K139" s="61"/>
      <c r="L139" s="50"/>
      <c r="M139" s="17">
        <v>0</v>
      </c>
      <c r="N139" s="50"/>
    </row>
    <row r="140" spans="1:14" ht="18.75" x14ac:dyDescent="0.25">
      <c r="A140" s="51"/>
      <c r="B140" s="17">
        <v>0</v>
      </c>
      <c r="C140" s="17">
        <v>0</v>
      </c>
      <c r="D140" s="61"/>
      <c r="E140" s="50"/>
      <c r="F140" s="17">
        <v>0</v>
      </c>
      <c r="G140" s="50"/>
      <c r="H140" s="57"/>
      <c r="I140" s="17">
        <v>0</v>
      </c>
      <c r="J140" s="17">
        <v>0</v>
      </c>
      <c r="K140" s="61"/>
      <c r="L140" s="50"/>
      <c r="M140" s="17">
        <v>0</v>
      </c>
      <c r="N140" s="50"/>
    </row>
    <row r="141" spans="1:14" ht="18.75" x14ac:dyDescent="0.25">
      <c r="A141" s="51"/>
      <c r="B141" s="17">
        <v>0</v>
      </c>
      <c r="C141" s="17">
        <v>0</v>
      </c>
      <c r="D141" s="61"/>
      <c r="E141" s="50"/>
      <c r="F141" s="17">
        <v>0</v>
      </c>
      <c r="G141" s="50"/>
      <c r="H141" s="57"/>
      <c r="I141" s="17">
        <v>0</v>
      </c>
      <c r="J141" s="17">
        <v>0</v>
      </c>
      <c r="K141" s="61"/>
      <c r="L141" s="50"/>
      <c r="M141" s="17">
        <v>0</v>
      </c>
      <c r="N141" s="50"/>
    </row>
    <row r="142" spans="1:14" ht="18.75" x14ac:dyDescent="0.25">
      <c r="A142" s="51"/>
      <c r="B142" s="17">
        <v>0</v>
      </c>
      <c r="C142" s="17">
        <v>0</v>
      </c>
      <c r="D142" s="61"/>
      <c r="E142" s="50"/>
      <c r="F142" s="17">
        <v>0</v>
      </c>
      <c r="G142" s="50"/>
      <c r="H142" s="57"/>
      <c r="I142" s="17">
        <v>0</v>
      </c>
      <c r="J142" s="17">
        <v>0</v>
      </c>
      <c r="K142" s="61"/>
      <c r="L142" s="50"/>
      <c r="M142" s="17">
        <v>0</v>
      </c>
      <c r="N142" s="50"/>
    </row>
    <row r="143" spans="1:14" ht="18.75" x14ac:dyDescent="0.25">
      <c r="A143" s="51"/>
      <c r="B143" s="17">
        <v>0</v>
      </c>
      <c r="C143" s="17">
        <v>0</v>
      </c>
      <c r="D143" s="61"/>
      <c r="E143" s="50"/>
      <c r="F143" s="17">
        <v>0</v>
      </c>
      <c r="G143" s="50"/>
      <c r="H143" s="57"/>
      <c r="I143" s="17">
        <v>0</v>
      </c>
      <c r="J143" s="17">
        <v>0</v>
      </c>
      <c r="K143" s="61"/>
      <c r="L143" s="50"/>
      <c r="M143" s="17">
        <v>0</v>
      </c>
      <c r="N143" s="50"/>
    </row>
    <row r="144" spans="1:14" ht="18.75" x14ac:dyDescent="0.3">
      <c r="B144" s="2"/>
      <c r="C144" s="2"/>
      <c r="D144" s="1"/>
      <c r="E144" s="1"/>
      <c r="F144" s="1"/>
      <c r="G144" s="1"/>
      <c r="M144" s="202"/>
    </row>
    <row r="145" spans="2:13" ht="18.75" x14ac:dyDescent="0.3">
      <c r="B145" s="2"/>
      <c r="C145" s="2"/>
      <c r="D145" s="1"/>
      <c r="E145" s="1"/>
      <c r="F145" s="1"/>
      <c r="G145" s="1"/>
      <c r="M145" s="202"/>
    </row>
    <row r="146" spans="2:13" ht="18.75" x14ac:dyDescent="0.3">
      <c r="B146" s="2"/>
      <c r="C146" s="2"/>
      <c r="D146" s="1"/>
      <c r="E146" s="1"/>
      <c r="F146" s="1"/>
      <c r="G146" s="1"/>
    </row>
    <row r="147" spans="2:13" ht="18.75" x14ac:dyDescent="0.3">
      <c r="B147" s="2"/>
      <c r="C147" s="2"/>
      <c r="D147" s="1"/>
      <c r="E147" s="1"/>
      <c r="F147" s="1"/>
      <c r="G147" s="1"/>
    </row>
    <row r="148" spans="2:13" ht="18.75" x14ac:dyDescent="0.3">
      <c r="B148" s="2"/>
      <c r="C148" s="2"/>
      <c r="D148" s="1"/>
      <c r="E148" s="1"/>
      <c r="F148" s="1"/>
      <c r="G148" s="1"/>
    </row>
    <row r="149" spans="2:13" ht="18.75" x14ac:dyDescent="0.3">
      <c r="B149" s="2"/>
      <c r="C149" s="2"/>
      <c r="D149" s="1"/>
      <c r="E149" s="1"/>
      <c r="F149" s="1"/>
      <c r="G149" s="1"/>
    </row>
    <row r="150" spans="2:13" ht="18.75" x14ac:dyDescent="0.3">
      <c r="B150" s="2"/>
      <c r="C150" s="2"/>
      <c r="D150" s="1"/>
      <c r="E150" s="1"/>
      <c r="F150" s="1"/>
      <c r="G150" s="1"/>
    </row>
    <row r="151" spans="2:13" ht="18.75" x14ac:dyDescent="0.3">
      <c r="B151" s="2"/>
      <c r="C151" s="2"/>
      <c r="D151" s="1"/>
      <c r="E151" s="1"/>
      <c r="F151" s="1"/>
      <c r="G151" s="1"/>
    </row>
    <row r="152" spans="2:13" ht="18.75" x14ac:dyDescent="0.3">
      <c r="B152" s="2"/>
      <c r="C152" s="2"/>
      <c r="D152" s="1"/>
      <c r="E152" s="1"/>
      <c r="F152" s="1"/>
      <c r="G152" s="1"/>
    </row>
    <row r="153" spans="2:13" ht="18.75" x14ac:dyDescent="0.3">
      <c r="B153" s="2"/>
      <c r="C153" s="2"/>
      <c r="D153" s="1"/>
      <c r="E153" s="1"/>
      <c r="F153" s="1"/>
      <c r="G153" s="1"/>
    </row>
    <row r="154" spans="2:13" ht="18.75" x14ac:dyDescent="0.3">
      <c r="B154" s="2"/>
      <c r="C154" s="2"/>
      <c r="D154" s="1"/>
      <c r="E154" s="1"/>
      <c r="F154" s="1"/>
      <c r="G154" s="1"/>
    </row>
    <row r="155" spans="2:13" ht="18.75" x14ac:dyDescent="0.3">
      <c r="B155" s="2"/>
      <c r="C155" s="2"/>
      <c r="D155" s="1"/>
      <c r="E155" s="1"/>
      <c r="F155" s="1"/>
      <c r="G155" s="1"/>
    </row>
    <row r="156" spans="2:13" ht="18.75" x14ac:dyDescent="0.3">
      <c r="B156" s="2"/>
      <c r="C156" s="2"/>
      <c r="D156" s="1"/>
      <c r="E156" s="1"/>
      <c r="F156" s="1"/>
      <c r="G156" s="1"/>
    </row>
    <row r="157" spans="2:13" ht="18.75" x14ac:dyDescent="0.3">
      <c r="B157" s="2"/>
      <c r="C157" s="2"/>
      <c r="D157" s="1"/>
      <c r="E157" s="1"/>
      <c r="F157" s="1"/>
      <c r="G157" s="1"/>
    </row>
    <row r="158" spans="2:13" ht="18.75" x14ac:dyDescent="0.3">
      <c r="B158" s="2"/>
      <c r="C158" s="2"/>
      <c r="D158" s="1"/>
      <c r="E158" s="1"/>
      <c r="F158" s="1"/>
      <c r="G158" s="1"/>
    </row>
    <row r="159" spans="2:13" ht="18.75" x14ac:dyDescent="0.3">
      <c r="B159" s="2"/>
      <c r="C159" s="2"/>
      <c r="D159" s="1"/>
      <c r="E159" s="1"/>
      <c r="F159" s="1"/>
      <c r="G159" s="1"/>
    </row>
    <row r="160" spans="2:13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view="pageBreakPreview" zoomScale="90" zoomScaleSheetLayoutView="90" workbookViewId="0">
      <selection activeCell="C3" sqref="C3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11" t="s">
        <v>239</v>
      </c>
      <c r="B1" s="111"/>
      <c r="C1" s="111"/>
      <c r="D1" s="111"/>
    </row>
    <row r="2" spans="1:4" ht="94.5" customHeight="1" x14ac:dyDescent="0.25">
      <c r="A2" s="91" t="s">
        <v>237</v>
      </c>
      <c r="B2" s="23" t="s">
        <v>207</v>
      </c>
      <c r="C2" s="23" t="s">
        <v>208</v>
      </c>
      <c r="D2" s="23" t="s">
        <v>181</v>
      </c>
    </row>
    <row r="3" spans="1:4" ht="37.5" customHeight="1" x14ac:dyDescent="0.25">
      <c r="A3" s="87" t="s">
        <v>54</v>
      </c>
      <c r="B3" s="126">
        <v>49</v>
      </c>
      <c r="C3" s="19">
        <v>49</v>
      </c>
      <c r="D3" s="19">
        <v>3330</v>
      </c>
    </row>
    <row r="4" spans="1:4" ht="37.5" customHeight="1" x14ac:dyDescent="0.25">
      <c r="A4" s="87" t="s">
        <v>55</v>
      </c>
      <c r="B4" s="126">
        <v>26</v>
      </c>
      <c r="C4" s="19">
        <v>26</v>
      </c>
      <c r="D4" s="19">
        <v>1080</v>
      </c>
    </row>
    <row r="5" spans="1:4" ht="37.5" customHeight="1" x14ac:dyDescent="0.25">
      <c r="A5" s="87" t="s">
        <v>63</v>
      </c>
      <c r="B5" s="126">
        <v>13</v>
      </c>
      <c r="C5" s="19">
        <v>13</v>
      </c>
      <c r="D5" s="19">
        <v>390</v>
      </c>
    </row>
    <row r="6" spans="1:4" ht="37.5" customHeight="1" x14ac:dyDescent="0.25">
      <c r="A6" s="87" t="s">
        <v>64</v>
      </c>
      <c r="B6" s="126">
        <v>6</v>
      </c>
      <c r="C6" s="19">
        <v>6</v>
      </c>
      <c r="D6" s="19">
        <v>180</v>
      </c>
    </row>
    <row r="7" spans="1:4" ht="37.5" customHeight="1" x14ac:dyDescent="0.25">
      <c r="A7" s="87" t="s">
        <v>65</v>
      </c>
      <c r="B7" s="126">
        <v>18</v>
      </c>
      <c r="C7" s="19">
        <v>18</v>
      </c>
      <c r="D7" s="19">
        <v>740</v>
      </c>
    </row>
    <row r="8" spans="1:4" ht="37.5" customHeight="1" x14ac:dyDescent="0.25">
      <c r="A8" s="87" t="s">
        <v>66</v>
      </c>
      <c r="B8" s="126">
        <v>8</v>
      </c>
      <c r="C8" s="19">
        <v>8</v>
      </c>
      <c r="D8" s="19">
        <v>240</v>
      </c>
    </row>
    <row r="9" spans="1:4" ht="37.5" customHeight="1" x14ac:dyDescent="0.25">
      <c r="A9" s="110" t="s">
        <v>84</v>
      </c>
      <c r="B9" s="31">
        <f>SUM(B3:B8)</f>
        <v>120</v>
      </c>
      <c r="C9" s="31">
        <f>SUM(C3:C8)</f>
        <v>120</v>
      </c>
      <c r="D9" s="31">
        <f>SUM(D3:D8)</f>
        <v>5960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Gleb Samusev</cp:lastModifiedBy>
  <cp:lastPrinted>2020-05-29T04:59:01Z</cp:lastPrinted>
  <dcterms:created xsi:type="dcterms:W3CDTF">2013-11-25T08:04:18Z</dcterms:created>
  <dcterms:modified xsi:type="dcterms:W3CDTF">2024-09-04T10:20:10Z</dcterms:modified>
</cp:coreProperties>
</file>