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СБОР\Статистика 2022\"/>
    </mc:Choice>
  </mc:AlternateContent>
  <bookViews>
    <workbookView xWindow="0" yWindow="0" windowWidth="20490" windowHeight="7755" tabRatio="715" firstSheet="12" activeTab="18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52511"/>
</workbook>
</file>

<file path=xl/calcChain.xml><?xml version="1.0" encoding="utf-8"?>
<calcChain xmlns="http://schemas.openxmlformats.org/spreadsheetml/2006/main">
  <c r="E3" i="29" l="1"/>
  <c r="B10" i="35" l="1"/>
  <c r="C5" i="9"/>
  <c r="L104" i="33"/>
  <c r="D92" i="33"/>
  <c r="C92" i="33"/>
  <c r="D5" i="33" l="1"/>
  <c r="B3" i="29" l="1"/>
  <c r="I5" i="9" l="1"/>
  <c r="B5" i="9" l="1"/>
  <c r="B10" i="32" l="1"/>
  <c r="B3" i="32"/>
  <c r="E10" i="35" l="1"/>
  <c r="D5" i="35"/>
  <c r="D10" i="35" s="1"/>
  <c r="C10" i="35"/>
  <c r="D59" i="8" l="1"/>
  <c r="D14" i="31" l="1"/>
  <c r="C14" i="31"/>
  <c r="G14" i="31" l="1"/>
  <c r="F14" i="31"/>
  <c r="C16" i="31" s="1"/>
  <c r="F15" i="31" l="1"/>
  <c r="E15" i="31"/>
  <c r="E14" i="31"/>
  <c r="D3" i="37" l="1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1" i="33" l="1"/>
  <c r="K111" i="33"/>
  <c r="J111" i="33"/>
  <c r="I111" i="33"/>
  <c r="H111" i="33"/>
  <c r="G111" i="33"/>
  <c r="D111" i="33"/>
  <c r="C111" i="33"/>
  <c r="L108" i="33"/>
  <c r="L103" i="33" s="1"/>
  <c r="K108" i="33"/>
  <c r="J108" i="33"/>
  <c r="I108" i="33"/>
  <c r="I103" i="33" s="1"/>
  <c r="H108" i="33"/>
  <c r="G108" i="33"/>
  <c r="D108" i="33"/>
  <c r="C108" i="33"/>
  <c r="K104" i="33"/>
  <c r="J104" i="33"/>
  <c r="I104" i="33"/>
  <c r="H104" i="33"/>
  <c r="H103" i="33" s="1"/>
  <c r="G104" i="33"/>
  <c r="D104" i="33"/>
  <c r="D103" i="33" s="1"/>
  <c r="C104" i="33"/>
  <c r="J103" i="33"/>
  <c r="L98" i="33"/>
  <c r="K98" i="33"/>
  <c r="J98" i="33"/>
  <c r="I98" i="33"/>
  <c r="H98" i="33"/>
  <c r="G98" i="33"/>
  <c r="D98" i="33"/>
  <c r="C98" i="33"/>
  <c r="L92" i="33"/>
  <c r="K92" i="33"/>
  <c r="J92" i="33"/>
  <c r="I92" i="33"/>
  <c r="H92" i="33"/>
  <c r="G92" i="33"/>
  <c r="L88" i="33"/>
  <c r="K88" i="33"/>
  <c r="J88" i="33"/>
  <c r="I88" i="33"/>
  <c r="H88" i="33"/>
  <c r="H87" i="33" s="1"/>
  <c r="G88" i="33"/>
  <c r="D88" i="33"/>
  <c r="C88" i="33"/>
  <c r="L82" i="33"/>
  <c r="K82" i="33"/>
  <c r="J82" i="33"/>
  <c r="I82" i="33"/>
  <c r="H82" i="33"/>
  <c r="G82" i="33"/>
  <c r="D82" i="33"/>
  <c r="C82" i="33"/>
  <c r="L76" i="33"/>
  <c r="K76" i="33"/>
  <c r="J76" i="33"/>
  <c r="I76" i="33"/>
  <c r="H76" i="33"/>
  <c r="G76" i="33"/>
  <c r="D76" i="33"/>
  <c r="C76" i="33"/>
  <c r="L72" i="33"/>
  <c r="K72" i="33"/>
  <c r="J72" i="33"/>
  <c r="I72" i="33"/>
  <c r="H72" i="33"/>
  <c r="H71" i="33" s="1"/>
  <c r="G72" i="33"/>
  <c r="G71" i="33" s="1"/>
  <c r="D72" i="33"/>
  <c r="C72" i="33"/>
  <c r="C71" i="33" s="1"/>
  <c r="L71" i="33"/>
  <c r="K71" i="33"/>
  <c r="J71" i="33"/>
  <c r="I71" i="33"/>
  <c r="L66" i="33"/>
  <c r="K66" i="33"/>
  <c r="J66" i="33"/>
  <c r="I66" i="33"/>
  <c r="H66" i="33"/>
  <c r="G66" i="33"/>
  <c r="D66" i="33"/>
  <c r="C66" i="33"/>
  <c r="L62" i="33"/>
  <c r="K62" i="33"/>
  <c r="J62" i="33"/>
  <c r="I62" i="33"/>
  <c r="H62" i="33"/>
  <c r="G62" i="33"/>
  <c r="D62" i="33"/>
  <c r="C62" i="33"/>
  <c r="L58" i="33"/>
  <c r="L57" i="33" s="1"/>
  <c r="K58" i="33"/>
  <c r="K57" i="33" s="1"/>
  <c r="J58" i="33"/>
  <c r="J57" i="33" s="1"/>
  <c r="I58" i="33"/>
  <c r="I57" i="33" s="1"/>
  <c r="H58" i="33"/>
  <c r="H57" i="33" s="1"/>
  <c r="G58" i="33"/>
  <c r="G57" i="33" s="1"/>
  <c r="D58" i="33"/>
  <c r="C58" i="33"/>
  <c r="L53" i="33"/>
  <c r="K53" i="33"/>
  <c r="J53" i="33"/>
  <c r="I53" i="33"/>
  <c r="H53" i="33"/>
  <c r="G53" i="33"/>
  <c r="D53" i="33"/>
  <c r="C53" i="33"/>
  <c r="L48" i="33"/>
  <c r="K48" i="33"/>
  <c r="J48" i="33"/>
  <c r="I48" i="33"/>
  <c r="H48" i="33"/>
  <c r="G48" i="33"/>
  <c r="D48" i="33"/>
  <c r="C48" i="33"/>
  <c r="L44" i="33"/>
  <c r="K44" i="33"/>
  <c r="K43" i="33" s="1"/>
  <c r="J44" i="33"/>
  <c r="J43" i="33" s="1"/>
  <c r="I44" i="33"/>
  <c r="I43" i="33" s="1"/>
  <c r="H44" i="33"/>
  <c r="H43" i="33" s="1"/>
  <c r="G44" i="33"/>
  <c r="G43" i="33" s="1"/>
  <c r="D44" i="33"/>
  <c r="C44" i="33"/>
  <c r="C43" i="33" s="1"/>
  <c r="L37" i="33"/>
  <c r="K37" i="33"/>
  <c r="J37" i="33"/>
  <c r="I37" i="33"/>
  <c r="H37" i="33"/>
  <c r="G37" i="33"/>
  <c r="D37" i="33"/>
  <c r="C37" i="33"/>
  <c r="L31" i="33"/>
  <c r="K31" i="33"/>
  <c r="J31" i="33"/>
  <c r="I31" i="33"/>
  <c r="H31" i="33"/>
  <c r="G31" i="33"/>
  <c r="D31" i="33"/>
  <c r="C31" i="33"/>
  <c r="L26" i="33"/>
  <c r="K26" i="33"/>
  <c r="J26" i="33"/>
  <c r="J25" i="33" s="1"/>
  <c r="I26" i="33"/>
  <c r="I25" i="33" s="1"/>
  <c r="H26" i="33"/>
  <c r="H25" i="33" s="1"/>
  <c r="G26" i="33"/>
  <c r="G25" i="33" s="1"/>
  <c r="D26" i="33"/>
  <c r="D25" i="33" s="1"/>
  <c r="C26" i="33"/>
  <c r="C25" i="33" s="1"/>
  <c r="L17" i="33"/>
  <c r="K17" i="33"/>
  <c r="J17" i="33"/>
  <c r="I17" i="33"/>
  <c r="H17" i="33"/>
  <c r="G17" i="33"/>
  <c r="D17" i="33"/>
  <c r="C17" i="33"/>
  <c r="L12" i="33"/>
  <c r="K12" i="33"/>
  <c r="J12" i="33"/>
  <c r="L5" i="33"/>
  <c r="K5" i="33"/>
  <c r="J5" i="33"/>
  <c r="I5" i="33"/>
  <c r="H5" i="33"/>
  <c r="G5" i="33"/>
  <c r="C5" i="33"/>
  <c r="J4" i="33" l="1"/>
  <c r="G103" i="33"/>
  <c r="D71" i="33"/>
  <c r="G87" i="33"/>
  <c r="K87" i="33"/>
  <c r="D87" i="33"/>
  <c r="K103" i="33"/>
  <c r="C103" i="33"/>
  <c r="I87" i="33"/>
  <c r="J87" i="33"/>
  <c r="L87" i="33"/>
  <c r="C57" i="33"/>
  <c r="D57" i="33"/>
  <c r="D43" i="33"/>
  <c r="L43" i="33"/>
  <c r="L4" i="33"/>
  <c r="C87" i="33"/>
  <c r="L25" i="33"/>
  <c r="K4" i="33"/>
  <c r="K25" i="33"/>
  <c r="I16" i="31" l="1"/>
  <c r="B9" i="16" l="1"/>
  <c r="D9" i="16"/>
  <c r="C9" i="16"/>
  <c r="H59" i="8" l="1"/>
  <c r="G59" i="8"/>
  <c r="M5" i="9" l="1"/>
  <c r="F5" i="9"/>
  <c r="J5" i="9"/>
  <c r="C59" i="8" l="1"/>
  <c r="C12" i="33"/>
  <c r="C4" i="33" s="1"/>
  <c r="G12" i="33"/>
  <c r="G4" i="33" s="1"/>
  <c r="I12" i="33"/>
  <c r="I4" i="33" s="1"/>
  <c r="H12" i="33"/>
  <c r="H4" i="33" s="1"/>
  <c r="D12" i="33"/>
  <c r="D4" i="33" s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<sst xmlns="http://schemas.openxmlformats.org/spreadsheetml/2006/main" count="1121" uniqueCount="788">
  <si>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</si>
  <si>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</si>
  <si>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</si>
  <si>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</si>
  <si>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</si>
  <si>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</si>
  <si>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</si>
  <si>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</si>
  <si>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</si>
  <si>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</si>
  <si>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</si>
  <si>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</si>
  <si>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</si>
  <si>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</si>
  <si>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</si>
  <si>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</si>
  <si>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</si>
  <si>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</si>
  <si>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</si>
  <si>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</si>
  <si>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</si>
  <si>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</si>
  <si>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</si>
  <si>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</si>
  <si>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</si>
  <si>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</si>
  <si>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</si>
  <si>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</si>
  <si>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</si>
  <si>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</si>
  <si>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</si>
  <si>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</si>
  <si>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</si>
  <si>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</si>
  <si>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</si>
  <si>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</si>
  <si>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</si>
  <si>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</si>
  <si>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</si>
  <si>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</si>
  <si>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</si>
  <si>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</si>
  <si>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</si>
  <si>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</si>
  <si>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</si>
  <si>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</si>
  <si>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</si>
  <si>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</si>
  <si>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</si>
  <si>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</si>
  <si>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</si>
  <si>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</si>
  <si>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</si>
  <si>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</si>
  <si>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</si>
  <si>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</si>
  <si>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</si>
  <si>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</si>
  <si>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</si>
  <si>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</si>
  <si>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</si>
  <si>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</si>
  <si>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</si>
  <si>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</si>
  <si>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</si>
  <si>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</si>
  <si>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</si>
  <si>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</si>
  <si>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</si>
  <si>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</si>
  <si>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</si>
  <si>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</si>
  <si>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</si>
  <si>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</si>
  <si>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</si>
  <si>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</si>
  <si>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</si>
  <si>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</si>
  <si>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</si>
  <si>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</si>
  <si>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</si>
  <si>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</si>
  <si>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</si>
  <si>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</si>
  <si>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</si>
  <si>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</si>
  <si>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</si>
  <si>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</si>
  <si>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</si>
  <si>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</si>
  <si>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</si>
  <si>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</si>
  <si>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</si>
  <si>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</si>
  <si>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</si>
  <si>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</si>
  <si>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</si>
  <si>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</si>
  <si>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</si>
  <si>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</si>
  <si>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</si>
  <si>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</si>
  <si>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</si>
  <si>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</si>
  <si>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</si>
  <si>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</si>
  <si>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</si>
  <si>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</si>
  <si>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</si>
  <si>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</si>
  <si>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</si>
  <si>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</si>
  <si>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</si>
  <si>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</si>
  <si>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</si>
  <si>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</si>
  <si>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</si>
  <si>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</si>
  <si>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</si>
  <si>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</si>
  <si>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</si>
  <si>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</si>
  <si>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</si>
  <si>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</si>
  <si>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</si>
  <si>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</si>
  <si>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</si>
  <si>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</si>
  <si>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</si>
  <si>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</si>
  <si>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</si>
  <si>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</si>
  <si>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</si>
  <si>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</si>
  <si>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</si>
  <si>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</si>
  <si>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</si>
  <si>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</si>
  <si>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</si>
  <si>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</si>
  <si>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</si>
  <si>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</si>
  <si>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</si>
  <si>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</si>
  <si>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</si>
  <si>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</si>
  <si>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</si>
  <si>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</si>
  <si>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</si>
  <si>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</si>
  <si>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</si>
  <si>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</si>
  <si>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</si>
  <si>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</si>
  <si>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</si>
  <si>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</si>
  <si>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</si>
  <si>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</si>
  <si>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</si>
  <si>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</si>
  <si>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</si>
  <si>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</si>
  <si>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</si>
  <si>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</si>
  <si>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</si>
  <si>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</si>
  <si>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</si>
  <si>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</si>
  <si>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</si>
  <si>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</si>
  <si>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</si>
  <si>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</si>
  <si>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</si>
  <si>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</si>
  <si>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</si>
  <si>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</si>
  <si>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</si>
  <si>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</si>
  <si>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</si>
  <si>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</si>
  <si>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</si>
  <si>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</si>
  <si>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</si>
  <si>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</si>
  <si>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</si>
  <si>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</si>
  <si>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</si>
  <si>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</si>
  <si>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</si>
  <si>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</si>
  <si>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</si>
  <si>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</si>
  <si>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</si>
  <si>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</si>
  <si>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</si>
  <si>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</si>
  <si>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</si>
  <si>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</si>
  <si>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</si>
  <si>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</si>
  <si>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</si>
  <si>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</si>
  <si>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</si>
  <si>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</si>
  <si>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</si>
  <si>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</si>
  <si>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</si>
  <si>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</si>
  <si>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</si>
  <si>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</si>
  <si>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</si>
  <si>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</si>
  <si>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</si>
  <si>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</si>
  <si>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</si>
  <si>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</si>
  <si>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</si>
  <si>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</si>
  <si>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</si>
  <si>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</si>
  <si>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</si>
  <si>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</si>
  <si>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</si>
  <si>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</si>
  <si>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</si>
  <si>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</si>
  <si>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</si>
  <si>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</si>
  <si>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</si>
  <si>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</si>
  <si>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</si>
  <si>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</si>
  <si>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</si>
  <si>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</si>
  <si>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</si>
  <si>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</si>
  <si>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</si>
  <si>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</si>
  <si>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</si>
  <si>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</si>
  <si>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</si>
  <si>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</si>
  <si>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</si>
  <si>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</si>
  <si>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</si>
  <si>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</si>
  <si>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</si>
  <si>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</si>
  <si>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</si>
  <si>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</si>
  <si>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</si>
  <si>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</si>
  <si>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</si>
  <si>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</si>
  <si>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</si>
  <si>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</si>
  <si>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</si>
  <si>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</si>
  <si>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</si>
  <si>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</si>
  <si>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</si>
  <si>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</si>
  <si>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</si>
  <si>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</si>
  <si>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</si>
  <si>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</si>
  <si>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</si>
  <si>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</si>
  <si>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</si>
  <si>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</si>
  <si>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</si>
  <si>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</si>
  <si>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</si>
  <si>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</si>
  <si>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</si>
  <si>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</si>
  <si>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</si>
  <si>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</si>
  <si>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</si>
  <si>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</si>
  <si>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</si>
  <si>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</si>
  <si>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МБУ МЦ "Зодиак" Ленинского района</t>
  </si>
  <si>
    <t>Муниципальное бюджетное учреждение Ленинского района города Новосибирска Молодежный центр "Зодиак" (МБУ МЦ "Зодиак") 22.06.1994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</si>
  <si>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</si>
  <si>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630121, г. Новосибирск, ул. Невельского, 55                                                                                                  e-mail: mczodiak@yandex.ru  тел/факс 350-16-88                                                                                                                                                                    страница на портале тымолод.рф: http://www.timolod.ru/zodiak                                                                                                      группа VK: vk.com/nskzodiak</t>
  </si>
  <si>
    <t>Ирина Александровна Боярдинова</t>
  </si>
  <si>
    <t>Структурные подразделения учреждения:                                                                                                                                                                                                                                                  "Антей",  ул. Титова, 12 - 1 этаж жилого дома                                                                                                                          "Антей", ул. Путевая, 6 - 1 этаж жилого дома                                                                                                                                                                  "НКС", ул. Ватутина, 17 - 1 этаж жилого дома                                                                                                            "Панда", ул. Котовского, 10 - 1 этаж жилого дома - пристройка                                                                      "Юность", ул. Невельского, 55 - пристройка к жилому дому</t>
  </si>
  <si>
    <t>Площадь по структурным подразделениям:                                                                                                                    "Антей",  ул. Титова, 12 - 343,3 кв.м.                                                                                                               "Антей", ул. Путевая, 6 - 174,6 кв.м.                                                                                                                                                              "НКС", ул. Ватутина, 17 - 264,4 кв.м.                                                                                                               "Панда", ул. Котовского, 10 - 138,9 кв.м.                                                                                                            "Юность", ул. Невельского, 55 - 862,7 кв.м.                                                                                                             Итого: 1783,9 кв.м.</t>
  </si>
  <si>
    <t>"Открытое сердце"</t>
  </si>
  <si>
    <t>"Росмолодежь"</t>
  </si>
  <si>
    <t>"Медиа Море"</t>
  </si>
  <si>
    <t>"Дорогами открытий"</t>
  </si>
  <si>
    <t>Отдел занятности населения Ленинского района</t>
  </si>
  <si>
    <t>Патриотическая интернет акция "Голос Победы"</t>
  </si>
  <si>
    <t>14-35</t>
  </si>
  <si>
    <t xml:space="preserve">Благотворительный марафон «Мы вместе»https://vk.com/club197114712 </t>
  </si>
  <si>
    <t>Акция "Трудовой десант"</t>
  </si>
  <si>
    <t>Форум "РАМ"</t>
  </si>
  <si>
    <t>Фестиваль «Память нужна живым»</t>
  </si>
  <si>
    <t>Петрапавловский пер10</t>
  </si>
  <si>
    <t>https://vk.com/grand_dance_studio?z=photo-32459040_457248582%2Fwall-32459040_8486</t>
  </si>
  <si>
    <t>Конкурс социальной рекламы «Экочеловек»</t>
  </si>
  <si>
    <t>онлайн</t>
  </si>
  <si>
    <t>www.econavigator.ru</t>
  </si>
  <si>
    <t>Театральный фестиваль «Чеховский день»</t>
  </si>
  <si>
    <t xml:space="preserve"> Петропавловский пер., 10, </t>
  </si>
  <si>
    <t>https://vk.com/club129893825</t>
  </si>
  <si>
    <t>Поэтический фестиваль «Переплёт»</t>
  </si>
  <si>
    <t>Б.Богаткова, 201</t>
  </si>
  <si>
    <t>https://vk.com/club129893825?z=photo-129893825_457250424%2Fwall-129893825_1437</t>
  </si>
  <si>
    <t>"Культпросвет"</t>
  </si>
  <si>
    <t>Эйхе,1</t>
  </si>
  <si>
    <t>https://vk.com/grand_dance_studio?z=photo-32459040_457248575%2Fwall-32459040_8477</t>
  </si>
  <si>
    <t>Конкурс чтецов «Звучащее слово»</t>
  </si>
  <si>
    <t>Станиславского,12</t>
  </si>
  <si>
    <t>https://vk.com/club129893825?z=photo-129893825_457250570%2Fwall-129893825_1449</t>
  </si>
  <si>
    <t>Первенство по карате</t>
  </si>
  <si>
    <t>Обь, ДК «Крылья»</t>
  </si>
  <si>
    <t>https://vk.com/dynamex1978?z=photo-24970393_457243258%2Falbum-24970393_00%2Frev</t>
  </si>
  <si>
    <t>Первенство клуба "Динамэкс"</t>
  </si>
  <si>
    <t>Гоголя,34а</t>
  </si>
  <si>
    <t>Конкурс танц команд"TRAMVAJ"</t>
  </si>
  <si>
    <t>Даргомыжского 8а</t>
  </si>
  <si>
    <t>https://vk.com/grand_dance_studio?z=photo-32459040_457248641%2Fwall-32459040_8519</t>
  </si>
  <si>
    <t>Конкурс Восточного Танца "Ильхаэм"</t>
  </si>
  <si>
    <t>https://vk.com/grand_dance_studio?z=photo-32459040_457248652%2Fwall-32459040_8531</t>
  </si>
  <si>
    <t>Первенство города по карате</t>
  </si>
  <si>
    <t>Спортивная,2</t>
  </si>
  <si>
    <t>https://vk.com/dynamex1978?z=photo-114458533_457240199%2Fwall-24970393_2778</t>
  </si>
  <si>
    <t>о.Кораблик</t>
  </si>
  <si>
    <t>https://vk.com/clubopenheart?z=album-79105087_283938317</t>
  </si>
  <si>
    <t>Первенство Сибирского федерального округа</t>
  </si>
  <si>
    <t>Красноярск</t>
  </si>
  <si>
    <t>https://vk.com/dynamex1978?z=photo-24970393_457243172%2Fwall-24970393_2752</t>
  </si>
  <si>
    <t>Соревнования по карате «Кубок Победы»</t>
  </si>
  <si>
    <t>Барнаул</t>
  </si>
  <si>
    <t>https://vk.com/dynamex1978?z=photo-24970393_457243289%2Fwall-24970393_2782</t>
  </si>
  <si>
    <t>Первенство НСО по каратэ</t>
  </si>
  <si>
    <t>МАУ ЦСП «Электрон»</t>
  </si>
  <si>
    <t>https://vk.com/dynamex1978?z=photo-24970393_457243162%2Fwall-24970393_2751</t>
  </si>
  <si>
    <t>Первенство по авиамоделизму</t>
  </si>
  <si>
    <t>ул. Гоголя 188/1</t>
  </si>
  <si>
    <t>http://detinso.ru/calen_detail.php?ELEMENT_ID=6856</t>
  </si>
  <si>
    <t>Фестиваль  творчества «Парад искусств»</t>
  </si>
  <si>
    <t>Красный проспект, 167</t>
  </si>
  <si>
    <t>https://vk.com/grand_dance_studio?z=photo-32459040_457248534%2Fwall-32459040_8431</t>
  </si>
  <si>
    <t>Фестиваль  творчества«Золотой кубок России»</t>
  </si>
  <si>
    <t>Кр.Проспект,167</t>
  </si>
  <si>
    <t>https://vk.com/grand_dance_studio?z=photo-32459040_457248594%2Fwall-32459040_8492</t>
  </si>
  <si>
    <t>Фестиваль "Звезда спасения"</t>
  </si>
  <si>
    <t>Конкурс чтецов "Живая класика"</t>
  </si>
  <si>
    <t>Фестиваль  творчества Помним. Гордимся. Верим».</t>
  </si>
  <si>
    <t>Г.Архангельск</t>
  </si>
  <si>
    <t>https://vk.com/molodozhgostin</t>
  </si>
  <si>
    <t>Конкурс-фестиваль искусств  «АРТ-ПРЕМЬЕР»</t>
  </si>
  <si>
    <t>https://vk.com/artpremyer</t>
  </si>
  <si>
    <t>Конкурс фестиваль искусств «Звездопад»</t>
  </si>
  <si>
    <t>Санкт-Петербург</t>
  </si>
  <si>
    <t>https://vk.com/club129893825?z=photo-129893825_457250581%2Fwall-129893825_1453</t>
  </si>
  <si>
    <t>Конкурс «Весеннее настроение»</t>
  </si>
  <si>
    <t>https://fest.muzikantoff.ru/vn/</t>
  </si>
  <si>
    <t>https://vk.com/club129893825?z=photo-129893825_457250575%2Fwall-129893825_1451</t>
  </si>
  <si>
    <t>Конкурс-фестиваль «На Олимпе»</t>
  </si>
  <si>
    <t>konkurs-festival-iskusstv-na-olimp</t>
  </si>
  <si>
    <t>Конкурс-фестиваль «Открытые страницы»»</t>
  </si>
  <si>
    <t>https://vk.com/club129893825?z=photo-129893825_457250840%2Fwall-129893825_1480</t>
  </si>
  <si>
    <t>Конкурс-фестиваль "Весенние таланты"</t>
  </si>
  <si>
    <t>Москва</t>
  </si>
  <si>
    <t>https://vk.com/club129893825?z=photo-129893825_457250436%2Fwall-129893825_1441</t>
  </si>
  <si>
    <t>Конкурс-фестиваль "Невские сезоны"</t>
  </si>
  <si>
    <t>https://vk.com/club129893825?z=photo-129893825_457251372%2Fwall-129893825_1516</t>
  </si>
  <si>
    <t>Конкурс профессионального мастерства "Признание"</t>
  </si>
  <si>
    <t>https://vk.com/club129893825?z=photo-129893825_457251386%2Falbum-129893825_00%2Frev</t>
  </si>
  <si>
    <t>"SHINE"</t>
  </si>
  <si>
    <t>от 14 лет</t>
  </si>
  <si>
    <t>Районный фестиваль "Память нужна живым"</t>
  </si>
  <si>
    <t>Районный фестиваль танца «NSK_Dance».</t>
  </si>
  <si>
    <t>Районный фестиваль – конкурс в стиле аниме и манги</t>
  </si>
  <si>
    <t>Районный эколого-социального конкурс «Наши соседи по планете»</t>
  </si>
  <si>
    <t>630501 НСО, НСР, п. Краснообск, зд. 71, МБУДО НР «СЮН».</t>
  </si>
  <si>
    <t>https://vk.com/wall-102034245_1546</t>
  </si>
  <si>
    <t xml:space="preserve">г. Новосибирск
Софийская 15
</t>
  </si>
  <si>
    <t>https://vk.com/levoberege</t>
  </si>
  <si>
    <t xml:space="preserve">г.Новосибирск ФП НСО
</t>
  </si>
  <si>
    <t xml:space="preserve">
</t>
  </si>
  <si>
    <t>Муниципальный этап областного конкурса Мой дом-Новосибирская область»</t>
  </si>
  <si>
    <t>Историко-культурный центр» МБУ «Городской гражданско-патриотический центр» Новосибирск</t>
  </si>
  <si>
    <r>
      <rPr>
        <sz val="12"/>
        <color theme="1"/>
        <rFont val="Times New Roman"/>
        <family val="1"/>
        <charset val="204"/>
      </rPr>
      <t>04-05.22</t>
    </r>
    <r>
      <rPr>
        <sz val="14"/>
        <color theme="1"/>
        <rFont val="Times New Roman"/>
        <family val="1"/>
        <charset val="204"/>
      </rPr>
      <t>.</t>
    </r>
  </si>
  <si>
    <t>Областная организация профсоюза работников автотранспорта и дорожного хозяйства</t>
  </si>
  <si>
    <t>Конкурс детских рисунков «Чудо – дерево Быстроном!».</t>
  </si>
  <si>
    <t>Официальная группа сети супермаркетов "Быстроном</t>
  </si>
  <si>
    <t>https://vk.com/bystronom_sibir</t>
  </si>
  <si>
    <t>Участие в городском фестивале "Чеховский день"</t>
  </si>
  <si>
    <t>24-26.03.2022</t>
  </si>
  <si>
    <t>Г. Новосибирск МБУ МЦ им. А. П. Чехова</t>
  </si>
  <si>
    <t xml:space="preserve">OPENCALL выставка работ "Если бы не так жестоко...", посвящённая теме буллинга. </t>
  </si>
  <si>
    <t>Центр молодежных инициатив "Респект"</t>
  </si>
  <si>
    <t>Участие в открытом межрегиональном  Чемпионате по современной хореографии «Таланты Сибири-2022»</t>
  </si>
  <si>
    <t>Участие в областном конкурсе "Моё место силы - Сибирь"</t>
  </si>
  <si>
    <t>Участие в Всероссийской Олимпиаде искусств</t>
  </si>
  <si>
    <t>Всероссийский конкурс детского рисунка «Самый-самый новогодний дом!»</t>
  </si>
  <si>
    <t>Компания BMI Россия</t>
  </si>
  <si>
    <t xml:space="preserve">https://www.braas.ru/upload/braas </t>
  </si>
  <si>
    <t>Участие в Всероссийском фестивале талантов «Сибирские самоцветы»</t>
  </si>
  <si>
    <t>Всероссийский фестиваль детского и юношеского творчества «Парад Искусств»</t>
  </si>
  <si>
    <t xml:space="preserve">г.Новосибирск
ДК Прогресс
</t>
  </si>
  <si>
    <t>Участие в1 этапе 6 Всероссийского героико-патриотического фестиваля «Звезда Спасения»</t>
  </si>
  <si>
    <t>МЧС России</t>
  </si>
  <si>
    <t>https://54.mchs.gov.ru/deyatelnost/press-centr/novosti/4691255</t>
  </si>
  <si>
    <t>Участие в Всероссийском фестиваль талантов « Мир чудес»</t>
  </si>
  <si>
    <t xml:space="preserve">г.Новосибирск
ДКЖ
</t>
  </si>
  <si>
    <t>Всероссийский конкурс «Просто космос»</t>
  </si>
  <si>
    <t xml:space="preserve">ООО «Высшая школа делового администрирования»
г. Екатеринбург
</t>
  </si>
  <si>
    <t>https://s-ba.ru/tpost/gl8jztfzz1-vserossiiskii-detskii-tvorcheskii-konkur</t>
  </si>
  <si>
    <t>Всероссийский конкурс  рисунка «В мире птиц»</t>
  </si>
  <si>
    <t>Высшая школа делового администрирования, г. Екатеринбург</t>
  </si>
  <si>
    <t>Всероссийский  конкурс рисунков, посвящённом перелётным птицам «Птицы перелётные в стаи собираются…»</t>
  </si>
  <si>
    <t>ЦГМИ ИДЕЯ</t>
  </si>
  <si>
    <t>http://centrideia.ru/</t>
  </si>
  <si>
    <t>Участие в всероссийском фестивале детского и юношеского творчества «Золотой кубок России»</t>
  </si>
  <si>
    <t xml:space="preserve">г.Новосибирск 
ДК Прогресс
</t>
  </si>
  <si>
    <t>Участие в Всероссийском конкурсе «Любимый мультгерой»</t>
  </si>
  <si>
    <t>https://s-ba.ru/events/tpost/h1poy8k2m1-konkurs-detskogo-risunka-lyubimii-multge</t>
  </si>
  <si>
    <t>Всероссийский детский творческий конкурс «Сквозь года...»</t>
  </si>
  <si>
    <t>https://s-ba.ru/events/tpost/iotmoz28d1-vserossiiskii-detskii-tvorcheskii-konkur</t>
  </si>
  <si>
    <t>Всероссийский конкурс детских рисунков «Лес — наш главный интерес»</t>
  </si>
  <si>
    <t>Российский центр защиты леса.</t>
  </si>
  <si>
    <t xml:space="preserve">
https://rcfh.ru/konkurs-risunkov.php
</t>
  </si>
  <si>
    <t>Всероссийский творческий конкурс «Волшебные мгновения моего лета»</t>
  </si>
  <si>
    <t>г.Киров</t>
  </si>
  <si>
    <t>https://оценика.рф/konkursy/volshebnoe-mgnovenie-moego-leta</t>
  </si>
  <si>
    <t>Всероссийский творческий конкурс «Мой домашний питомец»</t>
  </si>
  <si>
    <t>https://оценика.рф/konkursy/dog-cat</t>
  </si>
  <si>
    <t>Всероссийский детский конкурс рисунков «Нарисуй кота»</t>
  </si>
  <si>
    <t>ООО «Высшая школа делового администрирования»
г. Екатеринбург</t>
  </si>
  <si>
    <t>https://vk.com/im?sel=37241813&amp;z=photo-52033759_457248207%2Falbum-52033759_00%2Frev</t>
  </si>
  <si>
    <t>Всероссийский фестиваль-конкурс творчества «Золотая осень»</t>
  </si>
  <si>
    <t>г. Санкт-Петербург</t>
  </si>
  <si>
    <t>https://www.tvorchestvospb.ru/zolotaya_osen</t>
  </si>
  <si>
    <t>Участие в Всероссийском творческом конкурсе «Экология и мы»</t>
  </si>
  <si>
    <t>https://оценика.рф/konkursy/osennyaya-pora-ochey-ocharovane</t>
  </si>
  <si>
    <t>Творческий конкурс «Осенняя пора- очей очарование...»</t>
  </si>
  <si>
    <t>Всероссийский конкурс «Я рисую флаг России»</t>
  </si>
  <si>
    <t xml:space="preserve">г.Москва
</t>
  </si>
  <si>
    <t>https://diplom-pedagoga.ru/index.php?option=com_diplom&amp;view=display&amp;id=1860</t>
  </si>
  <si>
    <t>Всероссийский фестиваль Национальных достояний</t>
  </si>
  <si>
    <t>https://vk.com/club59748448</t>
  </si>
  <si>
    <t>Участие в Международном конкурсе искусства и творчества "Горизонты"</t>
  </si>
  <si>
    <t>Участие в международном  конкурсе Творческое движение «Вдохновение»</t>
  </si>
  <si>
    <t>Участие в международном  конкурсе хореографического искусства «Танцемания»</t>
  </si>
  <si>
    <t>г.Москва</t>
  </si>
  <si>
    <t>https://танцемания.рф</t>
  </si>
  <si>
    <t>Международном фестивале юных талантов « Волшебная сила голубого потока»</t>
  </si>
  <si>
    <t>г. Москва</t>
  </si>
  <si>
    <t>Участие в 6 международном конкурсе детского рисунка «Я рисую Вьетнам»</t>
  </si>
  <si>
    <t>Участие итоговой премии в сфере искусства и творчества «Пробуждение»</t>
  </si>
  <si>
    <t>https://www.art-fest.net</t>
  </si>
  <si>
    <t>Участие в международном конкурсе-фестивале «Страна талантов»</t>
  </si>
  <si>
    <t>https://www.fest-info.net</t>
  </si>
  <si>
    <t>Участие в международном фестивале-конкурсе искусст «Призвание»</t>
  </si>
  <si>
    <t>https://www.fest-konkurs.ru</t>
  </si>
  <si>
    <t xml:space="preserve">Участие в международном конкурсе 
детского рисунка !Я люблю Янтарь»
</t>
  </si>
  <si>
    <t>АО Калининградский янтарный комбинат</t>
  </si>
  <si>
    <t xml:space="preserve">https://www.ambercombine.ru/press-center/news/yantarnyj-kombinat-dal-start-konkursu-detskogo-risunka-ya-lyublyu-yantar-2022-goda </t>
  </si>
  <si>
    <t>Участие в международном конкурсе рисунка на тему:Химические элементы в виде людей МЧС России</t>
  </si>
  <si>
    <t>Япония</t>
  </si>
  <si>
    <t>https://medibang.com/contest/chemical_element/</t>
  </si>
  <si>
    <t>Участие в международном конкурсе-фестивале искусств «Звездопад»</t>
  </si>
  <si>
    <t>https://fest-konkurs.ru</t>
  </si>
  <si>
    <t>Участие в международном многожанровом конкурсе «Я-Артист! 2202»</t>
  </si>
  <si>
    <t>https://vk.com/fest_muzikantof</t>
  </si>
  <si>
    <t>Участпе в международном фестивале-конкурсе искусства и творчества «Мир талантов»</t>
  </si>
  <si>
    <t xml:space="preserve">Россия
г.Санкт-Петербург
</t>
  </si>
  <si>
    <t>Участие в международном многожанровом конкурсе "Весенние таланты 2022"</t>
  </si>
  <si>
    <t>Участие в 1 международной премии в области хореографического искусства «Звездный ритм»</t>
  </si>
  <si>
    <t xml:space="preserve">Санкт-Петербург
</t>
  </si>
  <si>
    <t>https://www.triumph-org.ru</t>
  </si>
  <si>
    <t>Участие в международном твороческом фестивале-конкурсе «Творческое содружество»</t>
  </si>
  <si>
    <t>https://www.konkurs-spb.com</t>
  </si>
  <si>
    <t>Участие в международном фестивале искусств» Путеводная звезда»</t>
  </si>
  <si>
    <t xml:space="preserve">г.Новосибирск
Белый зал в Маяковском
</t>
  </si>
  <si>
    <t xml:space="preserve">Новосибирск
КЗ Евразия
</t>
  </si>
  <si>
    <t>Участие в международном творческом марафоне Музыкантофф ко Дню защиты детей</t>
  </si>
  <si>
    <t>https://vk.com/fest_muzikantoff</t>
  </si>
  <si>
    <t>Международный конкурс творческих работ на тему «Кошки в русской истории»</t>
  </si>
  <si>
    <t>Дворцовая пл., д.2, Санкт-Петербург</t>
  </si>
  <si>
    <t>https://vk.com/hermitagecatsday</t>
  </si>
  <si>
    <t>Международный конкурс «Изобразительное творчество»</t>
  </si>
  <si>
    <t>https://paradtalant.ru/rules</t>
  </si>
  <si>
    <t>Международный конкурс детского-юношеского возраста «Лесные дары природы, ягоды и грибы»</t>
  </si>
  <si>
    <t>https://diplom-pedagoga.ru</t>
  </si>
  <si>
    <t>Участие в международном конкурсе-фестивале детского,юношеского и взрослого творчества «Творческое содружество»</t>
  </si>
  <si>
    <t>г. Москва/г. Санкт-Петербург</t>
  </si>
  <si>
    <t>https://vk.com/festivali_konkursi</t>
  </si>
  <si>
    <t>Международный конкурс искусств «Я в искусстве»</t>
  </si>
  <si>
    <t>https://vk.com/revival_arts</t>
  </si>
  <si>
    <t xml:space="preserve"> Участие в Международном конкурсе
Мои фантазии (творческий конкурс)
</t>
  </si>
  <si>
    <t>Участие в международном конкурс для детей и молодежи «Здравствуй лето-2022!» категор 14-16лет</t>
  </si>
  <si>
    <t>Международный дистанциооный многожанровый конкурс «Осенние таланты»</t>
  </si>
  <si>
    <t>https://fest.muzikantoff.ru/osennye_talanty/</t>
  </si>
  <si>
    <t>Международный творческий конкурс «Мои фантазии»</t>
  </si>
  <si>
    <t>Международный творческий марафон «День музыки 2022»</t>
  </si>
  <si>
    <t>Международный конкурс изобразительного искусства, декоративно прикладного творчества и фотографии к Всемирному дню защиты животных «Такие разные и удивительные животные»</t>
  </si>
  <si>
    <t>https://www.art-talant.org/raspisanie/detskie-konkyrsi/mezhdunarodnyj-konkurs-izobrazitelnogo-iskusstva-dekorativnoprikladnogo-tvorchestva-i-fotografii-k-vsemirnomu-dnju-zaschity-zhivotnyh-takie-raznye-i-udivitelnye-zhivotnye</t>
  </si>
  <si>
    <t>Международный конкурс социально значимых плакатов "Люблю тебя, мой край родной!"</t>
  </si>
  <si>
    <t>1 октября 2021 г. по 17 апреля 2022 года.</t>
  </si>
  <si>
    <t>МБУ МЦ им. А.П.Чехова - 1-й Петропавловский переулок 10</t>
  </si>
  <si>
    <t>Автономная некоммерческая организация высшего образования «МОСКОВСКИЙ МЕЖДУНАРОДНЫЙ УНИВЕРСИТЕТ», Государственное и муниципальное управление
Направленность (профиль): 
Региональное и муниципальное управление
2 курс</t>
  </si>
  <si>
    <t>"Корпоративный Университет"Курс вводной адаптации молодежных сотрудников Новосибирской области 2022</t>
  </si>
  <si>
    <t xml:space="preserve">XIV Всероссийский Форум «Живая традиция в Сибири»
</t>
  </si>
  <si>
    <t>Всероссийская конференция по реализации государственных приоритетов воспитания "Духовное и нравственное воспитание детей на основе российских традиционных ценностей".</t>
  </si>
  <si>
    <t>10 районный конкурс-фестиваль танцевальных культур «Ритмы лета»</t>
  </si>
  <si>
    <t>Областной конкурс детского рисунка «Моя будущая профессия»</t>
  </si>
  <si>
    <t>Областной конкурс детского рисунка «Мир! Труд! Май!»</t>
  </si>
  <si>
    <t>«Экологический агиттеплоход»</t>
  </si>
  <si>
    <t xml:space="preserve">г.Новосибирск
«Прогресс»
</t>
  </si>
  <si>
    <t>г.Санкт-Петербург</t>
  </si>
  <si>
    <t xml:space="preserve">г.Санкт-Петербург
</t>
  </si>
  <si>
    <t>Январь-декабрь 2022</t>
  </si>
  <si>
    <t>"Мы команда -ГТО"</t>
  </si>
  <si>
    <t xml:space="preserve">МБУ МЦ "Зодиак"  </t>
  </si>
  <si>
    <t>12-35 лет</t>
  </si>
  <si>
    <t>14-35 лет</t>
  </si>
  <si>
    <t>10-35 лет</t>
  </si>
  <si>
    <t xml:space="preserve"> 6-35 лет</t>
  </si>
  <si>
    <t>"Антей",  ул. Титова, 12 - 150,2 кв.м.                                                                                                            "Антей", ул. Путевая, 6 - 87,2 кв.м.                                                                                                                                                              "НКС", ул. Ватутина, 17 - 191,5 кв.м.                                                                                                                 "Панда", ул. Котовского, 10 - 103,2 кв.м.                                                                                                    "Юность", ул. Невельского, 55 - 244,6 кв.м.                                                                                                   Итого: 776,7 кв.м.</t>
  </si>
  <si>
    <t>Жизнь в стиле ЭКО</t>
  </si>
  <si>
    <t>январь-декабрь 2022</t>
  </si>
  <si>
    <t>16-35</t>
  </si>
  <si>
    <t>PROзнание</t>
  </si>
  <si>
    <t>14-22</t>
  </si>
  <si>
    <t>Рассвет без войны</t>
  </si>
  <si>
    <t>гражданское и патриотическое воспитание молодёжи</t>
  </si>
  <si>
    <t>Социально-значимая акция "SOSисочка"</t>
  </si>
  <si>
    <t>содействие развитию активной жизненной позиции</t>
  </si>
  <si>
    <t>10-56</t>
  </si>
  <si>
    <t>Турнир по настольному теннису</t>
  </si>
  <si>
    <t>Бердск, СК Вега</t>
  </si>
  <si>
    <t>http://ttfr.ru/rus/calendar/</t>
  </si>
  <si>
    <t>МБУДО ДЮСШ «Дзержинский», Б.Богаткова, 266/3</t>
  </si>
  <si>
    <t>http://dussh2nsk.edusite.ru/p44aa1.html</t>
  </si>
  <si>
    <t>21-22.04.2022</t>
  </si>
  <si>
    <t>Новосибирск, ЦУМ</t>
  </si>
  <si>
    <t>https://tennisclub.ktokyda.ru/</t>
  </si>
  <si>
    <t>Городской проект «Арт-кварталы прогресса»</t>
  </si>
  <si>
    <t>ДК Прогресс, Красный проспект 167</t>
  </si>
  <si>
    <t>https://novo-sibirsk.ru/dep/info/news/338436/</t>
  </si>
  <si>
    <t>Областной конкурс-выставка декоративно-прикладного творчества «Масленица-кривошейка»</t>
  </si>
  <si>
    <t>1-31.03.2022</t>
  </si>
  <si>
    <t>официальный сайт Центра фольклора</t>
  </si>
  <si>
    <t>https://www.culture.ru/events/1693540/onlain-vystavka-maslenica-krivosheika</t>
  </si>
  <si>
    <t>Областной турнир по настольному теннису, посвященный Дню Победы</t>
  </si>
  <si>
    <t>Междугородний турнир по настольному теннису</t>
  </si>
  <si>
    <t>Фестиваль традиционной народной и воинской культуры «Где стоишь, там и поле Куликово»</t>
  </si>
  <si>
    <t>Нарымский сквер</t>
  </si>
  <si>
    <t>https://vk.com/event58560201</t>
  </si>
  <si>
    <t>Первенство СФО по настольному теннису</t>
  </si>
  <si>
    <t>14-23.03.2022</t>
  </si>
  <si>
    <t>Абакан</t>
  </si>
  <si>
    <t>http://ttfr.ru/rus/news/10351-pervenstvo-sfo-do-16-let.-itogi-2022/</t>
  </si>
  <si>
    <t>Всероссийский детский творческий конкурс «Весенний перезвон»</t>
  </si>
  <si>
    <t>участие заочное; организатор всероссийское СМИ «Высшая школа делового администрирования»</t>
  </si>
  <si>
    <t>https://s-ba.ru/tpost/xvnv8gksc1-vserossiiskii-detskii-tvorcheskii-konkur</t>
  </si>
  <si>
    <t>Всероссийские соревнования по настольному теннису</t>
  </si>
  <si>
    <t>9-13.05.2022</t>
  </si>
  <si>
    <t>г.Барнаул</t>
  </si>
  <si>
    <t>http://ttfr.ru/rus/news/10466-vserossiiskie-sorevnovaniya-v-barnaule.-anons-2022/</t>
  </si>
  <si>
    <t>Всероссийские соревнования по настольному теннису в парном разряде</t>
  </si>
  <si>
    <t>Международный конкурс-фестиваль исполнительского мастерства «Морозко»</t>
  </si>
  <si>
    <t>12 ноября 2021-1 января 2022</t>
  </si>
  <si>
    <t>г.Санкт-Петербург, участие заочное</t>
  </si>
  <si>
    <t>https://vk.com/wall-170603545_9819</t>
  </si>
  <si>
    <t>Международный фестиваль по хореографическому искусству «Антигравитация»</t>
  </si>
  <si>
    <t>ДК Евразия</t>
  </si>
  <si>
    <t>https://vk.com/soyuzdancensk</t>
  </si>
  <si>
    <t>Международный многожанровый конкурс-фестиваль «Good Day Fest»</t>
  </si>
  <si>
    <t>23-24.04.2022</t>
  </si>
  <si>
    <t>г.Омск</t>
  </si>
  <si>
    <t>https://vk.com/gooddayfest</t>
  </si>
  <si>
    <t>III международный конкурс-фестиваль искусств «Территория успеха»</t>
  </si>
  <si>
    <t>1.03-31.05.2022</t>
  </si>
  <si>
    <t>г.Санкт-Петербург, участие онлайн</t>
  </si>
  <si>
    <t>http://eurokultura.com/</t>
  </si>
  <si>
    <t>Международный фестиваль-конкурс искусств «Симфония творчества»</t>
  </si>
  <si>
    <t>17-23.08.2022</t>
  </si>
  <si>
    <t>https://orgkomitet-nasledie.ru/</t>
  </si>
  <si>
    <t>https://vk.com/id297055498</t>
  </si>
  <si>
    <t>https://vk.com/nskzodiak</t>
  </si>
  <si>
    <t>https://rutube.ru/channel/25385156/</t>
  </si>
  <si>
    <t>Буклеты о деятельности Центра</t>
  </si>
  <si>
    <t>ГАОУ ВПО НСО "Учебно-методический центр по гражданской обороне и чрезвычайным ситуациям Новосибирской области"</t>
  </si>
  <si>
    <t>"Медиа-лаборатория"</t>
  </si>
  <si>
    <t>18-35</t>
  </si>
  <si>
    <t>Пост №101</t>
  </si>
  <si>
    <t>Январь 2021 - Декабрь 2022</t>
  </si>
  <si>
    <t>14-18</t>
  </si>
  <si>
    <t>Школа первой помощи</t>
  </si>
  <si>
    <t>"Мужской ПОдХОД"</t>
  </si>
  <si>
    <t>Кемеровская обл.</t>
  </si>
  <si>
    <t>18-35 лет</t>
  </si>
  <si>
    <t>Организация и проведение лыжного похода выходного дня</t>
  </si>
  <si>
    <t>НСО</t>
  </si>
  <si>
    <t>Организация и проведение спелео похода 1 категории сложности</t>
  </si>
  <si>
    <t>Алтай</t>
  </si>
  <si>
    <t>Организация и проведение лыжного похода 1 категории сложности</t>
  </si>
  <si>
    <t>Организация и проведение лыжного похода 2 категории сложности</t>
  </si>
  <si>
    <t>18-35лет</t>
  </si>
  <si>
    <t>Красноярский край</t>
  </si>
  <si>
    <t>14-18 лет</t>
  </si>
  <si>
    <t>Организация и проведение пешеходного похода выходного дня</t>
  </si>
  <si>
    <t>Кемеровская область</t>
  </si>
  <si>
    <t>Организация и проведение вело похода 1 категории сложности</t>
  </si>
  <si>
    <t>Организация и проведение водного похода 4 категории сложности</t>
  </si>
  <si>
    <t>Организация и проведение водного похода 1 категории сложности</t>
  </si>
  <si>
    <t>Хакасия</t>
  </si>
  <si>
    <t>Организация и проведение водного похода 3 категории сложности</t>
  </si>
  <si>
    <t>Организация и проведение горного похода 2 категории сложности</t>
  </si>
  <si>
    <t xml:space="preserve">Фестиваль по строительству снежных
хижин 
«Иглу 2022 – Город Эскимосов»
</t>
  </si>
  <si>
    <t>Формирование здорового образа жизни среди молодежи</t>
  </si>
  <si>
    <t>Кубок города по комбинированному туризму                                 1 этап - "Зимний марафон - 2022".                                       2 этап - "Весенний марафон - 2022".                                    3 этап - "Осенний марафон - 2022",                                        4 этап ПСР.</t>
  </si>
  <si>
    <t>Городские соревнования по ориентированию, посвященные памяти Бовтручук А.А.</t>
  </si>
  <si>
    <t>Городские соревнования по пешеходному туризму</t>
  </si>
  <si>
    <t>Областная профильная смена «Школа безопасности»</t>
  </si>
  <si>
    <t>06.09.2022 – 15.09.2022</t>
  </si>
  <si>
    <t>ДОЛ им. Дубинина</t>
  </si>
  <si>
    <t>https://vk.com/mchs_54?w=wall-59478655_10310</t>
  </si>
  <si>
    <t>Организация этапов, судейство, обучение</t>
  </si>
  <si>
    <t>Региональный этап Всероссийской олимпиады школьников по ОБЖ</t>
  </si>
  <si>
    <t>НГПУ</t>
  </si>
  <si>
    <t>https://vk.com/sso_salus?w=wall-61603313_7921%2Fall</t>
  </si>
  <si>
    <t>Организация этапов, судейство, обучение, помощь в предоставлении оборудования</t>
  </si>
  <si>
    <t>35-е совещание-конференция по безопасности в спортивном  туризме, результатам судейства зонального чемпионата СФО и ДВФО по группе спортивных дисциплин «маршрут» и семинаре членов МКК СФО (спортивных судей)</t>
  </si>
  <si>
    <t>22.02-23.02.2022</t>
  </si>
  <si>
    <t>ТСО "Панда"</t>
  </si>
  <si>
    <t>http://no-tssr.ru/biblioteka/stati/2206-soveshchanie-konferentsiya-po-bezopasnosti-v-turizme-2022-goda.html</t>
  </si>
  <si>
    <t>предоставление помещения, помощь в организации</t>
  </si>
  <si>
    <t>Кубок Кировского района</t>
  </si>
  <si>
    <t>МБОУ СОШ №192</t>
  </si>
  <si>
    <t>Участие в открытом Первенстве
Кировского района по спортивному
туризму, приуроченного ко Дню
космонавтики.</t>
  </si>
  <si>
    <t>ДДТ "Ефремова"</t>
  </si>
  <si>
    <t>Традиционные открытые личные соревно-вания по спортивному ориентированию бе-гом среди школьников и юношества г. Но-восибирска и НСО «Золотая осень — 2022», посвящённые закрытию летнего се-зона на призы турклуба «Ирбис»</t>
  </si>
  <si>
    <t>ДДТ "Дубинина"</t>
  </si>
  <si>
    <t>Первенство Советского района по спор-тивному ориентированию</t>
  </si>
  <si>
    <t>НГУ</t>
  </si>
  <si>
    <t>Кубок Новосибирской области по
пешеходному туризму</t>
  </si>
  <si>
    <t>г.Бердск</t>
  </si>
  <si>
    <t>Участие в  4-й этапе Кубка «MTB-O-Tour-2022»Велокросс</t>
  </si>
  <si>
    <t>Нижняя Ельцовка</t>
  </si>
  <si>
    <t>Кубок города по комбинированному туризму</t>
  </si>
  <si>
    <t>Участие в Кубке Алтайского края
по спортивному туризму в закрытых
помещениях.</t>
  </si>
  <si>
    <t>09-10.04.2022</t>
  </si>
  <si>
    <t>Городские соревнования по
спортивному ориентированию
памяти Бовтручук А.А.</t>
  </si>
  <si>
    <t>Монумент Славы</t>
  </si>
  <si>
    <r>
      <rPr>
        <sz val="10"/>
        <color theme="1"/>
        <rFont val="Times New Roman"/>
        <family val="1"/>
        <charset val="204"/>
      </rPr>
      <t>Участие в IX Открытых соревнова-ния
по спортивному ориентированию
«Орлиный кубок»</t>
    </r>
    <r>
      <rPr>
        <sz val="12"/>
        <color theme="1"/>
        <rFont val="Times New Roman"/>
        <family val="1"/>
        <charset val="204"/>
      </rPr>
      <t xml:space="preserve">
</t>
    </r>
  </si>
  <si>
    <t>Заельцовский бор</t>
  </si>
  <si>
    <t>1-й этап Кубка «MTB-O-Tour-2022»</t>
  </si>
  <si>
    <t>Участие в 3 этапе  городских соревнований по Комбинированному туризму (ПСР)</t>
  </si>
  <si>
    <t>Бугринский парк</t>
  </si>
  <si>
    <t>Участие в 1 этапе городских соревнований по пешеходному туризму</t>
  </si>
  <si>
    <t>01-02.05.2022</t>
  </si>
  <si>
    <t>Ключ-Камышенское плато</t>
  </si>
  <si>
    <t>Участие в кубке города Новосибирска по Пешеходному туризму</t>
  </si>
  <si>
    <t>Кубок города Новосибирска по спортивному ориентированию</t>
  </si>
  <si>
    <t>Участие в Кубке Области по пешеходному туризму</t>
  </si>
  <si>
    <t>Бердск</t>
  </si>
  <si>
    <t xml:space="preserve">Участие в Всероссийских массовых соревнованиях
по спортивному ориентированию
«Российский азимут — 2022»
</t>
  </si>
  <si>
    <t>Памятка по оказанию первой помощи</t>
  </si>
  <si>
    <t>НРО ВДЮОД "Школа безопасности"</t>
  </si>
  <si>
    <t xml:space="preserve">Уборщик территории, художник         </t>
  </si>
  <si>
    <t>июнь, июль</t>
  </si>
  <si>
    <t xml:space="preserve">Новосибирский институт современного образования, http://niso.nios.ru/  </t>
  </si>
  <si>
    <t xml:space="preserve">Новосибирский государственный театральный  институт,https://ngti.ru/ </t>
  </si>
  <si>
    <t xml:space="preserve">Обучающий центр «Анатомия»
</t>
  </si>
  <si>
    <t>«Позвоночник, практика тренировки в 3D»</t>
  </si>
  <si>
    <t xml:space="preserve">Обучающий центр «Анатомия» 
</t>
  </si>
  <si>
    <t>«Стопы и ТБС» (16 часов)</t>
  </si>
  <si>
    <t>МБУ МЦ "Зодиак"</t>
  </si>
  <si>
    <t>Боярдинова И.А.</t>
  </si>
  <si>
    <t xml:space="preserve">"Антей",  ул. Титова, 12 - пн-вс 9.00-22.00                                                                                          "Антей", ул. Путевая, 6 - пн-вс 9.00-21.00                                                                                                                                                          "НКС", ул. Ватутина, 17 - пн-вс 9.00-21.00                                                                                            "Панда", ул. Котовского, 10 - пн-пт 9.00-21.00, сб 9.00-16.00, вс выходной                                                                                 "Юность", ул. Невельского, 55 - пн-вс 9.00-21.00                                                                                    </t>
  </si>
  <si>
    <t>"Антей",  ул. Титова, 12 - 4                                                                                                                         "Антей", ул. Путевая, 6 - 4                                                                                                                                                         "НКС", ул. Ватутина, 17 - 7                                                                                                                         "Панда", ул. Котовского, 10 - 5                                                                                                                    "Юность", ул. Невельского, 55 - 7                                                                                                            Итого: 27</t>
  </si>
  <si>
    <t>"Антей",  ул. Титова, 12 - 16                                                                                                                                        "Антей", ул. Путевая, 6 - 8                                                                                                                                                                                                                                                                                                             "НКС", ул. Ватутина, 17 - 19                                                                                                                           "Панда", ул. Котовского, 10 - 11                                                                                                                    "Юность", ул. Невельского, 55 - 15                                                                                                              Итого: 69 человек</t>
  </si>
  <si>
    <t xml:space="preserve">1место -1
</t>
  </si>
  <si>
    <t xml:space="preserve">1 место-1
2 место-1
3 место-1
</t>
  </si>
  <si>
    <t>1 место -1
2 место -2 
3 место-1</t>
  </si>
  <si>
    <t xml:space="preserve">1 место - 2
2 место - 2
3 место - 1
</t>
  </si>
  <si>
    <t xml:space="preserve"> 1 место - 2
2 место - 2
</t>
  </si>
  <si>
    <t xml:space="preserve">1 место - 1
</t>
  </si>
  <si>
    <t xml:space="preserve"> 2 место - 1</t>
  </si>
  <si>
    <t xml:space="preserve">Диплом участника - 3
</t>
  </si>
  <si>
    <r>
      <t xml:space="preserve">1 место - 1
</t>
    </r>
    <r>
      <rPr>
        <sz val="14"/>
        <color theme="1"/>
        <rFont val="Times New Roman"/>
        <family val="1"/>
        <charset val="204"/>
      </rPr>
      <t xml:space="preserve">
</t>
    </r>
  </si>
  <si>
    <t>2 место - 2
3 место - 1</t>
  </si>
  <si>
    <t>Диплом участника - 1</t>
  </si>
  <si>
    <t>3 место - 1</t>
  </si>
  <si>
    <t>2 место - 1</t>
  </si>
  <si>
    <t>1 место - 1</t>
  </si>
  <si>
    <t xml:space="preserve"> 1 место -1
2 место - 1
</t>
  </si>
  <si>
    <t xml:space="preserve">1 место - 1
2 место - 1
3 место - 1
</t>
  </si>
  <si>
    <t xml:space="preserve">2 место - 1                                                  </t>
  </si>
  <si>
    <t xml:space="preserve">2 место - 1
3 место - 1
</t>
  </si>
  <si>
    <t>3 место - 2</t>
  </si>
  <si>
    <t xml:space="preserve">2 место - 4
3место- 3
</t>
  </si>
  <si>
    <t xml:space="preserve">2 место - 2                                                                                  3 место -1
</t>
  </si>
  <si>
    <t>1 место - 2                                                2 место - 1                                                  Гран-при - 1</t>
  </si>
  <si>
    <t>1 место - 4</t>
  </si>
  <si>
    <t>1 место - 2</t>
  </si>
  <si>
    <t>2 место - 1                                     Диплом участника - 1</t>
  </si>
  <si>
    <t xml:space="preserve">1 место - 2                                                2 место - 1                                                  </t>
  </si>
  <si>
    <t xml:space="preserve">1 место - 3
2 место – 2 
</t>
  </si>
  <si>
    <t xml:space="preserve">1место - 3
2место - 1
</t>
  </si>
  <si>
    <t>Диплом участника - 2</t>
  </si>
  <si>
    <t xml:space="preserve">1 место-1
2 место-1
</t>
  </si>
  <si>
    <t>1 место - 1                                             2 место - 1</t>
  </si>
  <si>
    <t xml:space="preserve">1 место - 3
</t>
  </si>
  <si>
    <t>1 место - 1                                             3 место - 1</t>
  </si>
  <si>
    <t xml:space="preserve">1 место - 1
</t>
  </si>
  <si>
    <t xml:space="preserve">2 место - 1
</t>
  </si>
  <si>
    <t>2 место - 1                                             3 место - 1</t>
  </si>
  <si>
    <t xml:space="preserve">3 место - 1
</t>
  </si>
  <si>
    <t xml:space="preserve">2 место - 2
</t>
  </si>
  <si>
    <t>2 место - 4                                             3 место - 3</t>
  </si>
  <si>
    <t xml:space="preserve">1 место - 2
</t>
  </si>
  <si>
    <t>Благодарственное письмо - 1</t>
  </si>
  <si>
    <t>2 место - 1                              Благодарственное письмо - 1</t>
  </si>
  <si>
    <t>1 место - 1                              Благодарственное письмо - 1</t>
  </si>
  <si>
    <t>1 место - 1                                             3 место - 1                         Благодарственное письмо - 1</t>
  </si>
  <si>
    <t>1</t>
  </si>
  <si>
    <t>2</t>
  </si>
  <si>
    <t>3</t>
  </si>
  <si>
    <t>4</t>
  </si>
  <si>
    <t>"Современные методы организации олимпиадного движения" 48 часов</t>
  </si>
  <si>
    <t>ООО "Инфоурок"</t>
  </si>
  <si>
    <t xml:space="preserve"> «Деятельность советника руководителя по воспитательной работе в образовательной организации» (72 часа)</t>
  </si>
  <si>
    <t>г.Казань</t>
  </si>
  <si>
    <t>"Актуальные вопросы организации воспитания в образовательных организациях" 72 часа</t>
  </si>
  <si>
    <t>Организация и управления школьным театром", 72 часа</t>
  </si>
  <si>
    <t xml:space="preserve">«Основы телесно-ориентированной психотерапии и восточных телесных практик» 140 часов </t>
  </si>
  <si>
    <t>г. Новосибирск</t>
  </si>
  <si>
    <t>"Руководители и работники ГО, ОУ РСЧС и отдельных лиц осуществляющих подготовку в области ГО и ЗНТЧС", 96 часов</t>
  </si>
  <si>
    <t>Благодарственное письмо-1</t>
  </si>
  <si>
    <t xml:space="preserve"> 1 место -1
  2 место - 1
</t>
  </si>
  <si>
    <t>Почётная грамота -1</t>
  </si>
  <si>
    <t>Благодарственное письмо -1</t>
  </si>
  <si>
    <t>Гра при - 1                                             1 место - 3</t>
  </si>
  <si>
    <t>1 место - 1                            Благодарственное письмо -1</t>
  </si>
  <si>
    <t xml:space="preserve">3 место - 1                            Благодарственное письмо </t>
  </si>
  <si>
    <t>Диплом участника - 3</t>
  </si>
  <si>
    <t>Площадка</t>
  </si>
  <si>
    <t>октябрь 2022-июнь 2024</t>
  </si>
  <si>
    <t xml:space="preserve"> </t>
  </si>
  <si>
    <t>январь 2022- июнь 2023</t>
  </si>
  <si>
    <t>Октябрь 2022-декабрь  2023</t>
  </si>
  <si>
    <t>Январь-июнь 2022</t>
  </si>
  <si>
    <t>«Школа по спортивному туризму»</t>
  </si>
  <si>
    <r>
      <t xml:space="preserve">Организация и проведение </t>
    </r>
    <r>
      <rPr>
        <sz val="10"/>
        <color rgb="FF000000"/>
        <rFont val="Times New Roman"/>
        <family val="1"/>
        <charset val="204"/>
      </rPr>
      <t>горного похода 1 категории сложности</t>
    </r>
  </si>
  <si>
    <r>
      <t xml:space="preserve">Организация и проведение </t>
    </r>
    <r>
      <rPr>
        <sz val="10"/>
        <color rgb="FF000000"/>
        <rFont val="Times New Roman"/>
        <family val="1"/>
        <charset val="204"/>
      </rPr>
      <t>водного похода 3 категории сложности</t>
    </r>
  </si>
  <si>
    <r>
      <t xml:space="preserve">Организация и проведение </t>
    </r>
    <r>
      <rPr>
        <sz val="10"/>
        <color rgb="FF000000"/>
        <rFont val="Times New Roman"/>
        <family val="1"/>
        <charset val="204"/>
      </rPr>
      <t xml:space="preserve">водного похода </t>
    </r>
  </si>
  <si>
    <t>1 категории сложности</t>
  </si>
  <si>
    <r>
      <t xml:space="preserve">Организация и проведение </t>
    </r>
    <r>
      <rPr>
        <sz val="10"/>
        <color rgb="FF000000"/>
        <rFont val="Times New Roman"/>
        <family val="1"/>
        <charset val="204"/>
      </rPr>
      <t>спелео похода 1 категории сложности</t>
    </r>
  </si>
  <si>
    <r>
      <t xml:space="preserve">Организация и проведение </t>
    </r>
    <r>
      <rPr>
        <sz val="10"/>
        <color rgb="FF000000"/>
        <rFont val="Times New Roman"/>
        <family val="1"/>
        <charset val="204"/>
      </rPr>
      <t xml:space="preserve">похода выходного дня </t>
    </r>
  </si>
  <si>
    <t xml:space="preserve">Организация и проведение спелео похода  1 категории сложности </t>
  </si>
  <si>
    <t>Организация и проведение похода выходного дня</t>
  </si>
  <si>
    <t>Организация и проведение пешеходного похода 1 категории сложности</t>
  </si>
  <si>
    <t>Организация и проведение спелеопохода 1 категории сложности</t>
  </si>
  <si>
    <t>01-08.01.2022</t>
  </si>
  <si>
    <t>02-06.01.2022</t>
  </si>
  <si>
    <t>06-08.01.2022</t>
  </si>
  <si>
    <t>19-26.02.2022</t>
  </si>
  <si>
    <t>25-27.02.2022</t>
  </si>
  <si>
    <t>01-06.03.2022</t>
  </si>
  <si>
    <t>05-08.203.2022</t>
  </si>
  <si>
    <t>07-13.03.2022</t>
  </si>
  <si>
    <t>05-10.05.2022</t>
  </si>
  <si>
    <t>06-10.05.2022</t>
  </si>
  <si>
    <t>20-29.06.2022</t>
  </si>
  <si>
    <t>08-13.06.2022</t>
  </si>
  <si>
    <t>01-06.07.2022</t>
  </si>
  <si>
    <t>09-14.07.2022</t>
  </si>
  <si>
    <t>11-20.07.2022</t>
  </si>
  <si>
    <t>19-24.07.2022</t>
  </si>
  <si>
    <t>29-31.07.2022</t>
  </si>
  <si>
    <t>08-17.08.2022</t>
  </si>
  <si>
    <t>23-28.08.2022</t>
  </si>
  <si>
    <t>20-21.08.2022</t>
  </si>
  <si>
    <t>22-31.08.2022</t>
  </si>
  <si>
    <t>28.10-2.11.2022</t>
  </si>
  <si>
    <t>Декабрь</t>
  </si>
  <si>
    <t>Новосибирский педагогический колледж №1 им. А.С. Макаренко, педагогика дополнительного образования, 3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</si>
</sst>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39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9" fillId="0" borderId="0" xfId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8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8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0" fillId="0" borderId="25" xfId="0" applyFont="1" applyBorder="1" applyAlignment="1" applyProtection="1">
      <alignment vertical="center"/>
      <protection hidden="1"/>
    </xf>
    <xf numFmtId="0" fontId="26" fillId="0" borderId="25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0" fontId="2" fillId="0" borderId="3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4" fontId="10" fillId="0" borderId="1" xfId="0" applyNumberFormat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/>
    </xf>
    <xf numFmtId="0" fontId="11" fillId="0" borderId="0" xfId="0" applyFont="1"/>
    <xf numFmtId="14" fontId="10" fillId="0" borderId="5" xfId="0" applyNumberFormat="1" applyFont="1" applyBorder="1" applyAlignment="1">
      <alignment horizontal="center"/>
    </xf>
    <xf numFmtId="14" fontId="10" fillId="0" borderId="3" xfId="0" applyNumberFormat="1" applyFont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14" fontId="10" fillId="0" borderId="0" xfId="0" applyNumberFormat="1" applyFont="1" applyAlignment="1">
      <alignment horizontal="center" vertical="top"/>
    </xf>
    <xf numFmtId="14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14" fontId="10" fillId="0" borderId="2" xfId="0" applyNumberFormat="1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17" fontId="2" fillId="0" borderId="3" xfId="0" applyNumberFormat="1" applyFont="1" applyBorder="1" applyAlignment="1" applyProtection="1">
      <alignment horizontal="center" vertical="top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9" fillId="0" borderId="1" xfId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hidden="1"/>
    </xf>
    <xf numFmtId="0" fontId="26" fillId="0" borderId="1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7" xfId="0" applyFont="1" applyFill="1" applyBorder="1"/>
    <xf numFmtId="0" fontId="0" fillId="2" borderId="0" xfId="0" applyFill="1"/>
    <xf numFmtId="0" fontId="9" fillId="2" borderId="1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3" xfId="0" applyFont="1" applyFill="1" applyBorder="1"/>
    <xf numFmtId="0" fontId="2" fillId="2" borderId="24" xfId="0" applyFont="1" applyFill="1" applyBorder="1"/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0" fontId="26" fillId="0" borderId="27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justify" vertical="center" wrapText="1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6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5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10" fillId="0" borderId="11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horizontal="center" vertical="top" wrapText="1"/>
    </xf>
    <xf numFmtId="0" fontId="4" fillId="6" borderId="7" xfId="0" applyFont="1" applyFill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o-tssr.ru/biblioteka/stati/2206-soveshchanie-konferentsiya-po-bezopasnosti-v-turizme-2022-goda.html" TargetMode="External"/><Relationship Id="rId2" Type="http://schemas.openxmlformats.org/officeDocument/2006/relationships/hyperlink" Target="https://vk.com/sso_salus?w=wall-61603313_7921%2Fall" TargetMode="External"/><Relationship Id="rId1" Type="http://schemas.openxmlformats.org/officeDocument/2006/relationships/hyperlink" Target="https://vk.com/mchs_54?w=wall-59478655_10310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-ba.ru/events/tpost/iotmoz28d1-vserossiiskii-detskii-tvorcheskii-konkur" TargetMode="External"/><Relationship Id="rId13" Type="http://schemas.openxmlformats.org/officeDocument/2006/relationships/hyperlink" Target="https://54.mchs.gov.ru/deyatelnost/press-centr/novosti/4691255" TargetMode="External"/><Relationship Id="rId18" Type="http://schemas.openxmlformats.org/officeDocument/2006/relationships/hyperlink" Target="https://&#1086;&#1094;&#1077;&#1085;&#1080;&#1082;&#1072;.&#1088;&#1092;/konkursy/osennyaya-pora-ochey-ocharovane" TargetMode="External"/><Relationship Id="rId26" Type="http://schemas.openxmlformats.org/officeDocument/2006/relationships/hyperlink" Target="https://www.fest-info.net/" TargetMode="External"/><Relationship Id="rId39" Type="http://schemas.openxmlformats.org/officeDocument/2006/relationships/hyperlink" Target="https://fest.muzikantoff.ru/osennye_talanty/" TargetMode="External"/><Relationship Id="rId3" Type="http://schemas.openxmlformats.org/officeDocument/2006/relationships/hyperlink" Target="https://vk.com/artpremyer" TargetMode="External"/><Relationship Id="rId21" Type="http://schemas.openxmlformats.org/officeDocument/2006/relationships/hyperlink" Target="https://vk.com/im?sel=37241813&amp;z=photo-52033759_457248207%2Falbum-52033759_00%2Frev" TargetMode="External"/><Relationship Id="rId34" Type="http://schemas.openxmlformats.org/officeDocument/2006/relationships/hyperlink" Target="https://www.konkurs-spb.com/" TargetMode="External"/><Relationship Id="rId42" Type="http://schemas.openxmlformats.org/officeDocument/2006/relationships/hyperlink" Target="https://www.art-talant.org/raspisanie/detskie-konkyrsi/mezhdunarodnyj-konkurs-izobrazitelnogo-iskusstva-dekorativnoprikladnogo-tvorchestva-i-fotografii-k-vsemirnomu-dnju-zaschity-zhivotnyh-takie-raznye-i-udivitelnye-zhivotnye" TargetMode="External"/><Relationship Id="rId7" Type="http://schemas.openxmlformats.org/officeDocument/2006/relationships/hyperlink" Target="https://vk.com/bystronom_sibir" TargetMode="External"/><Relationship Id="rId12" Type="http://schemas.openxmlformats.org/officeDocument/2006/relationships/hyperlink" Target="http://centrideia.ru/" TargetMode="External"/><Relationship Id="rId17" Type="http://schemas.openxmlformats.org/officeDocument/2006/relationships/hyperlink" Target="https://www.tvorchestvospb.ru/zolotaya_osen" TargetMode="External"/><Relationship Id="rId25" Type="http://schemas.openxmlformats.org/officeDocument/2006/relationships/hyperlink" Target="https://www.fest-konkurs.ru/" TargetMode="External"/><Relationship Id="rId33" Type="http://schemas.openxmlformats.org/officeDocument/2006/relationships/hyperlink" Target="https://fest-konkurs.ru/" TargetMode="External"/><Relationship Id="rId38" Type="http://schemas.openxmlformats.org/officeDocument/2006/relationships/hyperlink" Target="https://vk.com/festivali_konkursi" TargetMode="External"/><Relationship Id="rId46" Type="http://schemas.openxmlformats.org/officeDocument/2006/relationships/printerSettings" Target="../printerSettings/printerSettings12.bin"/><Relationship Id="rId2" Type="http://schemas.openxmlformats.org/officeDocument/2006/relationships/hyperlink" Target="http://www.econavigator.ru/" TargetMode="External"/><Relationship Id="rId16" Type="http://schemas.openxmlformats.org/officeDocument/2006/relationships/hyperlink" Target="https://&#1086;&#1094;&#1077;&#1085;&#1080;&#1082;&#1072;.&#1088;&#1092;/konkursy/dog-cat" TargetMode="External"/><Relationship Id="rId20" Type="http://schemas.openxmlformats.org/officeDocument/2006/relationships/hyperlink" Target="https://diplom-pedagoga.ru/index.php?option=com_diplom&amp;view=display&amp;id=1860" TargetMode="External"/><Relationship Id="rId29" Type="http://schemas.openxmlformats.org/officeDocument/2006/relationships/hyperlink" Target="https://fest-konkurs.ru/" TargetMode="External"/><Relationship Id="rId41" Type="http://schemas.openxmlformats.org/officeDocument/2006/relationships/hyperlink" Target="https://vk.com/fest_muzikantoff" TargetMode="External"/><Relationship Id="rId1" Type="http://schemas.openxmlformats.org/officeDocument/2006/relationships/hyperlink" Target="https://vk.com/grand_dance_studio?z=photo-32459040_457248582%2Fwall-32459040_8486" TargetMode="External"/><Relationship Id="rId6" Type="http://schemas.openxmlformats.org/officeDocument/2006/relationships/hyperlink" Target="https://vk.com/levoberege" TargetMode="External"/><Relationship Id="rId11" Type="http://schemas.openxmlformats.org/officeDocument/2006/relationships/hyperlink" Target="https://s-ba.ru/tpost/gl8jztfzz1-vserossiiskii-detskii-tvorcheskii-konkur" TargetMode="External"/><Relationship Id="rId24" Type="http://schemas.openxmlformats.org/officeDocument/2006/relationships/hyperlink" Target="https://www.art-fest.net/" TargetMode="External"/><Relationship Id="rId32" Type="http://schemas.openxmlformats.org/officeDocument/2006/relationships/hyperlink" Target="https://www.triumph-org.ru/" TargetMode="External"/><Relationship Id="rId37" Type="http://schemas.openxmlformats.org/officeDocument/2006/relationships/hyperlink" Target="https://diplom-pedagoga.ru/" TargetMode="External"/><Relationship Id="rId40" Type="http://schemas.openxmlformats.org/officeDocument/2006/relationships/hyperlink" Target="https://vk.com/revival_arts" TargetMode="External"/><Relationship Id="rId45" Type="http://schemas.openxmlformats.org/officeDocument/2006/relationships/hyperlink" Target="https://vk.com/fest_muzikantof" TargetMode="External"/><Relationship Id="rId5" Type="http://schemas.openxmlformats.org/officeDocument/2006/relationships/hyperlink" Target="https://vk.com/wall-102034245_1546" TargetMode="External"/><Relationship Id="rId15" Type="http://schemas.openxmlformats.org/officeDocument/2006/relationships/hyperlink" Target="https://&#1086;&#1094;&#1077;&#1085;&#1080;&#1082;&#1072;.&#1088;&#1092;/konkursy/volshebnoe-mgnovenie-moego-leta" TargetMode="External"/><Relationship Id="rId23" Type="http://schemas.openxmlformats.org/officeDocument/2006/relationships/hyperlink" Target="https://&#1090;&#1072;&#1085;&#1094;&#1077;&#1084;&#1072;&#1085;&#1080;&#1103;.&#1088;&#1092;/" TargetMode="External"/><Relationship Id="rId28" Type="http://schemas.openxmlformats.org/officeDocument/2006/relationships/hyperlink" Target="https://medibang.com/contest/chemical_element/" TargetMode="External"/><Relationship Id="rId36" Type="http://schemas.openxmlformats.org/officeDocument/2006/relationships/hyperlink" Target="https://paradtalant.ru/rules" TargetMode="External"/><Relationship Id="rId10" Type="http://schemas.openxmlformats.org/officeDocument/2006/relationships/hyperlink" Target="https://s-ba.ru/tpost/gl8jztfzz1-vserossiiskii-detskii-tvorcheskii-konkur" TargetMode="External"/><Relationship Id="rId19" Type="http://schemas.openxmlformats.org/officeDocument/2006/relationships/hyperlink" Target="https://vk.com/club59748448" TargetMode="External"/><Relationship Id="rId31" Type="http://schemas.openxmlformats.org/officeDocument/2006/relationships/hyperlink" Target="https://www.fest-info.net/" TargetMode="External"/><Relationship Id="rId44" Type="http://schemas.openxmlformats.org/officeDocument/2006/relationships/hyperlink" Target="https://diplom-pedagoga.ru/" TargetMode="External"/><Relationship Id="rId4" Type="http://schemas.openxmlformats.org/officeDocument/2006/relationships/hyperlink" Target="https://fest.muzikantoff.ru/vn/" TargetMode="External"/><Relationship Id="rId9" Type="http://schemas.openxmlformats.org/officeDocument/2006/relationships/hyperlink" Target="https://s-ba.ru/events/tpost/h1poy8k2m1-konkurs-detskogo-risunka-lyubimii-multge" TargetMode="External"/><Relationship Id="rId14" Type="http://schemas.openxmlformats.org/officeDocument/2006/relationships/hyperlink" Target="https://www.braas.ru/upload/braas" TargetMode="External"/><Relationship Id="rId22" Type="http://schemas.openxmlformats.org/officeDocument/2006/relationships/hyperlink" Target="https://&#1086;&#1094;&#1077;&#1085;&#1080;&#1082;&#1072;.&#1088;&#1092;/konkursy/osennyaya-pora-ochey-ocharovane" TargetMode="External"/><Relationship Id="rId27" Type="http://schemas.openxmlformats.org/officeDocument/2006/relationships/hyperlink" Target="https://www.ambercombine.ru/press-center/news/yantarnyj-kombinat-dal-start-konkursu-detskogo-risunka-ya-lyublyu-yantar-2022-goda" TargetMode="External"/><Relationship Id="rId30" Type="http://schemas.openxmlformats.org/officeDocument/2006/relationships/hyperlink" Target="https://vk.com/fest_muzikantof" TargetMode="External"/><Relationship Id="rId35" Type="http://schemas.openxmlformats.org/officeDocument/2006/relationships/hyperlink" Target="https://fest-konkurs.ru/" TargetMode="External"/><Relationship Id="rId43" Type="http://schemas.openxmlformats.org/officeDocument/2006/relationships/hyperlink" Target="https://vk.com/fest_muzikantof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rutube.ru/channel/25385156/" TargetMode="External"/><Relationship Id="rId2" Type="http://schemas.openxmlformats.org/officeDocument/2006/relationships/hyperlink" Target="https://vk.com/nskzodiak" TargetMode="External"/><Relationship Id="rId1" Type="http://schemas.openxmlformats.org/officeDocument/2006/relationships/hyperlink" Target="https://vk.com/id297055498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Normal="100" zoomScaleSheetLayoutView="100" workbookViewId="0">
      <selection activeCell="L9" sqref="L9"/>
    </sheetView>
  </sheetViews>
  <sheetFormatPr defaultColWidth="9.140625"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 x14ac:dyDescent="0.25">
      <c r="A1" s="288" t="s">
        <v>263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</row>
    <row r="2" spans="1:14" ht="38.25" customHeight="1" x14ac:dyDescent="0.25">
      <c r="A2" s="206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207"/>
    </row>
    <row r="3" spans="1:14" ht="19.5" customHeight="1" x14ac:dyDescent="0.25">
      <c r="A3" s="305" t="s">
        <v>199</v>
      </c>
      <c r="B3" s="306"/>
      <c r="C3" s="306"/>
      <c r="D3" s="306"/>
      <c r="E3" s="306"/>
      <c r="F3" s="88"/>
      <c r="G3" s="88"/>
      <c r="H3" s="88"/>
      <c r="I3" s="88"/>
      <c r="J3" s="88"/>
      <c r="K3" s="88"/>
      <c r="L3" s="291"/>
      <c r="M3" s="291"/>
      <c r="N3" s="292"/>
    </row>
    <row r="4" spans="1:14" ht="15.75" x14ac:dyDescent="0.25">
      <c r="A4" s="208" t="s">
        <v>72</v>
      </c>
      <c r="B4" s="304" t="s">
        <v>677</v>
      </c>
      <c r="C4" s="304"/>
      <c r="D4" s="304"/>
      <c r="E4" s="304"/>
      <c r="F4" s="88"/>
      <c r="G4" s="88"/>
      <c r="H4" s="88"/>
      <c r="I4" s="88"/>
      <c r="J4" s="88"/>
      <c r="K4" s="88"/>
      <c r="L4" s="88"/>
      <c r="M4" s="88"/>
      <c r="N4" s="207"/>
    </row>
    <row r="5" spans="1:14" ht="21.75" customHeight="1" x14ac:dyDescent="0.25">
      <c r="A5" s="307"/>
      <c r="B5" s="304"/>
      <c r="C5" s="304"/>
      <c r="D5" s="304"/>
      <c r="E5" s="304"/>
      <c r="F5" s="88"/>
      <c r="G5" s="88"/>
      <c r="H5" s="88"/>
      <c r="I5" s="88"/>
      <c r="J5" s="88"/>
      <c r="K5" s="88"/>
      <c r="L5" s="88"/>
      <c r="M5" s="88"/>
      <c r="N5" s="207"/>
    </row>
    <row r="6" spans="1:14" ht="30.75" customHeight="1" x14ac:dyDescent="0.25">
      <c r="A6" s="304" t="s">
        <v>678</v>
      </c>
      <c r="B6" s="304"/>
      <c r="C6" s="88"/>
      <c r="D6" s="308"/>
      <c r="E6" s="308"/>
      <c r="F6" s="88"/>
      <c r="G6" s="88"/>
      <c r="H6" s="88"/>
      <c r="I6" s="88"/>
      <c r="J6" s="88"/>
      <c r="K6" s="88"/>
      <c r="L6" s="88"/>
      <c r="M6" s="88"/>
      <c r="N6" s="207"/>
    </row>
    <row r="7" spans="1:14" ht="12.75" customHeight="1" x14ac:dyDescent="0.25">
      <c r="A7" s="309" t="s">
        <v>200</v>
      </c>
      <c r="B7" s="310"/>
      <c r="C7" s="88"/>
      <c r="D7" s="286" t="s">
        <v>201</v>
      </c>
      <c r="E7" s="286"/>
      <c r="F7" s="88"/>
      <c r="G7" s="88"/>
      <c r="H7" s="88"/>
      <c r="I7" s="88"/>
      <c r="J7" s="88"/>
      <c r="K7" s="88"/>
      <c r="L7" s="88"/>
      <c r="M7" s="88"/>
      <c r="N7" s="207"/>
    </row>
    <row r="8" spans="1:14" ht="12.75" customHeight="1" x14ac:dyDescent="0.25">
      <c r="A8" s="209"/>
      <c r="B8" s="287" t="s">
        <v>202</v>
      </c>
      <c r="C8" s="287"/>
      <c r="D8" s="287"/>
      <c r="E8" s="105"/>
      <c r="F8" s="88"/>
      <c r="G8" s="88"/>
      <c r="H8" s="88"/>
      <c r="I8" s="88"/>
      <c r="J8" s="88"/>
      <c r="K8" s="88"/>
      <c r="L8" s="88"/>
      <c r="M8" s="88"/>
      <c r="N8" s="207"/>
    </row>
    <row r="9" spans="1:14" ht="101.25" customHeight="1" x14ac:dyDescent="0.25">
      <c r="A9" s="206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207"/>
    </row>
    <row r="10" spans="1:14" ht="18.75" x14ac:dyDescent="0.3">
      <c r="A10" s="294" t="s">
        <v>93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</row>
    <row r="11" spans="1:14" ht="18.75" customHeight="1" x14ac:dyDescent="0.3">
      <c r="A11" s="297" t="s">
        <v>282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9"/>
    </row>
    <row r="12" spans="1:14" x14ac:dyDescent="0.25">
      <c r="A12" s="300" t="s">
        <v>94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2"/>
    </row>
    <row r="13" spans="1:14" ht="18.75" x14ac:dyDescent="0.3">
      <c r="A13" s="206"/>
      <c r="B13" s="88"/>
      <c r="C13" s="88"/>
      <c r="D13" s="88"/>
      <c r="E13" s="210" t="s">
        <v>95</v>
      </c>
      <c r="F13" s="293">
        <v>2022</v>
      </c>
      <c r="G13" s="293"/>
      <c r="H13" s="303" t="s">
        <v>96</v>
      </c>
      <c r="I13" s="303"/>
      <c r="J13" s="303"/>
      <c r="K13" s="88"/>
      <c r="L13" s="88"/>
      <c r="M13" s="88"/>
      <c r="N13" s="207"/>
    </row>
    <row r="14" spans="1:14" x14ac:dyDescent="0.25">
      <c r="A14" s="206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207"/>
    </row>
    <row r="15" spans="1:14" x14ac:dyDescent="0.25">
      <c r="A15" s="206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207"/>
    </row>
    <row r="16" spans="1:14" x14ac:dyDescent="0.25">
      <c r="A16" s="20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207"/>
    </row>
    <row r="17" spans="1:14" x14ac:dyDescent="0.25">
      <c r="A17" s="20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207"/>
    </row>
    <row r="18" spans="1:14" x14ac:dyDescent="0.25">
      <c r="A18" s="206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207"/>
    </row>
    <row r="19" spans="1:14" x14ac:dyDescent="0.25">
      <c r="A19" s="206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207"/>
    </row>
    <row r="20" spans="1:14" x14ac:dyDescent="0.25">
      <c r="A20" s="206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207"/>
    </row>
    <row r="21" spans="1:14" x14ac:dyDescent="0.25">
      <c r="A21" s="206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207"/>
    </row>
    <row r="22" spans="1:14" x14ac:dyDescent="0.25">
      <c r="A22" s="206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207"/>
    </row>
    <row r="23" spans="1:14" ht="18.75" x14ac:dyDescent="0.25">
      <c r="A23" s="283" t="s">
        <v>188</v>
      </c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5"/>
    </row>
    <row r="24" spans="1:14" x14ac:dyDescent="0.25">
      <c r="A24" s="20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207"/>
    </row>
    <row r="25" spans="1:14" x14ac:dyDescent="0.25">
      <c r="A25" s="206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207"/>
    </row>
    <row r="26" spans="1:14" x14ac:dyDescent="0.25">
      <c r="A26" s="206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207"/>
    </row>
    <row r="27" spans="1:14" x14ac:dyDescent="0.25">
      <c r="A27" s="206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207"/>
    </row>
    <row r="28" spans="1:14" x14ac:dyDescent="0.25">
      <c r="A28" s="206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207"/>
    </row>
    <row r="29" spans="1:14" x14ac:dyDescent="0.25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3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view="pageBreakPreview" zoomScale="86" zoomScaleNormal="100" zoomScaleSheetLayoutView="86" workbookViewId="0">
      <selection activeCell="B5" sqref="B5:F6"/>
    </sheetView>
  </sheetViews>
  <sheetFormatPr defaultRowHeight="15" x14ac:dyDescent="0.25"/>
  <cols>
    <col min="1" max="1" width="5" customWidth="1"/>
    <col min="2" max="2" width="76.42578125" customWidth="1"/>
    <col min="3" max="3" width="16.7109375" customWidth="1"/>
    <col min="4" max="5" width="25.28515625" customWidth="1"/>
    <col min="6" max="6" width="25.42578125" customWidth="1"/>
  </cols>
  <sheetData>
    <row r="1" spans="1:6" ht="37.5" customHeight="1" x14ac:dyDescent="0.25">
      <c r="A1" s="354" t="s">
        <v>240</v>
      </c>
      <c r="B1" s="354"/>
      <c r="C1" s="354"/>
      <c r="D1" s="354"/>
      <c r="E1" s="354"/>
      <c r="F1" s="354"/>
    </row>
    <row r="2" spans="1:6" ht="86.25" customHeight="1" x14ac:dyDescent="0.25">
      <c r="A2" s="27" t="s">
        <v>56</v>
      </c>
      <c r="B2" s="27" t="s">
        <v>117</v>
      </c>
      <c r="C2" s="27" t="s">
        <v>248</v>
      </c>
      <c r="D2" s="222" t="s">
        <v>259</v>
      </c>
      <c r="E2" s="148" t="s">
        <v>246</v>
      </c>
      <c r="F2" s="147" t="s">
        <v>260</v>
      </c>
    </row>
    <row r="3" spans="1:6" ht="18.75" x14ac:dyDescent="0.25">
      <c r="A3" s="135"/>
      <c r="B3" s="136" t="s">
        <v>218</v>
      </c>
      <c r="C3" s="135"/>
      <c r="D3" s="155"/>
      <c r="E3" s="155"/>
      <c r="F3" s="135"/>
    </row>
    <row r="4" spans="1:6" ht="18.75" x14ac:dyDescent="0.3">
      <c r="A4" s="137"/>
      <c r="B4" s="133" t="s">
        <v>55</v>
      </c>
      <c r="C4" s="134"/>
      <c r="D4" s="134"/>
      <c r="E4" s="134"/>
      <c r="F4" s="134"/>
    </row>
    <row r="5" spans="1:6" ht="56.25" x14ac:dyDescent="0.25">
      <c r="A5" s="93">
        <v>1</v>
      </c>
      <c r="B5" s="66" t="s">
        <v>623</v>
      </c>
      <c r="C5" s="66" t="s">
        <v>624</v>
      </c>
      <c r="D5" s="66" t="s">
        <v>625</v>
      </c>
      <c r="E5" s="66" t="s">
        <v>626</v>
      </c>
      <c r="F5" s="66" t="s">
        <v>627</v>
      </c>
    </row>
    <row r="6" spans="1:6" ht="93.75" x14ac:dyDescent="0.25">
      <c r="A6" s="93">
        <v>2</v>
      </c>
      <c r="B6" s="66" t="s">
        <v>628</v>
      </c>
      <c r="C6" s="66">
        <v>44218</v>
      </c>
      <c r="D6" s="66" t="s">
        <v>629</v>
      </c>
      <c r="E6" s="66" t="s">
        <v>630</v>
      </c>
      <c r="F6" s="66" t="s">
        <v>631</v>
      </c>
    </row>
    <row r="7" spans="1:6" ht="18.75" x14ac:dyDescent="0.25">
      <c r="A7" s="93">
        <v>3</v>
      </c>
      <c r="B7" s="66"/>
      <c r="C7" s="66"/>
      <c r="D7" s="66"/>
      <c r="E7" s="66"/>
      <c r="F7" s="66"/>
    </row>
    <row r="8" spans="1:6" ht="23.25" customHeight="1" x14ac:dyDescent="0.3">
      <c r="A8" s="137"/>
      <c r="B8" s="133" t="s">
        <v>220</v>
      </c>
      <c r="C8" s="134"/>
      <c r="D8" s="134"/>
      <c r="E8" s="134"/>
      <c r="F8" s="134"/>
    </row>
    <row r="9" spans="1:6" ht="18.75" x14ac:dyDescent="0.25">
      <c r="A9" s="93">
        <v>1</v>
      </c>
      <c r="B9" s="55"/>
      <c r="C9" s="55"/>
      <c r="D9" s="55"/>
      <c r="E9" s="55"/>
      <c r="F9" s="55"/>
    </row>
    <row r="10" spans="1:6" ht="37.5" x14ac:dyDescent="0.3">
      <c r="A10" s="137"/>
      <c r="B10" s="133" t="s">
        <v>65</v>
      </c>
      <c r="C10" s="134"/>
      <c r="D10" s="134"/>
      <c r="E10" s="134"/>
      <c r="F10" s="134"/>
    </row>
    <row r="11" spans="1:6" ht="18.75" x14ac:dyDescent="0.25">
      <c r="A11" s="93">
        <v>1</v>
      </c>
      <c r="B11" s="55"/>
      <c r="C11" s="55"/>
      <c r="D11" s="55"/>
      <c r="E11" s="55"/>
      <c r="F11" s="55"/>
    </row>
    <row r="12" spans="1:6" ht="56.25" x14ac:dyDescent="0.3">
      <c r="A12" s="137"/>
      <c r="B12" s="139" t="s">
        <v>180</v>
      </c>
      <c r="C12" s="134"/>
      <c r="D12" s="134"/>
      <c r="E12" s="134"/>
      <c r="F12" s="134"/>
    </row>
    <row r="13" spans="1:6" ht="18.75" x14ac:dyDescent="0.3">
      <c r="A13" s="154">
        <v>1</v>
      </c>
      <c r="B13" s="140"/>
      <c r="C13" s="138"/>
      <c r="D13" s="138"/>
      <c r="E13" s="138"/>
      <c r="F13" s="138"/>
    </row>
    <row r="14" spans="1:6" ht="18.75" x14ac:dyDescent="0.25">
      <c r="A14" s="155"/>
      <c r="B14" s="136" t="s">
        <v>217</v>
      </c>
      <c r="C14" s="181"/>
      <c r="D14" s="181"/>
      <c r="E14" s="181"/>
      <c r="F14" s="181"/>
    </row>
    <row r="15" spans="1:6" ht="18.75" x14ac:dyDescent="0.3">
      <c r="A15" s="137"/>
      <c r="B15" s="133" t="s">
        <v>221</v>
      </c>
      <c r="C15" s="180"/>
      <c r="D15" s="134"/>
      <c r="E15" s="134"/>
      <c r="F15" s="134"/>
    </row>
    <row r="16" spans="1:6" ht="131.25" x14ac:dyDescent="0.25">
      <c r="A16" s="93">
        <v>1</v>
      </c>
      <c r="B16" s="66" t="s">
        <v>632</v>
      </c>
      <c r="C16" s="66" t="s">
        <v>633</v>
      </c>
      <c r="D16" s="66" t="s">
        <v>634</v>
      </c>
      <c r="E16" s="66" t="s">
        <v>635</v>
      </c>
      <c r="F16" s="66" t="s">
        <v>636</v>
      </c>
    </row>
    <row r="17" spans="1:6" ht="37.5" x14ac:dyDescent="0.3">
      <c r="A17" s="156"/>
      <c r="B17" s="133" t="s">
        <v>220</v>
      </c>
      <c r="C17" s="134"/>
      <c r="D17" s="134"/>
      <c r="E17" s="134"/>
      <c r="F17" s="134"/>
    </row>
    <row r="18" spans="1:6" ht="18.75" customHeight="1" x14ac:dyDescent="0.25">
      <c r="A18" s="93">
        <v>1</v>
      </c>
      <c r="B18" s="55"/>
      <c r="C18" s="55"/>
      <c r="D18" s="55"/>
      <c r="E18" s="55"/>
      <c r="F18" s="55"/>
    </row>
    <row r="19" spans="1:6" ht="37.5" x14ac:dyDescent="0.3">
      <c r="A19" s="157"/>
      <c r="B19" s="133" t="s">
        <v>65</v>
      </c>
      <c r="C19" s="134"/>
      <c r="D19" s="134"/>
      <c r="E19" s="134"/>
      <c r="F19" s="134"/>
    </row>
    <row r="20" spans="1:6" ht="18.75" x14ac:dyDescent="0.25">
      <c r="A20" s="93">
        <v>1</v>
      </c>
      <c r="B20" s="55"/>
      <c r="C20" s="55"/>
      <c r="D20" s="55"/>
      <c r="E20" s="55"/>
      <c r="F20" s="55"/>
    </row>
    <row r="21" spans="1:6" ht="56.25" x14ac:dyDescent="0.3">
      <c r="A21" s="137"/>
      <c r="B21" s="139" t="s">
        <v>180</v>
      </c>
      <c r="C21" s="134"/>
      <c r="D21" s="134"/>
      <c r="E21" s="134"/>
      <c r="F21" s="134"/>
    </row>
    <row r="22" spans="1:6" ht="18.75" x14ac:dyDescent="0.25">
      <c r="A22" s="93">
        <v>1</v>
      </c>
      <c r="B22" s="66"/>
      <c r="C22" s="66"/>
      <c r="D22" s="66"/>
      <c r="E22" s="66"/>
      <c r="F22" s="66"/>
    </row>
    <row r="23" spans="1:6" ht="18.75" x14ac:dyDescent="0.25">
      <c r="A23" s="155"/>
      <c r="B23" s="136" t="s">
        <v>219</v>
      </c>
      <c r="C23" s="181"/>
      <c r="D23" s="181"/>
      <c r="E23" s="181"/>
      <c r="F23" s="181"/>
    </row>
    <row r="24" spans="1:6" ht="18.75" x14ac:dyDescent="0.3">
      <c r="A24" s="137"/>
      <c r="B24" s="133" t="s">
        <v>221</v>
      </c>
      <c r="C24" s="134"/>
      <c r="D24" s="134"/>
      <c r="E24" s="134"/>
      <c r="F24" s="134"/>
    </row>
    <row r="25" spans="1:6" ht="20.25" customHeight="1" x14ac:dyDescent="0.25">
      <c r="A25" s="93">
        <v>1</v>
      </c>
      <c r="B25" s="55"/>
      <c r="C25" s="55"/>
      <c r="D25" s="55"/>
      <c r="E25" s="55"/>
      <c r="F25" s="55"/>
    </row>
    <row r="26" spans="1:6" ht="37.5" x14ac:dyDescent="0.3">
      <c r="A26" s="137"/>
      <c r="B26" s="133" t="s">
        <v>220</v>
      </c>
      <c r="C26" s="134"/>
      <c r="D26" s="134"/>
      <c r="E26" s="134"/>
      <c r="F26" s="134"/>
    </row>
    <row r="27" spans="1:6" ht="18.75" x14ac:dyDescent="0.25">
      <c r="A27" s="93">
        <v>1</v>
      </c>
      <c r="B27" s="55"/>
      <c r="C27" s="55"/>
      <c r="D27" s="55"/>
      <c r="E27" s="55"/>
      <c r="F27" s="55"/>
    </row>
    <row r="28" spans="1:6" ht="37.5" x14ac:dyDescent="0.3">
      <c r="A28" s="137"/>
      <c r="B28" s="133" t="s">
        <v>65</v>
      </c>
      <c r="C28" s="134"/>
      <c r="D28" s="182"/>
      <c r="E28" s="182"/>
      <c r="F28" s="134"/>
    </row>
    <row r="29" spans="1:6" ht="18.75" x14ac:dyDescent="0.25">
      <c r="A29" s="154">
        <v>1</v>
      </c>
      <c r="B29" s="55"/>
      <c r="C29" s="55"/>
      <c r="D29" s="55"/>
      <c r="E29" s="55"/>
      <c r="F29" s="55"/>
    </row>
    <row r="30" spans="1:6" ht="56.25" x14ac:dyDescent="0.3">
      <c r="A30" s="157"/>
      <c r="B30" s="139" t="s">
        <v>180</v>
      </c>
      <c r="C30" s="134"/>
      <c r="D30" s="134"/>
      <c r="E30" s="134"/>
      <c r="F30" s="134"/>
    </row>
    <row r="31" spans="1:6" ht="18.75" x14ac:dyDescent="0.3">
      <c r="A31" s="154">
        <v>1</v>
      </c>
      <c r="B31" s="56"/>
      <c r="C31" s="138"/>
      <c r="D31" s="138"/>
      <c r="E31" s="138"/>
      <c r="F31" s="138"/>
    </row>
    <row r="32" spans="1:6" ht="18.75" x14ac:dyDescent="0.25">
      <c r="A32" s="155"/>
      <c r="B32" s="136" t="s">
        <v>215</v>
      </c>
      <c r="C32" s="136"/>
      <c r="D32" s="136"/>
      <c r="E32" s="136"/>
      <c r="F32" s="136"/>
    </row>
    <row r="33" spans="1:6" ht="18.75" x14ac:dyDescent="0.3">
      <c r="A33" s="137"/>
      <c r="B33" s="133" t="s">
        <v>221</v>
      </c>
      <c r="C33" s="134"/>
      <c r="D33" s="134"/>
      <c r="E33" s="134"/>
      <c r="F33" s="134"/>
    </row>
    <row r="34" spans="1:6" ht="18.75" x14ac:dyDescent="0.25">
      <c r="A34" s="93">
        <v>1</v>
      </c>
      <c r="B34" s="66"/>
      <c r="C34" s="66"/>
      <c r="D34" s="66"/>
      <c r="E34" s="66"/>
      <c r="F34" s="66"/>
    </row>
    <row r="35" spans="1:6" ht="37.5" x14ac:dyDescent="0.3">
      <c r="A35" s="137"/>
      <c r="B35" s="133" t="s">
        <v>220</v>
      </c>
      <c r="C35" s="134"/>
      <c r="D35" s="134"/>
      <c r="E35" s="134"/>
      <c r="F35" s="134"/>
    </row>
    <row r="36" spans="1:6" ht="18.75" x14ac:dyDescent="0.25">
      <c r="A36" s="93">
        <v>1</v>
      </c>
      <c r="B36" s="55"/>
      <c r="C36" s="55"/>
      <c r="D36" s="55"/>
      <c r="E36" s="55"/>
      <c r="F36" s="55"/>
    </row>
    <row r="37" spans="1:6" ht="37.5" x14ac:dyDescent="0.25">
      <c r="A37" s="137"/>
      <c r="B37" s="132" t="s">
        <v>65</v>
      </c>
      <c r="C37" s="183"/>
      <c r="D37" s="183"/>
      <c r="E37" s="183"/>
      <c r="F37" s="183"/>
    </row>
    <row r="38" spans="1:6" ht="18.75" x14ac:dyDescent="0.25">
      <c r="A38" s="154">
        <v>1</v>
      </c>
      <c r="B38" s="55"/>
      <c r="C38" s="55"/>
      <c r="D38" s="55"/>
      <c r="E38" s="55"/>
      <c r="F38" s="55"/>
    </row>
    <row r="39" spans="1:6" ht="56.25" x14ac:dyDescent="0.3">
      <c r="A39" s="137"/>
      <c r="B39" s="139" t="s">
        <v>180</v>
      </c>
      <c r="C39" s="134"/>
      <c r="D39" s="134"/>
      <c r="E39" s="134"/>
      <c r="F39" s="134"/>
    </row>
    <row r="40" spans="1:6" ht="18.75" x14ac:dyDescent="0.3">
      <c r="A40" s="154">
        <v>1</v>
      </c>
      <c r="B40" s="56"/>
      <c r="C40" s="138"/>
      <c r="D40" s="138"/>
      <c r="E40" s="138"/>
      <c r="F40" s="138"/>
    </row>
    <row r="41" spans="1:6" ht="18.75" x14ac:dyDescent="0.25">
      <c r="A41" s="59"/>
      <c r="B41" s="59"/>
      <c r="C41" s="59"/>
      <c r="D41" s="59"/>
      <c r="E41" s="59"/>
      <c r="F41" s="59"/>
    </row>
    <row r="42" spans="1:6" ht="18.75" x14ac:dyDescent="0.25">
      <c r="A42" s="59"/>
      <c r="B42" s="59"/>
      <c r="C42" s="59"/>
      <c r="D42" s="59"/>
      <c r="E42" s="59"/>
      <c r="F42" s="59"/>
    </row>
  </sheetData>
  <sheetProtection sort="0" autoFilter="0" pivotTables="0"/>
  <mergeCells count="1">
    <mergeCell ref="A1:F1"/>
  </mergeCells>
  <hyperlinks>
    <hyperlink ref="E5" r:id="rId1"/>
    <hyperlink ref="E6" r:id="rId2"/>
    <hyperlink ref="E16" r:id="rId3"/>
  </hyperlinks>
  <pageMargins left="0.70866141732283472" right="0.70866141732283472" top="0.74803149606299213" bottom="0.74803149606299213" header="0.31496062992125984" footer="0.31496062992125984"/>
  <pageSetup paperSize="9" scale="37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topLeftCell="A4" zoomScale="90" zoomScaleNormal="100" zoomScaleSheetLayoutView="90" workbookViewId="0">
      <selection activeCell="B3" sqref="B3:E9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55" t="s">
        <v>129</v>
      </c>
      <c r="B1" s="355"/>
      <c r="C1" s="355"/>
      <c r="D1" s="355"/>
      <c r="E1" s="355"/>
    </row>
    <row r="2" spans="1:5" ht="94.5" customHeight="1" x14ac:dyDescent="0.25">
      <c r="A2" s="163" t="s">
        <v>130</v>
      </c>
      <c r="B2" s="163" t="s">
        <v>131</v>
      </c>
      <c r="C2" s="163" t="s">
        <v>132</v>
      </c>
      <c r="D2" s="163" t="s">
        <v>133</v>
      </c>
      <c r="E2" s="163" t="s">
        <v>134</v>
      </c>
    </row>
    <row r="3" spans="1:5" ht="56.25" x14ac:dyDescent="0.3">
      <c r="A3" s="63" t="s">
        <v>135</v>
      </c>
      <c r="B3" s="53">
        <v>9</v>
      </c>
      <c r="C3" s="97">
        <v>9</v>
      </c>
      <c r="D3" s="97">
        <v>0</v>
      </c>
      <c r="E3" s="97">
        <v>9</v>
      </c>
    </row>
    <row r="4" spans="1:5" ht="75" x14ac:dyDescent="0.3">
      <c r="A4" s="63" t="s">
        <v>136</v>
      </c>
      <c r="B4" s="53">
        <v>0</v>
      </c>
      <c r="C4" s="97">
        <v>0</v>
      </c>
      <c r="D4" s="97">
        <v>0</v>
      </c>
      <c r="E4" s="97">
        <v>0</v>
      </c>
    </row>
    <row r="5" spans="1:5" ht="112.5" x14ac:dyDescent="0.3">
      <c r="A5" s="63" t="s">
        <v>203</v>
      </c>
      <c r="B5" s="106">
        <v>20</v>
      </c>
      <c r="C5" s="106">
        <v>5</v>
      </c>
      <c r="D5" s="106">
        <f>D6+D7+D8+D9</f>
        <v>0</v>
      </c>
      <c r="E5" s="106">
        <v>15</v>
      </c>
    </row>
    <row r="6" spans="1:5" ht="24" customHeight="1" x14ac:dyDescent="0.3">
      <c r="A6" s="63" t="s">
        <v>241</v>
      </c>
      <c r="B6" s="53">
        <v>0</v>
      </c>
      <c r="C6" s="97">
        <v>0</v>
      </c>
      <c r="D6" s="97">
        <v>0</v>
      </c>
      <c r="E6" s="97">
        <v>0</v>
      </c>
    </row>
    <row r="7" spans="1:5" ht="37.5" x14ac:dyDescent="0.3">
      <c r="A7" s="63" t="s">
        <v>137</v>
      </c>
      <c r="B7" s="53">
        <v>0</v>
      </c>
      <c r="C7" s="97">
        <v>0</v>
      </c>
      <c r="D7" s="97">
        <v>0</v>
      </c>
      <c r="E7" s="97">
        <v>0</v>
      </c>
    </row>
    <row r="8" spans="1:5" ht="56.25" x14ac:dyDescent="0.3">
      <c r="A8" s="63" t="s">
        <v>138</v>
      </c>
      <c r="B8" s="53">
        <v>0</v>
      </c>
      <c r="C8" s="97">
        <v>0</v>
      </c>
      <c r="D8" s="97">
        <v>0</v>
      </c>
      <c r="E8" s="97">
        <v>0</v>
      </c>
    </row>
    <row r="9" spans="1:5" ht="56.25" x14ac:dyDescent="0.3">
      <c r="A9" s="63" t="s">
        <v>139</v>
      </c>
      <c r="B9" s="53">
        <v>0</v>
      </c>
      <c r="C9" s="97">
        <v>0</v>
      </c>
      <c r="D9" s="97">
        <v>0</v>
      </c>
      <c r="E9" s="97">
        <v>0</v>
      </c>
    </row>
    <row r="10" spans="1:5" ht="18.75" x14ac:dyDescent="0.25">
      <c r="A10" s="64" t="s">
        <v>84</v>
      </c>
      <c r="B10" s="95">
        <f>B9+B8+B7+B6+B5+B3+B4</f>
        <v>29</v>
      </c>
      <c r="C10" s="95">
        <f>C9+C8+C7+C6+C5+C4+C3</f>
        <v>14</v>
      </c>
      <c r="D10" s="95">
        <f>D9+D8+D7+D6+D5+D4+D3</f>
        <v>0</v>
      </c>
      <c r="E10" s="95">
        <f>E9+E8+E7+E6+E5+E4+E3</f>
        <v>24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view="pageBreakPreview" topLeftCell="A46" zoomScale="90" zoomScaleNormal="100" zoomScaleSheetLayoutView="90" workbookViewId="0">
      <selection activeCell="A52" sqref="A52:XFD52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54" t="s">
        <v>140</v>
      </c>
      <c r="B1" s="356"/>
      <c r="C1" s="356"/>
      <c r="D1" s="356"/>
      <c r="E1" s="356"/>
    </row>
    <row r="2" spans="1:5" ht="90.75" customHeight="1" x14ac:dyDescent="0.25">
      <c r="A2" s="27" t="s">
        <v>86</v>
      </c>
      <c r="B2" s="27" t="s">
        <v>245</v>
      </c>
      <c r="C2" s="220" t="s">
        <v>247</v>
      </c>
      <c r="D2" s="27" t="s">
        <v>261</v>
      </c>
      <c r="E2" s="27" t="s">
        <v>141</v>
      </c>
    </row>
    <row r="3" spans="1:5" ht="18.75" x14ac:dyDescent="0.25">
      <c r="A3" s="130" t="s">
        <v>204</v>
      </c>
      <c r="B3" s="131"/>
      <c r="C3" s="130"/>
      <c r="D3" s="130"/>
      <c r="E3" s="131"/>
    </row>
    <row r="4" spans="1:5" ht="15.75" x14ac:dyDescent="0.25">
      <c r="A4" s="150"/>
      <c r="B4" s="153"/>
      <c r="C4" s="153"/>
      <c r="D4" s="153"/>
      <c r="E4" s="150"/>
    </row>
    <row r="5" spans="1:5" ht="18.75" x14ac:dyDescent="0.25">
      <c r="A5" s="130" t="s">
        <v>114</v>
      </c>
      <c r="B5" s="141"/>
      <c r="C5" s="130"/>
      <c r="D5" s="130"/>
      <c r="E5" s="131"/>
    </row>
    <row r="6" spans="1:5" ht="15.75" customHeight="1" x14ac:dyDescent="0.25">
      <c r="A6" s="150" t="s">
        <v>299</v>
      </c>
      <c r="B6" s="151">
        <v>44666</v>
      </c>
      <c r="C6" s="150" t="s">
        <v>300</v>
      </c>
      <c r="D6" s="150" t="s">
        <v>301</v>
      </c>
      <c r="E6" s="152" t="s">
        <v>746</v>
      </c>
    </row>
    <row r="7" spans="1:5" ht="47.25" x14ac:dyDescent="0.25">
      <c r="A7" s="150" t="s">
        <v>379</v>
      </c>
      <c r="B7" s="232">
        <v>44593</v>
      </c>
      <c r="C7" s="150" t="s">
        <v>380</v>
      </c>
      <c r="D7" s="150" t="s">
        <v>381</v>
      </c>
      <c r="E7" s="152" t="s">
        <v>682</v>
      </c>
    </row>
    <row r="8" spans="1:5" ht="48.6" customHeight="1" x14ac:dyDescent="0.25">
      <c r="A8" s="150" t="s">
        <v>512</v>
      </c>
      <c r="B8" s="232">
        <v>44730</v>
      </c>
      <c r="C8" s="150" t="s">
        <v>382</v>
      </c>
      <c r="D8" s="150" t="s">
        <v>383</v>
      </c>
      <c r="E8" s="152" t="s">
        <v>683</v>
      </c>
    </row>
    <row r="9" spans="1:5" ht="49.5" customHeight="1" x14ac:dyDescent="0.25">
      <c r="A9" s="150" t="s">
        <v>637</v>
      </c>
      <c r="B9" s="257">
        <v>44614</v>
      </c>
      <c r="C9" s="256" t="s">
        <v>638</v>
      </c>
      <c r="D9" s="256"/>
      <c r="E9" s="152" t="s">
        <v>684</v>
      </c>
    </row>
    <row r="10" spans="1:5" ht="72" customHeight="1" x14ac:dyDescent="0.25">
      <c r="A10" s="150" t="s">
        <v>639</v>
      </c>
      <c r="B10" s="258">
        <v>44664</v>
      </c>
      <c r="C10" s="258" t="s">
        <v>640</v>
      </c>
      <c r="D10" s="258"/>
      <c r="E10" s="152" t="s">
        <v>685</v>
      </c>
    </row>
    <row r="11" spans="1:5" ht="94.5" x14ac:dyDescent="0.25">
      <c r="A11" s="150" t="s">
        <v>641</v>
      </c>
      <c r="B11" s="259">
        <v>44848</v>
      </c>
      <c r="C11" s="256" t="s">
        <v>642</v>
      </c>
      <c r="D11" s="256"/>
      <c r="E11" s="152" t="s">
        <v>686</v>
      </c>
    </row>
    <row r="12" spans="1:5" ht="31.5" x14ac:dyDescent="0.25">
      <c r="A12" s="150" t="s">
        <v>643</v>
      </c>
      <c r="B12" s="260">
        <v>44843</v>
      </c>
      <c r="C12" s="256" t="s">
        <v>644</v>
      </c>
      <c r="D12" s="256"/>
      <c r="E12" s="152" t="s">
        <v>687</v>
      </c>
    </row>
    <row r="13" spans="1:5" ht="19.5" customHeight="1" x14ac:dyDescent="0.25">
      <c r="A13" s="219" t="s">
        <v>218</v>
      </c>
      <c r="B13" s="218"/>
      <c r="C13" s="217"/>
      <c r="D13" s="217"/>
      <c r="E13" s="217"/>
    </row>
    <row r="14" spans="1:5" ht="34.9" customHeight="1" x14ac:dyDescent="0.25">
      <c r="A14" s="150" t="s">
        <v>513</v>
      </c>
      <c r="B14" s="242">
        <v>44531</v>
      </c>
      <c r="C14" s="150" t="s">
        <v>384</v>
      </c>
      <c r="D14" s="150" t="s">
        <v>385</v>
      </c>
      <c r="E14" s="152" t="s">
        <v>688</v>
      </c>
    </row>
    <row r="15" spans="1:5" ht="78.75" x14ac:dyDescent="0.25">
      <c r="A15" s="150" t="s">
        <v>386</v>
      </c>
      <c r="B15" s="237">
        <v>44652</v>
      </c>
      <c r="C15" s="150" t="s">
        <v>387</v>
      </c>
      <c r="D15" s="150"/>
      <c r="E15" s="152" t="s">
        <v>689</v>
      </c>
    </row>
    <row r="16" spans="1:5" ht="63" x14ac:dyDescent="0.25">
      <c r="A16" s="150" t="s">
        <v>514</v>
      </c>
      <c r="B16" s="94" t="s">
        <v>388</v>
      </c>
      <c r="C16" s="150" t="s">
        <v>389</v>
      </c>
      <c r="D16" s="150"/>
      <c r="E16" s="152" t="s">
        <v>690</v>
      </c>
    </row>
    <row r="17" spans="1:5" ht="52.15" customHeight="1" x14ac:dyDescent="0.25">
      <c r="A17" s="150" t="s">
        <v>390</v>
      </c>
      <c r="B17" s="242">
        <v>44713</v>
      </c>
      <c r="C17" s="150" t="s">
        <v>391</v>
      </c>
      <c r="D17" s="150" t="s">
        <v>392</v>
      </c>
      <c r="E17" s="152" t="s">
        <v>689</v>
      </c>
    </row>
    <row r="18" spans="1:5" ht="43.9" customHeight="1" x14ac:dyDescent="0.25">
      <c r="A18" s="150" t="s">
        <v>399</v>
      </c>
      <c r="B18" s="151">
        <v>44774</v>
      </c>
      <c r="C18" s="150" t="s">
        <v>188</v>
      </c>
      <c r="D18" s="150"/>
      <c r="E18" s="152" t="s">
        <v>692</v>
      </c>
    </row>
    <row r="19" spans="1:5" ht="66.75" customHeight="1" x14ac:dyDescent="0.25">
      <c r="A19" s="150" t="s">
        <v>548</v>
      </c>
      <c r="B19" s="151" t="s">
        <v>549</v>
      </c>
      <c r="C19" s="150" t="s">
        <v>550</v>
      </c>
      <c r="D19" s="150" t="s">
        <v>551</v>
      </c>
      <c r="E19" s="152" t="s">
        <v>692</v>
      </c>
    </row>
    <row r="20" spans="1:5" ht="51.75" customHeight="1" x14ac:dyDescent="0.25">
      <c r="A20" s="150" t="s">
        <v>552</v>
      </c>
      <c r="B20" s="151">
        <v>44689</v>
      </c>
      <c r="C20" s="150" t="s">
        <v>538</v>
      </c>
      <c r="D20" s="150" t="s">
        <v>539</v>
      </c>
      <c r="E20" s="152" t="s">
        <v>695</v>
      </c>
    </row>
    <row r="21" spans="1:5" ht="31.5" x14ac:dyDescent="0.25">
      <c r="A21" s="261" t="s">
        <v>645</v>
      </c>
      <c r="B21" s="262" t="s">
        <v>577</v>
      </c>
      <c r="C21" s="261" t="s">
        <v>646</v>
      </c>
      <c r="D21" s="261"/>
      <c r="E21" s="152" t="s">
        <v>691</v>
      </c>
    </row>
    <row r="22" spans="1:5" ht="25.5" x14ac:dyDescent="0.25">
      <c r="A22" s="261" t="s">
        <v>647</v>
      </c>
      <c r="B22" s="262">
        <v>44752</v>
      </c>
      <c r="C22" s="261" t="s">
        <v>648</v>
      </c>
      <c r="D22" s="261"/>
      <c r="E22" s="152" t="s">
        <v>688</v>
      </c>
    </row>
    <row r="23" spans="1:5" ht="18.75" x14ac:dyDescent="0.25">
      <c r="A23" s="130" t="s">
        <v>216</v>
      </c>
      <c r="B23" s="141"/>
      <c r="C23" s="130"/>
      <c r="D23" s="130"/>
      <c r="E23" s="131"/>
    </row>
    <row r="24" spans="1:5" ht="17.25" customHeight="1" x14ac:dyDescent="0.25">
      <c r="A24" s="150" t="s">
        <v>302</v>
      </c>
      <c r="B24" s="230">
        <v>44580</v>
      </c>
      <c r="C24" s="150" t="s">
        <v>303</v>
      </c>
      <c r="D24" s="150" t="s">
        <v>304</v>
      </c>
      <c r="E24" s="152" t="s">
        <v>692</v>
      </c>
    </row>
    <row r="25" spans="1:5" ht="18.75" customHeight="1" x14ac:dyDescent="0.25">
      <c r="A25" s="150" t="s">
        <v>305</v>
      </c>
      <c r="B25" s="230">
        <v>44646</v>
      </c>
      <c r="C25" s="150" t="s">
        <v>306</v>
      </c>
      <c r="D25" s="150" t="s">
        <v>307</v>
      </c>
      <c r="E25" s="152" t="s">
        <v>693</v>
      </c>
    </row>
    <row r="26" spans="1:5" ht="19.5" customHeight="1" x14ac:dyDescent="0.25">
      <c r="A26" s="150" t="s">
        <v>308</v>
      </c>
      <c r="B26" s="230">
        <v>44653</v>
      </c>
      <c r="C26" s="150" t="s">
        <v>309</v>
      </c>
      <c r="D26" s="150" t="s">
        <v>310</v>
      </c>
      <c r="E26" s="152" t="s">
        <v>692</v>
      </c>
    </row>
    <row r="27" spans="1:5" ht="63" x14ac:dyDescent="0.25">
      <c r="A27" s="150" t="s">
        <v>311</v>
      </c>
      <c r="B27" s="151">
        <v>44659</v>
      </c>
      <c r="C27" s="150" t="s">
        <v>312</v>
      </c>
      <c r="D27" s="150" t="s">
        <v>313</v>
      </c>
      <c r="E27" s="152" t="s">
        <v>694</v>
      </c>
    </row>
    <row r="28" spans="1:5" ht="63" x14ac:dyDescent="0.25">
      <c r="A28" s="150" t="s">
        <v>314</v>
      </c>
      <c r="B28" s="231">
        <v>44659</v>
      </c>
      <c r="C28" s="150" t="s">
        <v>315</v>
      </c>
      <c r="D28" s="150" t="s">
        <v>316</v>
      </c>
      <c r="E28" s="152" t="s">
        <v>693</v>
      </c>
    </row>
    <row r="29" spans="1:5" ht="18" customHeight="1" x14ac:dyDescent="0.25">
      <c r="A29" s="150" t="s">
        <v>317</v>
      </c>
      <c r="B29" s="232">
        <v>44660</v>
      </c>
      <c r="C29" s="150" t="s">
        <v>318</v>
      </c>
      <c r="D29" s="150" t="s">
        <v>319</v>
      </c>
      <c r="E29" s="152" t="s">
        <v>693</v>
      </c>
    </row>
    <row r="30" spans="1:5" ht="66" customHeight="1" x14ac:dyDescent="0.25">
      <c r="A30" s="150" t="s">
        <v>320</v>
      </c>
      <c r="B30" s="233">
        <v>44668</v>
      </c>
      <c r="C30" s="150" t="s">
        <v>321</v>
      </c>
      <c r="D30" s="150" t="s">
        <v>319</v>
      </c>
      <c r="E30" s="152" t="s">
        <v>695</v>
      </c>
    </row>
    <row r="31" spans="1:5" ht="63" x14ac:dyDescent="0.25">
      <c r="A31" s="150" t="s">
        <v>322</v>
      </c>
      <c r="B31" s="230">
        <v>44688</v>
      </c>
      <c r="C31" s="150" t="s">
        <v>323</v>
      </c>
      <c r="D31" s="150" t="s">
        <v>324</v>
      </c>
      <c r="E31" s="152" t="s">
        <v>696</v>
      </c>
    </row>
    <row r="32" spans="1:5" ht="63" x14ac:dyDescent="0.25">
      <c r="A32" s="150" t="s">
        <v>325</v>
      </c>
      <c r="B32" s="235">
        <v>44697</v>
      </c>
      <c r="C32" s="150" t="s">
        <v>323</v>
      </c>
      <c r="D32" s="150" t="s">
        <v>326</v>
      </c>
      <c r="E32" s="152" t="s">
        <v>696</v>
      </c>
    </row>
    <row r="33" spans="1:5" ht="70.900000000000006" customHeight="1" x14ac:dyDescent="0.25">
      <c r="A33" s="150" t="s">
        <v>327</v>
      </c>
      <c r="B33" s="240">
        <v>44702</v>
      </c>
      <c r="C33" s="150" t="s">
        <v>328</v>
      </c>
      <c r="D33" s="150" t="s">
        <v>329</v>
      </c>
      <c r="E33" s="152" t="s">
        <v>697</v>
      </c>
    </row>
    <row r="34" spans="1:5" ht="28.9" customHeight="1" x14ac:dyDescent="0.25">
      <c r="A34" s="150" t="s">
        <v>515</v>
      </c>
      <c r="B34" s="151">
        <v>44754</v>
      </c>
      <c r="C34" s="234" t="s">
        <v>330</v>
      </c>
      <c r="D34" s="150" t="s">
        <v>331</v>
      </c>
      <c r="E34" s="152" t="s">
        <v>698</v>
      </c>
    </row>
    <row r="35" spans="1:5" ht="37.15" customHeight="1" x14ac:dyDescent="0.25">
      <c r="A35" s="150" t="s">
        <v>393</v>
      </c>
      <c r="B35" s="241" t="s">
        <v>394</v>
      </c>
      <c r="C35" s="239" t="s">
        <v>395</v>
      </c>
      <c r="D35" s="239"/>
      <c r="E35" s="152" t="s">
        <v>692</v>
      </c>
    </row>
    <row r="36" spans="1:5" ht="52.9" customHeight="1" x14ac:dyDescent="0.25">
      <c r="A36" s="150" t="s">
        <v>396</v>
      </c>
      <c r="B36" s="151">
        <v>44440</v>
      </c>
      <c r="C36" s="150" t="s">
        <v>397</v>
      </c>
      <c r="D36" s="150"/>
      <c r="E36" s="152" t="s">
        <v>692</v>
      </c>
    </row>
    <row r="37" spans="1:5" ht="46.5" customHeight="1" x14ac:dyDescent="0.25">
      <c r="A37" s="150" t="s">
        <v>537</v>
      </c>
      <c r="B37" s="151">
        <v>44633</v>
      </c>
      <c r="C37" s="150" t="s">
        <v>538</v>
      </c>
      <c r="D37" s="150" t="s">
        <v>539</v>
      </c>
      <c r="E37" s="152" t="s">
        <v>695</v>
      </c>
    </row>
    <row r="38" spans="1:5" ht="43.5" customHeight="1" x14ac:dyDescent="0.25">
      <c r="A38" s="150" t="s">
        <v>537</v>
      </c>
      <c r="B38" s="151">
        <v>44661</v>
      </c>
      <c r="C38" s="150" t="s">
        <v>540</v>
      </c>
      <c r="D38" s="150" t="s">
        <v>541</v>
      </c>
      <c r="E38" s="152" t="s">
        <v>695</v>
      </c>
    </row>
    <row r="39" spans="1:5" ht="23.25" customHeight="1" x14ac:dyDescent="0.25">
      <c r="A39" s="150" t="s">
        <v>537</v>
      </c>
      <c r="B39" s="151">
        <v>44668</v>
      </c>
      <c r="C39" s="150" t="s">
        <v>538</v>
      </c>
      <c r="D39" s="150" t="s">
        <v>539</v>
      </c>
      <c r="E39" s="152" t="s">
        <v>695</v>
      </c>
    </row>
    <row r="40" spans="1:5" ht="23.25" customHeight="1" x14ac:dyDescent="0.25">
      <c r="A40" s="150" t="s">
        <v>537</v>
      </c>
      <c r="B40" s="151" t="s">
        <v>542</v>
      </c>
      <c r="C40" s="150" t="s">
        <v>538</v>
      </c>
      <c r="D40" s="150" t="s">
        <v>539</v>
      </c>
      <c r="E40" s="152" t="s">
        <v>695</v>
      </c>
    </row>
    <row r="41" spans="1:5" ht="18" customHeight="1" x14ac:dyDescent="0.25">
      <c r="A41" s="150" t="s">
        <v>537</v>
      </c>
      <c r="B41" s="151">
        <v>44724</v>
      </c>
      <c r="C41" s="150" t="s">
        <v>543</v>
      </c>
      <c r="D41" s="150" t="s">
        <v>544</v>
      </c>
      <c r="E41" s="152" t="s">
        <v>695</v>
      </c>
    </row>
    <row r="42" spans="1:5" ht="18" customHeight="1" x14ac:dyDescent="0.25">
      <c r="A42" s="150" t="s">
        <v>545</v>
      </c>
      <c r="B42" s="151">
        <v>44821</v>
      </c>
      <c r="C42" s="150" t="s">
        <v>546</v>
      </c>
      <c r="D42" s="150" t="s">
        <v>547</v>
      </c>
      <c r="E42" s="152" t="s">
        <v>739</v>
      </c>
    </row>
    <row r="43" spans="1:5" ht="19.5" customHeight="1" x14ac:dyDescent="0.25">
      <c r="A43" s="150" t="s">
        <v>649</v>
      </c>
      <c r="B43" s="151">
        <v>44598</v>
      </c>
      <c r="C43" s="150" t="s">
        <v>602</v>
      </c>
      <c r="D43" s="150"/>
      <c r="E43" s="152" t="s">
        <v>695</v>
      </c>
    </row>
    <row r="44" spans="1:5" ht="18.75" customHeight="1" x14ac:dyDescent="0.25">
      <c r="A44" s="150" t="s">
        <v>650</v>
      </c>
      <c r="B44" s="151" t="s">
        <v>651</v>
      </c>
      <c r="C44" s="150" t="s">
        <v>566</v>
      </c>
      <c r="D44" s="150"/>
      <c r="E44" s="152" t="s">
        <v>693</v>
      </c>
    </row>
    <row r="45" spans="1:5" ht="18.75" customHeight="1" x14ac:dyDescent="0.25">
      <c r="A45" s="150" t="s">
        <v>652</v>
      </c>
      <c r="B45" s="151">
        <v>44661</v>
      </c>
      <c r="C45" s="150" t="s">
        <v>653</v>
      </c>
      <c r="D45" s="150"/>
      <c r="E45" s="152" t="s">
        <v>694</v>
      </c>
    </row>
    <row r="46" spans="1:5" ht="18.75" customHeight="1" x14ac:dyDescent="0.25">
      <c r="A46" s="150" t="s">
        <v>654</v>
      </c>
      <c r="B46" s="151">
        <v>44696</v>
      </c>
      <c r="C46" s="150" t="s">
        <v>655</v>
      </c>
      <c r="D46" s="150"/>
      <c r="E46" s="152" t="s">
        <v>695</v>
      </c>
    </row>
    <row r="47" spans="1:5" ht="20.25" customHeight="1" x14ac:dyDescent="0.25">
      <c r="A47" s="150" t="s">
        <v>656</v>
      </c>
      <c r="B47" s="151">
        <v>44689</v>
      </c>
      <c r="C47" s="150" t="s">
        <v>644</v>
      </c>
      <c r="D47" s="150"/>
      <c r="E47" s="152" t="s">
        <v>693</v>
      </c>
    </row>
    <row r="48" spans="1:5" ht="17.25" customHeight="1" x14ac:dyDescent="0.25">
      <c r="A48" s="150" t="s">
        <v>657</v>
      </c>
      <c r="B48" s="151">
        <v>44696</v>
      </c>
      <c r="C48" s="150" t="s">
        <v>658</v>
      </c>
      <c r="D48" s="150"/>
      <c r="E48" s="152" t="s">
        <v>694</v>
      </c>
    </row>
    <row r="49" spans="1:5" ht="18" customHeight="1" x14ac:dyDescent="0.25">
      <c r="A49" s="150" t="s">
        <v>659</v>
      </c>
      <c r="B49" s="151" t="s">
        <v>660</v>
      </c>
      <c r="C49" s="150" t="s">
        <v>661</v>
      </c>
      <c r="D49" s="150"/>
      <c r="E49" s="152" t="s">
        <v>695</v>
      </c>
    </row>
    <row r="50" spans="1:5" ht="35.25" customHeight="1" x14ac:dyDescent="0.25">
      <c r="A50" s="150" t="s">
        <v>662</v>
      </c>
      <c r="B50" s="151">
        <v>44836</v>
      </c>
      <c r="C50" s="150" t="s">
        <v>658</v>
      </c>
      <c r="D50" s="150"/>
      <c r="E50" s="152" t="s">
        <v>740</v>
      </c>
    </row>
    <row r="51" spans="1:5" ht="33" customHeight="1" x14ac:dyDescent="0.25">
      <c r="A51" s="150" t="s">
        <v>663</v>
      </c>
      <c r="B51" s="151">
        <v>44857</v>
      </c>
      <c r="C51" s="150" t="s">
        <v>644</v>
      </c>
      <c r="D51" s="150"/>
      <c r="E51" s="152" t="s">
        <v>693</v>
      </c>
    </row>
    <row r="52" spans="1:5" ht="36" customHeight="1" x14ac:dyDescent="0.25">
      <c r="A52" s="150" t="s">
        <v>664</v>
      </c>
      <c r="B52" s="151">
        <v>44844</v>
      </c>
      <c r="C52" s="150" t="s">
        <v>665</v>
      </c>
      <c r="D52" s="150"/>
      <c r="E52" s="152" t="s">
        <v>699</v>
      </c>
    </row>
    <row r="53" spans="1:5" ht="18.75" customHeight="1" x14ac:dyDescent="0.25">
      <c r="A53" s="130" t="s">
        <v>217</v>
      </c>
      <c r="B53" s="141"/>
      <c r="C53" s="130"/>
      <c r="D53" s="130"/>
      <c r="E53" s="131"/>
    </row>
    <row r="54" spans="1:5" ht="73.900000000000006" customHeight="1" x14ac:dyDescent="0.25">
      <c r="A54" s="150" t="s">
        <v>332</v>
      </c>
      <c r="B54" s="151">
        <v>44619</v>
      </c>
      <c r="C54" s="150" t="s">
        <v>333</v>
      </c>
      <c r="D54" s="150" t="s">
        <v>334</v>
      </c>
      <c r="E54" s="152" t="s">
        <v>693</v>
      </c>
    </row>
    <row r="55" spans="1:5" ht="81" customHeight="1" x14ac:dyDescent="0.25">
      <c r="A55" s="150" t="s">
        <v>335</v>
      </c>
      <c r="B55" s="236">
        <v>44688</v>
      </c>
      <c r="C55" s="150" t="s">
        <v>336</v>
      </c>
      <c r="D55" s="150" t="s">
        <v>337</v>
      </c>
      <c r="E55" s="152" t="s">
        <v>700</v>
      </c>
    </row>
    <row r="56" spans="1:5" ht="73.150000000000006" customHeight="1" x14ac:dyDescent="0.25">
      <c r="A56" s="150" t="s">
        <v>398</v>
      </c>
      <c r="B56" s="151">
        <v>44695</v>
      </c>
      <c r="C56" s="150" t="s">
        <v>188</v>
      </c>
      <c r="D56" s="150"/>
      <c r="E56" s="152" t="s">
        <v>701</v>
      </c>
    </row>
    <row r="57" spans="1:5" ht="45" customHeight="1" x14ac:dyDescent="0.25">
      <c r="A57" s="150" t="s">
        <v>553</v>
      </c>
      <c r="B57" s="151">
        <v>44814</v>
      </c>
      <c r="C57" s="150" t="s">
        <v>538</v>
      </c>
      <c r="D57" s="150" t="s">
        <v>539</v>
      </c>
      <c r="E57" s="152" t="s">
        <v>695</v>
      </c>
    </row>
    <row r="58" spans="1:5" ht="49.5" customHeight="1" x14ac:dyDescent="0.25">
      <c r="A58" s="150" t="s">
        <v>554</v>
      </c>
      <c r="B58" s="151">
        <v>44828</v>
      </c>
      <c r="C58" s="150" t="s">
        <v>555</v>
      </c>
      <c r="D58" s="150" t="s">
        <v>556</v>
      </c>
      <c r="E58" s="152" t="s">
        <v>741</v>
      </c>
    </row>
    <row r="59" spans="1:5" ht="18.75" x14ac:dyDescent="0.25">
      <c r="A59" s="130" t="s">
        <v>214</v>
      </c>
      <c r="B59" s="141"/>
      <c r="C59" s="130"/>
      <c r="D59" s="130"/>
      <c r="E59" s="131"/>
    </row>
    <row r="60" spans="1:5" ht="63" x14ac:dyDescent="0.25">
      <c r="A60" s="150" t="s">
        <v>338</v>
      </c>
      <c r="B60" s="243">
        <v>44598</v>
      </c>
      <c r="C60" s="150" t="s">
        <v>339</v>
      </c>
      <c r="D60" s="150" t="s">
        <v>340</v>
      </c>
      <c r="E60" s="152" t="s">
        <v>702</v>
      </c>
    </row>
    <row r="61" spans="1:5" ht="31.5" x14ac:dyDescent="0.25">
      <c r="A61" s="150" t="s">
        <v>341</v>
      </c>
      <c r="B61" s="244">
        <v>44674</v>
      </c>
      <c r="C61" s="150" t="s">
        <v>342</v>
      </c>
      <c r="D61" s="150" t="s">
        <v>343</v>
      </c>
      <c r="E61" s="152" t="s">
        <v>742</v>
      </c>
    </row>
    <row r="62" spans="1:5" ht="47.25" x14ac:dyDescent="0.25">
      <c r="A62" s="150" t="s">
        <v>557</v>
      </c>
      <c r="B62" s="244" t="s">
        <v>558</v>
      </c>
      <c r="C62" s="150" t="s">
        <v>559</v>
      </c>
      <c r="D62" s="150" t="s">
        <v>560</v>
      </c>
      <c r="E62" s="152" t="s">
        <v>700</v>
      </c>
    </row>
    <row r="63" spans="1:5" ht="18.75" x14ac:dyDescent="0.25">
      <c r="A63" s="130" t="s">
        <v>219</v>
      </c>
      <c r="B63" s="141"/>
      <c r="C63" s="130"/>
      <c r="D63" s="130"/>
      <c r="E63" s="131"/>
    </row>
    <row r="64" spans="1:5" ht="63" x14ac:dyDescent="0.25">
      <c r="A64" s="150" t="s">
        <v>344</v>
      </c>
      <c r="B64" s="244">
        <v>44612</v>
      </c>
      <c r="C64" s="150" t="s">
        <v>345</v>
      </c>
      <c r="D64" s="150" t="s">
        <v>346</v>
      </c>
      <c r="E64" s="152" t="s">
        <v>703</v>
      </c>
    </row>
    <row r="65" spans="1:5" ht="64.900000000000006" customHeight="1" x14ac:dyDescent="0.25">
      <c r="A65" s="150" t="s">
        <v>347</v>
      </c>
      <c r="B65" s="244">
        <v>44666</v>
      </c>
      <c r="C65" s="150" t="s">
        <v>348</v>
      </c>
      <c r="D65" s="150" t="s">
        <v>349</v>
      </c>
      <c r="E65" s="152" t="s">
        <v>695</v>
      </c>
    </row>
    <row r="66" spans="1:5" ht="34.9" customHeight="1" x14ac:dyDescent="0.25">
      <c r="A66" s="150" t="s">
        <v>350</v>
      </c>
      <c r="B66" s="244">
        <v>44708</v>
      </c>
      <c r="C66" s="150" t="s">
        <v>188</v>
      </c>
      <c r="D66" s="150" t="s">
        <v>307</v>
      </c>
      <c r="E66" s="152" t="s">
        <v>692</v>
      </c>
    </row>
    <row r="67" spans="1:5" ht="32.450000000000003" customHeight="1" x14ac:dyDescent="0.25">
      <c r="A67" s="150" t="s">
        <v>351</v>
      </c>
      <c r="B67" s="244">
        <v>44655</v>
      </c>
      <c r="C67" s="150" t="s">
        <v>188</v>
      </c>
      <c r="D67" s="150" t="s">
        <v>307</v>
      </c>
      <c r="E67" s="152" t="s">
        <v>692</v>
      </c>
    </row>
    <row r="68" spans="1:5" ht="31.5" x14ac:dyDescent="0.25">
      <c r="A68" s="150" t="s">
        <v>352</v>
      </c>
      <c r="B68" s="244">
        <v>44746</v>
      </c>
      <c r="C68" s="150" t="s">
        <v>353</v>
      </c>
      <c r="D68" s="150" t="s">
        <v>354</v>
      </c>
      <c r="E68" s="152" t="s">
        <v>695</v>
      </c>
    </row>
    <row r="69" spans="1:5" ht="49.9" customHeight="1" x14ac:dyDescent="0.25">
      <c r="A69" s="150" t="s">
        <v>400</v>
      </c>
      <c r="B69" s="244">
        <v>44531</v>
      </c>
      <c r="C69" s="150"/>
      <c r="D69" s="150"/>
      <c r="E69" s="152" t="s">
        <v>695</v>
      </c>
    </row>
    <row r="70" spans="1:5" ht="36" customHeight="1" x14ac:dyDescent="0.25">
      <c r="A70" s="150" t="s">
        <v>401</v>
      </c>
      <c r="B70" s="244">
        <v>44562</v>
      </c>
      <c r="C70" s="150" t="s">
        <v>402</v>
      </c>
      <c r="D70" s="150" t="s">
        <v>403</v>
      </c>
      <c r="E70" s="152" t="s">
        <v>694</v>
      </c>
    </row>
    <row r="71" spans="1:5" ht="34.9" customHeight="1" x14ac:dyDescent="0.25">
      <c r="A71" s="150" t="s">
        <v>404</v>
      </c>
      <c r="B71" s="244">
        <v>44591</v>
      </c>
      <c r="C71" s="150" t="s">
        <v>516</v>
      </c>
      <c r="D71" s="150"/>
      <c r="E71" s="152" t="s">
        <v>704</v>
      </c>
    </row>
    <row r="72" spans="1:5" ht="50.45" customHeight="1" x14ac:dyDescent="0.25">
      <c r="A72" s="150" t="s">
        <v>405</v>
      </c>
      <c r="B72" s="244">
        <v>44611</v>
      </c>
      <c r="C72" s="150" t="s">
        <v>406</v>
      </c>
      <c r="D72" s="150"/>
      <c r="E72" s="152" t="s">
        <v>705</v>
      </c>
    </row>
    <row r="73" spans="1:5" ht="58.9" customHeight="1" x14ac:dyDescent="0.25">
      <c r="A73" s="150" t="s">
        <v>407</v>
      </c>
      <c r="B73" s="244">
        <v>44621</v>
      </c>
      <c r="C73" s="150" t="s">
        <v>408</v>
      </c>
      <c r="D73" s="150" t="s">
        <v>409</v>
      </c>
      <c r="E73" s="152" t="s">
        <v>706</v>
      </c>
    </row>
    <row r="74" spans="1:5" ht="69.599999999999994" customHeight="1" x14ac:dyDescent="0.25">
      <c r="A74" s="150" t="s">
        <v>410</v>
      </c>
      <c r="B74" s="244">
        <v>44640</v>
      </c>
      <c r="C74" s="150" t="s">
        <v>411</v>
      </c>
      <c r="D74" s="150"/>
      <c r="E74" s="152" t="s">
        <v>707</v>
      </c>
    </row>
    <row r="75" spans="1:5" ht="86.45" customHeight="1" x14ac:dyDescent="0.25">
      <c r="A75" s="150" t="s">
        <v>412</v>
      </c>
      <c r="B75" s="244">
        <v>44652</v>
      </c>
      <c r="C75" s="150" t="s">
        <v>413</v>
      </c>
      <c r="D75" s="150" t="s">
        <v>414</v>
      </c>
      <c r="E75" s="152" t="s">
        <v>708</v>
      </c>
    </row>
    <row r="76" spans="1:5" ht="47.25" x14ac:dyDescent="0.25">
      <c r="A76" s="150" t="s">
        <v>398</v>
      </c>
      <c r="B76" s="244">
        <v>44695</v>
      </c>
      <c r="C76" s="150" t="s">
        <v>482</v>
      </c>
      <c r="D76" s="150"/>
      <c r="E76" s="152" t="s">
        <v>720</v>
      </c>
    </row>
    <row r="77" spans="1:5" ht="73.900000000000006" customHeight="1" x14ac:dyDescent="0.25">
      <c r="A77" s="150" t="s">
        <v>415</v>
      </c>
      <c r="B77" s="244">
        <v>44652</v>
      </c>
      <c r="C77" s="150" t="s">
        <v>416</v>
      </c>
      <c r="D77" s="150" t="s">
        <v>414</v>
      </c>
      <c r="E77" s="152" t="s">
        <v>695</v>
      </c>
    </row>
    <row r="78" spans="1:5" ht="51.6" customHeight="1" x14ac:dyDescent="0.25">
      <c r="A78" s="150" t="s">
        <v>417</v>
      </c>
      <c r="B78" s="244">
        <v>44652</v>
      </c>
      <c r="C78" s="150" t="s">
        <v>418</v>
      </c>
      <c r="D78" s="150" t="s">
        <v>419</v>
      </c>
      <c r="E78" s="152" t="s">
        <v>695</v>
      </c>
    </row>
    <row r="79" spans="1:5" ht="48.75" customHeight="1" x14ac:dyDescent="0.25">
      <c r="A79" s="150" t="s">
        <v>420</v>
      </c>
      <c r="B79" s="244">
        <v>44667</v>
      </c>
      <c r="C79" s="150" t="s">
        <v>421</v>
      </c>
      <c r="D79" s="150"/>
      <c r="E79" s="152" t="s">
        <v>705</v>
      </c>
    </row>
    <row r="80" spans="1:5" ht="65.25" customHeight="1" x14ac:dyDescent="0.25">
      <c r="A80" s="150" t="s">
        <v>422</v>
      </c>
      <c r="B80" s="244">
        <v>44672</v>
      </c>
      <c r="C80" s="150" t="s">
        <v>413</v>
      </c>
      <c r="D80" s="150" t="s">
        <v>423</v>
      </c>
      <c r="E80" s="152" t="s">
        <v>709</v>
      </c>
    </row>
    <row r="81" spans="1:5" ht="65.25" customHeight="1" x14ac:dyDescent="0.25">
      <c r="A81" s="150" t="s">
        <v>424</v>
      </c>
      <c r="B81" s="244">
        <v>44682</v>
      </c>
      <c r="C81" s="150" t="s">
        <v>413</v>
      </c>
      <c r="D81" s="150" t="s">
        <v>425</v>
      </c>
      <c r="E81" s="152" t="s">
        <v>695</v>
      </c>
    </row>
    <row r="82" spans="1:5" ht="48" customHeight="1" x14ac:dyDescent="0.25">
      <c r="A82" s="150" t="s">
        <v>426</v>
      </c>
      <c r="B82" s="244">
        <v>44682</v>
      </c>
      <c r="C82" s="150" t="s">
        <v>427</v>
      </c>
      <c r="D82" s="150" t="s">
        <v>428</v>
      </c>
      <c r="E82" s="152" t="s">
        <v>710</v>
      </c>
    </row>
    <row r="83" spans="1:5" ht="47.25" customHeight="1" x14ac:dyDescent="0.25">
      <c r="A83" s="150" t="s">
        <v>429</v>
      </c>
      <c r="B83" s="244">
        <v>44713</v>
      </c>
      <c r="C83" s="150" t="s">
        <v>430</v>
      </c>
      <c r="D83" s="150" t="s">
        <v>431</v>
      </c>
      <c r="E83" s="152" t="s">
        <v>705</v>
      </c>
    </row>
    <row r="84" spans="1:5" ht="30.75" customHeight="1" x14ac:dyDescent="0.25">
      <c r="A84" s="150" t="s">
        <v>432</v>
      </c>
      <c r="B84" s="244">
        <v>44713</v>
      </c>
      <c r="C84" s="150" t="s">
        <v>430</v>
      </c>
      <c r="D84" s="150" t="s">
        <v>433</v>
      </c>
      <c r="E84" s="152" t="s">
        <v>695</v>
      </c>
    </row>
    <row r="85" spans="1:5" ht="73.900000000000006" customHeight="1" x14ac:dyDescent="0.25">
      <c r="A85" s="150" t="s">
        <v>434</v>
      </c>
      <c r="B85" s="244">
        <v>44743</v>
      </c>
      <c r="C85" s="150" t="s">
        <v>435</v>
      </c>
      <c r="D85" s="150" t="s">
        <v>436</v>
      </c>
      <c r="E85" s="152" t="s">
        <v>711</v>
      </c>
    </row>
    <row r="86" spans="1:5" ht="45.6" customHeight="1" x14ac:dyDescent="0.25">
      <c r="A86" s="150" t="s">
        <v>437</v>
      </c>
      <c r="B86" s="244">
        <v>44805</v>
      </c>
      <c r="C86" s="150" t="s">
        <v>438</v>
      </c>
      <c r="D86" s="150" t="s">
        <v>439</v>
      </c>
      <c r="E86" s="152" t="s">
        <v>695</v>
      </c>
    </row>
    <row r="87" spans="1:5" ht="56.45" customHeight="1" x14ac:dyDescent="0.25">
      <c r="A87" s="150" t="s">
        <v>440</v>
      </c>
      <c r="B87" s="244">
        <v>44829</v>
      </c>
      <c r="C87" s="150" t="s">
        <v>430</v>
      </c>
      <c r="D87" s="150" t="s">
        <v>441</v>
      </c>
      <c r="E87" s="152" t="s">
        <v>693</v>
      </c>
    </row>
    <row r="88" spans="1:5" ht="52.9" customHeight="1" x14ac:dyDescent="0.25">
      <c r="A88" s="150" t="s">
        <v>442</v>
      </c>
      <c r="B88" s="244">
        <v>44835</v>
      </c>
      <c r="C88" s="150" t="s">
        <v>430</v>
      </c>
      <c r="D88" s="150" t="s">
        <v>441</v>
      </c>
      <c r="E88" s="152" t="s">
        <v>695</v>
      </c>
    </row>
    <row r="89" spans="1:5" ht="69" customHeight="1" x14ac:dyDescent="0.25">
      <c r="A89" s="150" t="s">
        <v>443</v>
      </c>
      <c r="B89" s="244">
        <v>44835</v>
      </c>
      <c r="C89" s="150" t="s">
        <v>444</v>
      </c>
      <c r="D89" s="150" t="s">
        <v>445</v>
      </c>
      <c r="E89" s="152" t="s">
        <v>695</v>
      </c>
    </row>
    <row r="90" spans="1:5" ht="36" customHeight="1" x14ac:dyDescent="0.25">
      <c r="A90" s="150" t="s">
        <v>446</v>
      </c>
      <c r="B90" s="244">
        <v>44856</v>
      </c>
      <c r="C90" s="150" t="s">
        <v>188</v>
      </c>
      <c r="D90" s="150" t="s">
        <v>447</v>
      </c>
      <c r="E90" s="152" t="s">
        <v>743</v>
      </c>
    </row>
    <row r="91" spans="1:5" ht="78.75" x14ac:dyDescent="0.25">
      <c r="A91" s="150" t="s">
        <v>561</v>
      </c>
      <c r="B91" s="244">
        <v>44630</v>
      </c>
      <c r="C91" s="150" t="s">
        <v>562</v>
      </c>
      <c r="D91" s="150" t="s">
        <v>563</v>
      </c>
      <c r="E91" s="152" t="s">
        <v>744</v>
      </c>
    </row>
    <row r="92" spans="1:5" ht="56.45" customHeight="1" x14ac:dyDescent="0.25">
      <c r="A92" s="150" t="s">
        <v>564</v>
      </c>
      <c r="B92" s="244" t="s">
        <v>565</v>
      </c>
      <c r="C92" s="150" t="s">
        <v>566</v>
      </c>
      <c r="D92" s="150" t="s">
        <v>567</v>
      </c>
      <c r="E92" s="152" t="s">
        <v>694</v>
      </c>
    </row>
    <row r="93" spans="1:5" ht="63" customHeight="1" x14ac:dyDescent="0.25">
      <c r="A93" s="150" t="s">
        <v>666</v>
      </c>
      <c r="B93" s="244">
        <v>44702</v>
      </c>
      <c r="C93" s="150" t="s">
        <v>644</v>
      </c>
      <c r="D93" s="150"/>
      <c r="E93" s="152" t="s">
        <v>712</v>
      </c>
    </row>
    <row r="94" spans="1:5" ht="61.5" customHeight="1" x14ac:dyDescent="0.25">
      <c r="A94" s="150" t="s">
        <v>568</v>
      </c>
      <c r="B94" s="244" t="s">
        <v>565</v>
      </c>
      <c r="C94" s="150" t="s">
        <v>566</v>
      </c>
      <c r="D94" s="150" t="s">
        <v>567</v>
      </c>
      <c r="E94" s="152" t="s">
        <v>694</v>
      </c>
    </row>
    <row r="95" spans="1:5" ht="40.15" customHeight="1" x14ac:dyDescent="0.25">
      <c r="A95" s="130" t="s">
        <v>215</v>
      </c>
      <c r="B95" s="141"/>
      <c r="C95" s="130"/>
      <c r="D95" s="130"/>
      <c r="E95" s="131"/>
    </row>
    <row r="96" spans="1:5" ht="67.900000000000006" customHeight="1" x14ac:dyDescent="0.25">
      <c r="A96" s="150" t="s">
        <v>355</v>
      </c>
      <c r="B96" s="244">
        <v>44635</v>
      </c>
      <c r="C96" s="150" t="s">
        <v>356</v>
      </c>
      <c r="D96" s="150" t="s">
        <v>307</v>
      </c>
      <c r="E96" s="152" t="s">
        <v>745</v>
      </c>
    </row>
    <row r="97" spans="1:5" ht="74.45" customHeight="1" x14ac:dyDescent="0.25">
      <c r="A97" s="150" t="s">
        <v>357</v>
      </c>
      <c r="B97" s="244">
        <v>44640</v>
      </c>
      <c r="C97" s="150" t="s">
        <v>358</v>
      </c>
      <c r="D97" s="150" t="s">
        <v>359</v>
      </c>
      <c r="E97" s="152" t="s">
        <v>705</v>
      </c>
    </row>
    <row r="98" spans="1:5" ht="77.45" customHeight="1" x14ac:dyDescent="0.25">
      <c r="A98" s="150" t="s">
        <v>360</v>
      </c>
      <c r="B98" s="244">
        <v>44652</v>
      </c>
      <c r="C98" s="150" t="s">
        <v>361</v>
      </c>
      <c r="D98" s="150" t="s">
        <v>362</v>
      </c>
      <c r="E98" s="152" t="s">
        <v>713</v>
      </c>
    </row>
    <row r="99" spans="1:5" ht="49.15" customHeight="1" x14ac:dyDescent="0.25">
      <c r="A99" s="150" t="s">
        <v>363</v>
      </c>
      <c r="B99" s="244">
        <v>44666</v>
      </c>
      <c r="C99" s="150" t="s">
        <v>364</v>
      </c>
      <c r="D99" s="150" t="s">
        <v>307</v>
      </c>
      <c r="E99" s="152" t="s">
        <v>714</v>
      </c>
    </row>
    <row r="100" spans="1:5" ht="61.9" customHeight="1" x14ac:dyDescent="0.25">
      <c r="A100" s="150" t="s">
        <v>365</v>
      </c>
      <c r="B100" s="244">
        <v>44696</v>
      </c>
      <c r="C100" s="150" t="s">
        <v>333</v>
      </c>
      <c r="D100" s="150" t="s">
        <v>366</v>
      </c>
      <c r="E100" s="152" t="s">
        <v>714</v>
      </c>
    </row>
    <row r="101" spans="1:5" ht="40.15" customHeight="1" x14ac:dyDescent="0.25">
      <c r="A101" s="150" t="s">
        <v>367</v>
      </c>
      <c r="B101" s="244">
        <v>44654</v>
      </c>
      <c r="C101" s="150" t="s">
        <v>368</v>
      </c>
      <c r="D101" s="150" t="s">
        <v>369</v>
      </c>
      <c r="E101" s="152" t="s">
        <v>715</v>
      </c>
    </row>
    <row r="102" spans="1:5" ht="54.6" customHeight="1" x14ac:dyDescent="0.25">
      <c r="A102" s="150" t="s">
        <v>370</v>
      </c>
      <c r="B102" s="244">
        <v>44760</v>
      </c>
      <c r="C102" s="150" t="s">
        <v>358</v>
      </c>
      <c r="D102" s="150" t="s">
        <v>371</v>
      </c>
      <c r="E102" s="152" t="s">
        <v>715</v>
      </c>
    </row>
    <row r="103" spans="1:5" ht="28.5" customHeight="1" x14ac:dyDescent="0.25">
      <c r="A103" s="150" t="s">
        <v>372</v>
      </c>
      <c r="B103" s="244">
        <v>44822</v>
      </c>
      <c r="C103" s="150" t="s">
        <v>368</v>
      </c>
      <c r="D103" s="150" t="s">
        <v>373</v>
      </c>
      <c r="E103" s="152" t="s">
        <v>716</v>
      </c>
    </row>
    <row r="104" spans="1:5" ht="34.5" customHeight="1" x14ac:dyDescent="0.25">
      <c r="A104" s="150" t="s">
        <v>448</v>
      </c>
      <c r="B104" s="244">
        <v>44531</v>
      </c>
      <c r="C104" s="150" t="s">
        <v>517</v>
      </c>
      <c r="D104" s="150"/>
      <c r="E104" s="152" t="s">
        <v>717</v>
      </c>
    </row>
    <row r="105" spans="1:5" ht="35.25" customHeight="1" x14ac:dyDescent="0.25">
      <c r="A105" s="150" t="s">
        <v>449</v>
      </c>
      <c r="B105" s="244">
        <v>44555</v>
      </c>
      <c r="C105" s="150" t="s">
        <v>518</v>
      </c>
      <c r="D105" s="150"/>
      <c r="E105" s="152" t="s">
        <v>715</v>
      </c>
    </row>
    <row r="106" spans="1:5" ht="31.5" customHeight="1" x14ac:dyDescent="0.25">
      <c r="A106" s="150" t="s">
        <v>450</v>
      </c>
      <c r="B106" s="244">
        <v>44562</v>
      </c>
      <c r="C106" s="150" t="s">
        <v>451</v>
      </c>
      <c r="D106" s="150" t="s">
        <v>452</v>
      </c>
      <c r="E106" s="152" t="s">
        <v>718</v>
      </c>
    </row>
    <row r="107" spans="1:5" ht="36" customHeight="1" x14ac:dyDescent="0.25">
      <c r="A107" s="150" t="s">
        <v>453</v>
      </c>
      <c r="B107" s="244">
        <v>44562</v>
      </c>
      <c r="C107" s="150" t="s">
        <v>454</v>
      </c>
      <c r="D107" s="150"/>
      <c r="E107" s="152" t="s">
        <v>692</v>
      </c>
    </row>
    <row r="108" spans="1:5" ht="34.5" customHeight="1" x14ac:dyDescent="0.25">
      <c r="A108" s="150" t="s">
        <v>455</v>
      </c>
      <c r="B108" s="244">
        <v>44562</v>
      </c>
      <c r="C108" s="150" t="s">
        <v>454</v>
      </c>
      <c r="D108" s="150"/>
      <c r="E108" s="152" t="s">
        <v>692</v>
      </c>
    </row>
    <row r="109" spans="1:5" ht="39" customHeight="1" x14ac:dyDescent="0.25">
      <c r="A109" s="150" t="s">
        <v>456</v>
      </c>
      <c r="B109" s="244">
        <v>44593</v>
      </c>
      <c r="C109" s="150" t="s">
        <v>358</v>
      </c>
      <c r="D109" s="150" t="s">
        <v>457</v>
      </c>
      <c r="E109" s="152" t="s">
        <v>715</v>
      </c>
    </row>
    <row r="110" spans="1:5" ht="36" customHeight="1" x14ac:dyDescent="0.25">
      <c r="A110" s="150" t="s">
        <v>458</v>
      </c>
      <c r="B110" s="244">
        <v>44593</v>
      </c>
      <c r="C110" s="150" t="s">
        <v>358</v>
      </c>
      <c r="D110" s="150" t="s">
        <v>459</v>
      </c>
      <c r="E110" s="152" t="s">
        <v>715</v>
      </c>
    </row>
    <row r="111" spans="1:5" ht="47.25" x14ac:dyDescent="0.25">
      <c r="A111" s="150" t="s">
        <v>460</v>
      </c>
      <c r="B111" s="244">
        <v>44593</v>
      </c>
      <c r="C111" s="150" t="s">
        <v>358</v>
      </c>
      <c r="D111" s="150" t="s">
        <v>461</v>
      </c>
      <c r="E111" s="152" t="s">
        <v>719</v>
      </c>
    </row>
    <row r="112" spans="1:5" ht="43.15" customHeight="1" x14ac:dyDescent="0.25">
      <c r="A112" s="150" t="s">
        <v>462</v>
      </c>
      <c r="B112" s="244">
        <v>44621</v>
      </c>
      <c r="C112" s="150" t="s">
        <v>463</v>
      </c>
      <c r="D112" s="150" t="s">
        <v>464</v>
      </c>
      <c r="E112" s="152" t="s">
        <v>692</v>
      </c>
    </row>
    <row r="113" spans="1:5" ht="47.25" x14ac:dyDescent="0.25">
      <c r="A113" s="150" t="s">
        <v>465</v>
      </c>
      <c r="B113" s="244">
        <v>44621</v>
      </c>
      <c r="C113" s="150" t="s">
        <v>466</v>
      </c>
      <c r="D113" s="150" t="s">
        <v>467</v>
      </c>
      <c r="E113" s="152" t="s">
        <v>692</v>
      </c>
    </row>
    <row r="114" spans="1:5" ht="37.5" customHeight="1" x14ac:dyDescent="0.25">
      <c r="A114" s="150" t="s">
        <v>468</v>
      </c>
      <c r="B114" s="244">
        <v>44621</v>
      </c>
      <c r="C114" s="150" t="s">
        <v>358</v>
      </c>
      <c r="D114" s="150" t="s">
        <v>469</v>
      </c>
      <c r="E114" s="152" t="s">
        <v>715</v>
      </c>
    </row>
    <row r="115" spans="1:5" ht="34.5" customHeight="1" x14ac:dyDescent="0.25">
      <c r="A115" s="150" t="s">
        <v>468</v>
      </c>
      <c r="B115" s="244">
        <v>44621</v>
      </c>
      <c r="C115" s="150" t="s">
        <v>358</v>
      </c>
      <c r="D115" s="150" t="s">
        <v>469</v>
      </c>
      <c r="E115" s="152" t="s">
        <v>715</v>
      </c>
    </row>
    <row r="116" spans="1:5" ht="32.25" customHeight="1" x14ac:dyDescent="0.25">
      <c r="A116" s="150" t="s">
        <v>470</v>
      </c>
      <c r="B116" s="244">
        <v>44652</v>
      </c>
      <c r="C116" s="150" t="s">
        <v>368</v>
      </c>
      <c r="D116" s="150" t="s">
        <v>471</v>
      </c>
      <c r="E116" s="152" t="s">
        <v>715</v>
      </c>
    </row>
    <row r="117" spans="1:5" ht="47.25" x14ac:dyDescent="0.25">
      <c r="A117" s="150" t="s">
        <v>472</v>
      </c>
      <c r="B117" s="244">
        <v>44652</v>
      </c>
      <c r="C117" s="150" t="s">
        <v>473</v>
      </c>
      <c r="D117" s="150" t="s">
        <v>459</v>
      </c>
      <c r="E117" s="152" t="s">
        <v>715</v>
      </c>
    </row>
    <row r="118" spans="1:5" ht="35.25" customHeight="1" x14ac:dyDescent="0.25">
      <c r="A118" s="150" t="s">
        <v>474</v>
      </c>
      <c r="B118" s="244">
        <v>44654</v>
      </c>
      <c r="C118" s="150" t="s">
        <v>451</v>
      </c>
      <c r="D118" s="150" t="s">
        <v>471</v>
      </c>
      <c r="E118" s="152" t="s">
        <v>715</v>
      </c>
    </row>
    <row r="119" spans="1:5" ht="47.25" x14ac:dyDescent="0.25">
      <c r="A119" s="150" t="s">
        <v>475</v>
      </c>
      <c r="B119" s="244">
        <v>44682</v>
      </c>
      <c r="C119" s="150" t="s">
        <v>476</v>
      </c>
      <c r="D119" s="150" t="s">
        <v>477</v>
      </c>
      <c r="E119" s="152" t="s">
        <v>716</v>
      </c>
    </row>
    <row r="120" spans="1:5" ht="34.5" customHeight="1" x14ac:dyDescent="0.25">
      <c r="A120" s="150" t="s">
        <v>468</v>
      </c>
      <c r="B120" s="244">
        <v>44682</v>
      </c>
      <c r="C120" s="150" t="s">
        <v>473</v>
      </c>
      <c r="D120" s="150" t="s">
        <v>469</v>
      </c>
      <c r="E120" s="152" t="s">
        <v>716</v>
      </c>
    </row>
    <row r="121" spans="1:5" ht="47.25" x14ac:dyDescent="0.25">
      <c r="A121" s="150" t="s">
        <v>478</v>
      </c>
      <c r="B121" s="244">
        <v>44682</v>
      </c>
      <c r="C121" s="150" t="s">
        <v>473</v>
      </c>
      <c r="D121" s="150" t="s">
        <v>479</v>
      </c>
      <c r="E121" s="152" t="s">
        <v>716</v>
      </c>
    </row>
    <row r="122" spans="1:5" ht="35.25" customHeight="1" x14ac:dyDescent="0.25">
      <c r="A122" s="150" t="s">
        <v>480</v>
      </c>
      <c r="B122" s="244">
        <v>44683</v>
      </c>
      <c r="C122" s="150" t="s">
        <v>481</v>
      </c>
      <c r="D122" s="150"/>
      <c r="E122" s="152" t="s">
        <v>715</v>
      </c>
    </row>
    <row r="123" spans="1:5" ht="47.25" x14ac:dyDescent="0.25">
      <c r="A123" s="150" t="s">
        <v>483</v>
      </c>
      <c r="B123" s="244">
        <v>44713</v>
      </c>
      <c r="C123" s="150" t="s">
        <v>454</v>
      </c>
      <c r="D123" s="150" t="s">
        <v>484</v>
      </c>
      <c r="E123" s="152" t="s">
        <v>692</v>
      </c>
    </row>
    <row r="124" spans="1:5" ht="31.5" x14ac:dyDescent="0.25">
      <c r="A124" s="150" t="s">
        <v>485</v>
      </c>
      <c r="B124" s="244">
        <v>44713</v>
      </c>
      <c r="C124" s="150" t="s">
        <v>486</v>
      </c>
      <c r="D124" s="150" t="s">
        <v>487</v>
      </c>
      <c r="E124" s="152" t="s">
        <v>692</v>
      </c>
    </row>
    <row r="125" spans="1:5" ht="35.25" customHeight="1" x14ac:dyDescent="0.25">
      <c r="A125" s="150" t="s">
        <v>488</v>
      </c>
      <c r="B125" s="244">
        <v>44805</v>
      </c>
      <c r="C125" s="150" t="s">
        <v>368</v>
      </c>
      <c r="D125" s="150" t="s">
        <v>489</v>
      </c>
      <c r="E125" s="152" t="s">
        <v>715</v>
      </c>
    </row>
    <row r="126" spans="1:5" ht="47.25" x14ac:dyDescent="0.25">
      <c r="A126" s="150" t="s">
        <v>490</v>
      </c>
      <c r="B126" s="244">
        <v>44805</v>
      </c>
      <c r="C126" s="150" t="s">
        <v>368</v>
      </c>
      <c r="D126" s="150" t="s">
        <v>491</v>
      </c>
      <c r="E126" s="152" t="s">
        <v>715</v>
      </c>
    </row>
    <row r="127" spans="1:5" ht="63" x14ac:dyDescent="0.25">
      <c r="A127" s="150" t="s">
        <v>492</v>
      </c>
      <c r="B127" s="244">
        <v>44805</v>
      </c>
      <c r="C127" s="150" t="s">
        <v>493</v>
      </c>
      <c r="D127" s="150" t="s">
        <v>494</v>
      </c>
      <c r="E127" s="152" t="s">
        <v>721</v>
      </c>
    </row>
    <row r="128" spans="1:5" ht="33.75" customHeight="1" x14ac:dyDescent="0.25">
      <c r="A128" s="150" t="s">
        <v>495</v>
      </c>
      <c r="B128" s="244">
        <v>44805</v>
      </c>
      <c r="C128" s="150" t="s">
        <v>368</v>
      </c>
      <c r="D128" s="150" t="s">
        <v>496</v>
      </c>
      <c r="E128" s="152" t="s">
        <v>716</v>
      </c>
    </row>
    <row r="129" spans="1:5" ht="33" customHeight="1" x14ac:dyDescent="0.25">
      <c r="A129" s="150" t="s">
        <v>497</v>
      </c>
      <c r="B129" s="244">
        <v>44822</v>
      </c>
      <c r="C129" s="150" t="s">
        <v>368</v>
      </c>
      <c r="D129" s="150" t="s">
        <v>489</v>
      </c>
      <c r="E129" s="152" t="s">
        <v>721</v>
      </c>
    </row>
    <row r="130" spans="1:5" ht="47.25" x14ac:dyDescent="0.25">
      <c r="A130" s="150" t="s">
        <v>498</v>
      </c>
      <c r="B130" s="244">
        <v>44826</v>
      </c>
      <c r="C130" s="150" t="s">
        <v>368</v>
      </c>
      <c r="D130" s="150" t="s">
        <v>491</v>
      </c>
      <c r="E130" s="152" t="s">
        <v>715</v>
      </c>
    </row>
    <row r="131" spans="1:5" ht="47.25" x14ac:dyDescent="0.25">
      <c r="A131" s="150" t="s">
        <v>499</v>
      </c>
      <c r="B131" s="244">
        <v>44832</v>
      </c>
      <c r="C131" s="150" t="s">
        <v>454</v>
      </c>
      <c r="D131" s="150" t="s">
        <v>500</v>
      </c>
      <c r="E131" s="152" t="s">
        <v>715</v>
      </c>
    </row>
    <row r="132" spans="1:5" ht="37.5" customHeight="1" x14ac:dyDescent="0.25">
      <c r="A132" s="150" t="s">
        <v>501</v>
      </c>
      <c r="B132" s="244">
        <v>44835</v>
      </c>
      <c r="C132" s="150" t="s">
        <v>368</v>
      </c>
      <c r="D132" s="150" t="s">
        <v>489</v>
      </c>
      <c r="E132" s="152" t="s">
        <v>718</v>
      </c>
    </row>
    <row r="133" spans="1:5" ht="35.25" customHeight="1" x14ac:dyDescent="0.25">
      <c r="A133" s="150" t="s">
        <v>502</v>
      </c>
      <c r="B133" s="244">
        <v>44835</v>
      </c>
      <c r="C133" s="150" t="s">
        <v>368</v>
      </c>
      <c r="D133" s="150" t="s">
        <v>484</v>
      </c>
      <c r="E133" s="152" t="s">
        <v>722</v>
      </c>
    </row>
    <row r="134" spans="1:5" ht="157.5" x14ac:dyDescent="0.25">
      <c r="A134" s="150" t="s">
        <v>503</v>
      </c>
      <c r="B134" s="244">
        <v>44835</v>
      </c>
      <c r="C134" s="150" t="s">
        <v>438</v>
      </c>
      <c r="D134" s="150" t="s">
        <v>504</v>
      </c>
      <c r="E134" s="152" t="s">
        <v>715</v>
      </c>
    </row>
    <row r="135" spans="1:5" ht="31.5" x14ac:dyDescent="0.25">
      <c r="A135" s="150" t="s">
        <v>569</v>
      </c>
      <c r="B135" s="244" t="s">
        <v>570</v>
      </c>
      <c r="C135" s="150" t="s">
        <v>571</v>
      </c>
      <c r="D135" s="150" t="s">
        <v>572</v>
      </c>
      <c r="E135" s="152" t="s">
        <v>723</v>
      </c>
    </row>
    <row r="136" spans="1:5" ht="47.25" x14ac:dyDescent="0.25">
      <c r="A136" s="150" t="s">
        <v>573</v>
      </c>
      <c r="B136" s="244">
        <v>44632</v>
      </c>
      <c r="C136" s="150" t="s">
        <v>574</v>
      </c>
      <c r="D136" s="150" t="s">
        <v>575</v>
      </c>
      <c r="E136" s="152" t="s">
        <v>724</v>
      </c>
    </row>
    <row r="137" spans="1:5" ht="47.25" x14ac:dyDescent="0.25">
      <c r="A137" s="150" t="s">
        <v>576</v>
      </c>
      <c r="B137" s="244" t="s">
        <v>577</v>
      </c>
      <c r="C137" s="150" t="s">
        <v>578</v>
      </c>
      <c r="D137" s="150" t="s">
        <v>579</v>
      </c>
      <c r="E137" s="152" t="s">
        <v>725</v>
      </c>
    </row>
    <row r="138" spans="1:5" ht="47.25" x14ac:dyDescent="0.25">
      <c r="A138" s="150" t="s">
        <v>580</v>
      </c>
      <c r="B138" s="244" t="s">
        <v>581</v>
      </c>
      <c r="C138" s="150" t="s">
        <v>582</v>
      </c>
      <c r="D138" s="150" t="s">
        <v>583</v>
      </c>
      <c r="E138" s="152" t="s">
        <v>725</v>
      </c>
    </row>
    <row r="139" spans="1:5" ht="31.5" x14ac:dyDescent="0.25">
      <c r="A139" s="150" t="s">
        <v>584</v>
      </c>
      <c r="B139" s="244" t="s">
        <v>585</v>
      </c>
      <c r="C139" s="150" t="s">
        <v>582</v>
      </c>
      <c r="D139" s="150" t="s">
        <v>586</v>
      </c>
      <c r="E139" s="152" t="s">
        <v>723</v>
      </c>
    </row>
    <row r="140" spans="1:5" ht="47.25" x14ac:dyDescent="0.25">
      <c r="A140" s="150" t="s">
        <v>505</v>
      </c>
      <c r="B140" s="244" t="s">
        <v>506</v>
      </c>
      <c r="C140" s="150" t="s">
        <v>507</v>
      </c>
      <c r="D140" s="150"/>
      <c r="E140" s="152" t="s">
        <v>692</v>
      </c>
    </row>
  </sheetData>
  <sheetProtection sort="0" autoFilter="0" pivotTables="0"/>
  <mergeCells count="1">
    <mergeCell ref="A1:E1"/>
  </mergeCells>
  <hyperlinks>
    <hyperlink ref="D6" r:id="rId1"/>
    <hyperlink ref="D24" r:id="rId2" display="http://www.econavigator.ru/"/>
    <hyperlink ref="C96" r:id="rId3"/>
    <hyperlink ref="C98" r:id="rId4"/>
    <hyperlink ref="D7" r:id="rId5"/>
    <hyperlink ref="D8" r:id="rId6"/>
    <hyperlink ref="D17" r:id="rId7"/>
    <hyperlink ref="D81" r:id="rId8"/>
    <hyperlink ref="D80" r:id="rId9"/>
    <hyperlink ref="D75" r:id="rId10"/>
    <hyperlink ref="D77" r:id="rId11"/>
    <hyperlink ref="D78" r:id="rId12"/>
    <hyperlink ref="D73" r:id="rId13"/>
    <hyperlink ref="D70" r:id="rId14"/>
    <hyperlink ref="D83" r:id="rId15"/>
    <hyperlink ref="D84" r:id="rId16"/>
    <hyperlink ref="D86" r:id="rId17"/>
    <hyperlink ref="D88" r:id="rId18"/>
    <hyperlink ref="D90" r:id="rId19"/>
    <hyperlink ref="D89" r:id="rId20"/>
    <hyperlink ref="D85" r:id="rId21"/>
    <hyperlink ref="D87" r:id="rId22"/>
    <hyperlink ref="D106" r:id="rId23"/>
    <hyperlink ref="D109" r:id="rId24"/>
    <hyperlink ref="D111" r:id="rId25"/>
    <hyperlink ref="D110" r:id="rId26"/>
    <hyperlink ref="D112" r:id="rId27"/>
    <hyperlink ref="D113" r:id="rId28"/>
    <hyperlink ref="D114" r:id="rId29"/>
    <hyperlink ref="D116" r:id="rId30"/>
    <hyperlink ref="D117" r:id="rId31"/>
    <hyperlink ref="D119" r:id="rId32"/>
    <hyperlink ref="D120" r:id="rId33"/>
    <hyperlink ref="D121" r:id="rId34"/>
    <hyperlink ref="D115" r:id="rId35"/>
    <hyperlink ref="D125" r:id="rId36"/>
    <hyperlink ref="D126" r:id="rId37"/>
    <hyperlink ref="D127" r:id="rId38"/>
    <hyperlink ref="D131" r:id="rId39"/>
    <hyperlink ref="D128" r:id="rId40"/>
    <hyperlink ref="D133" r:id="rId41"/>
    <hyperlink ref="D134" r:id="rId42"/>
    <hyperlink ref="D123" r:id="rId43"/>
    <hyperlink ref="D130" r:id="rId44"/>
    <hyperlink ref="D118" r:id="rId45"/>
  </hyperlinks>
  <pageMargins left="0.70866141732283472" right="0.70866141732283472" top="0.74803149606299213" bottom="0.74803149606299213" header="0.31496062992125984" footer="0.31496062992125984"/>
  <pageSetup paperSize="9" scale="80" orientation="landscape" r:id="rId4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zoomScale="80" zoomScaleNormal="100" zoomScaleSheetLayoutView="80" workbookViewId="0">
      <selection activeCell="A7" sqref="A7:F12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57" t="s">
        <v>152</v>
      </c>
      <c r="B1" s="357"/>
      <c r="C1" s="357"/>
      <c r="D1" s="224"/>
      <c r="E1" s="169"/>
      <c r="F1" s="169"/>
    </row>
    <row r="2" spans="1:6" ht="18.75" x14ac:dyDescent="0.25">
      <c r="A2" s="343" t="s">
        <v>153</v>
      </c>
      <c r="B2" s="343"/>
      <c r="C2" s="343"/>
      <c r="D2" s="221"/>
      <c r="E2" s="161"/>
      <c r="F2" s="161"/>
    </row>
    <row r="3" spans="1:6" ht="75.75" customHeight="1" x14ac:dyDescent="0.25">
      <c r="A3" s="163" t="s">
        <v>154</v>
      </c>
      <c r="B3" s="168" t="s">
        <v>222</v>
      </c>
      <c r="C3" s="166" t="s">
        <v>254</v>
      </c>
      <c r="D3" s="344" t="s">
        <v>253</v>
      </c>
      <c r="E3" s="345"/>
      <c r="F3" s="163" t="s">
        <v>255</v>
      </c>
    </row>
    <row r="4" spans="1:6" ht="22.5" customHeight="1" x14ac:dyDescent="0.25">
      <c r="A4" s="220"/>
      <c r="B4" s="223"/>
      <c r="C4" s="222"/>
      <c r="D4" s="220" t="s">
        <v>251</v>
      </c>
      <c r="E4" s="220" t="s">
        <v>252</v>
      </c>
      <c r="F4" s="220"/>
    </row>
    <row r="5" spans="1:6" ht="18.75" x14ac:dyDescent="0.3">
      <c r="A5" s="67" t="s">
        <v>155</v>
      </c>
      <c r="B5" s="70"/>
      <c r="C5" s="142"/>
      <c r="D5" s="71"/>
      <c r="E5" s="71"/>
      <c r="F5" s="71"/>
    </row>
    <row r="6" spans="1:6" ht="18.75" x14ac:dyDescent="0.25">
      <c r="A6" s="65" t="s">
        <v>156</v>
      </c>
      <c r="B6" s="94"/>
      <c r="C6" s="107"/>
      <c r="D6" s="117"/>
      <c r="E6" s="117"/>
      <c r="F6" s="117"/>
    </row>
    <row r="7" spans="1:6" ht="37.5" x14ac:dyDescent="0.25">
      <c r="A7" s="30" t="s">
        <v>157</v>
      </c>
      <c r="B7" s="94"/>
      <c r="C7" s="93"/>
      <c r="D7" s="94"/>
      <c r="E7" s="94"/>
      <c r="F7" s="94"/>
    </row>
    <row r="8" spans="1:6" ht="18.75" x14ac:dyDescent="0.25">
      <c r="A8" s="30" t="s">
        <v>249</v>
      </c>
      <c r="B8" s="254" t="s">
        <v>587</v>
      </c>
      <c r="C8" s="171">
        <v>302</v>
      </c>
      <c r="D8" s="94">
        <v>0</v>
      </c>
      <c r="E8" s="94">
        <v>0</v>
      </c>
      <c r="F8" s="94">
        <v>0</v>
      </c>
    </row>
    <row r="9" spans="1:6" ht="18.75" x14ac:dyDescent="0.25">
      <c r="A9" s="30" t="s">
        <v>250</v>
      </c>
      <c r="B9" s="108" t="s">
        <v>588</v>
      </c>
      <c r="C9" s="171">
        <v>3836</v>
      </c>
      <c r="D9" s="94">
        <v>133</v>
      </c>
      <c r="E9" s="172">
        <v>39607</v>
      </c>
      <c r="F9" s="172">
        <v>6818</v>
      </c>
    </row>
    <row r="10" spans="1:6" ht="18.75" x14ac:dyDescent="0.25">
      <c r="A10" s="65" t="s">
        <v>281</v>
      </c>
      <c r="B10" s="94"/>
      <c r="C10" s="249"/>
      <c r="D10" s="94"/>
      <c r="E10" s="94"/>
      <c r="F10" s="94"/>
    </row>
    <row r="11" spans="1:6" ht="18.75" x14ac:dyDescent="0.25">
      <c r="A11" s="68" t="s">
        <v>280</v>
      </c>
      <c r="B11" s="254" t="s">
        <v>589</v>
      </c>
      <c r="C11" s="249">
        <v>3</v>
      </c>
      <c r="D11" s="94">
        <v>1</v>
      </c>
      <c r="E11" s="94">
        <v>360</v>
      </c>
      <c r="F11" s="94">
        <v>0</v>
      </c>
    </row>
    <row r="12" spans="1:6" ht="18.75" x14ac:dyDescent="0.25">
      <c r="A12" s="72" t="s">
        <v>158</v>
      </c>
      <c r="B12" s="94"/>
      <c r="C12" s="93"/>
      <c r="D12" s="94"/>
      <c r="E12" s="94"/>
      <c r="F12" s="94"/>
    </row>
    <row r="13" spans="1:6" ht="18.75" customHeight="1" x14ac:dyDescent="0.3">
      <c r="A13" s="47" t="s">
        <v>159</v>
      </c>
      <c r="B13" s="69" t="s">
        <v>163</v>
      </c>
      <c r="C13" s="143" t="s">
        <v>162</v>
      </c>
      <c r="D13" s="69"/>
      <c r="E13" s="69"/>
      <c r="F13" s="69"/>
    </row>
    <row r="14" spans="1:6" ht="18.75" x14ac:dyDescent="0.25">
      <c r="A14" s="30" t="s">
        <v>160</v>
      </c>
      <c r="B14" s="94"/>
      <c r="C14" s="93"/>
      <c r="D14" s="94"/>
      <c r="E14" s="94"/>
      <c r="F14" s="94"/>
    </row>
    <row r="15" spans="1:6" ht="18.75" x14ac:dyDescent="0.25">
      <c r="A15" s="30" t="s">
        <v>161</v>
      </c>
      <c r="B15" s="94"/>
      <c r="C15" s="93"/>
      <c r="D15" s="94"/>
      <c r="E15" s="94"/>
      <c r="F15" s="94"/>
    </row>
    <row r="16" spans="1:6" ht="18.75" x14ac:dyDescent="0.3">
      <c r="A16" s="1"/>
      <c r="B16" s="1"/>
      <c r="C16" s="1"/>
      <c r="D16" s="1"/>
      <c r="E16" s="1"/>
      <c r="F16" s="1"/>
    </row>
    <row r="18" spans="1:6" ht="37.5" customHeight="1" x14ac:dyDescent="0.25"/>
    <row r="19" spans="1:6" ht="75" customHeight="1" x14ac:dyDescent="0.25"/>
    <row r="20" spans="1:6" ht="38.25" customHeight="1" x14ac:dyDescent="0.25"/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8" r:id="rId1"/>
    <hyperlink ref="B9" r:id="rId2"/>
    <hyperlink ref="B11" r:id="rId3"/>
  </hyperlinks>
  <pageMargins left="0.70866141732283472" right="0.70866141732283472" top="0.74803149606299213" bottom="0.74803149606299213" header="0.31496062992125984" footer="0.31496062992125984"/>
  <pageSetup paperSize="9" scale="84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view="pageBreakPreview" zoomScaleNormal="100" zoomScaleSheetLayoutView="100" workbookViewId="0">
      <selection activeCell="B3" sqref="B3:B4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43" t="s">
        <v>164</v>
      </c>
      <c r="B1" s="343"/>
    </row>
    <row r="2" spans="1:2" ht="18.75" x14ac:dyDescent="0.25">
      <c r="A2" s="163" t="s">
        <v>165</v>
      </c>
      <c r="B2" s="163" t="s">
        <v>172</v>
      </c>
    </row>
    <row r="3" spans="1:2" ht="73.5" customHeight="1" x14ac:dyDescent="0.25">
      <c r="A3" s="145" t="s">
        <v>166</v>
      </c>
      <c r="B3" s="149">
        <v>16</v>
      </c>
    </row>
    <row r="4" spans="1:2" ht="101.25" customHeight="1" x14ac:dyDescent="0.25">
      <c r="A4" s="145" t="s">
        <v>167</v>
      </c>
      <c r="B4" s="149">
        <v>225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view="pageBreakPreview" zoomScaleNormal="100" zoomScaleSheetLayoutView="100" workbookViewId="0">
      <selection activeCell="C5" sqref="C5:D6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46" t="s">
        <v>168</v>
      </c>
      <c r="B1" s="146"/>
      <c r="C1" s="146"/>
      <c r="D1" s="146"/>
    </row>
    <row r="2" spans="1:4" ht="37.5" customHeight="1" x14ac:dyDescent="0.25">
      <c r="A2" s="163" t="s">
        <v>56</v>
      </c>
      <c r="B2" s="163" t="s">
        <v>169</v>
      </c>
      <c r="C2" s="163" t="s">
        <v>170</v>
      </c>
      <c r="D2" s="163" t="s">
        <v>171</v>
      </c>
    </row>
    <row r="3" spans="1:4" ht="44.25" customHeight="1" x14ac:dyDescent="0.25">
      <c r="A3" s="62">
        <v>1</v>
      </c>
      <c r="B3" s="30" t="s">
        <v>173</v>
      </c>
      <c r="C3" s="73"/>
      <c r="D3" s="21">
        <v>0</v>
      </c>
    </row>
    <row r="4" spans="1:4" ht="59.25" customHeight="1" x14ac:dyDescent="0.25">
      <c r="A4" s="62">
        <v>2</v>
      </c>
      <c r="B4" s="30" t="s">
        <v>174</v>
      </c>
      <c r="C4" s="73"/>
      <c r="D4" s="21">
        <v>0</v>
      </c>
    </row>
    <row r="5" spans="1:4" ht="49.5" customHeight="1" x14ac:dyDescent="0.25">
      <c r="A5" s="62">
        <v>3</v>
      </c>
      <c r="B5" s="30" t="s">
        <v>175</v>
      </c>
      <c r="C5" s="73" t="s">
        <v>590</v>
      </c>
      <c r="D5" s="21">
        <v>120</v>
      </c>
    </row>
    <row r="6" spans="1:4" ht="48.75" customHeight="1" x14ac:dyDescent="0.25">
      <c r="A6" s="62">
        <v>4</v>
      </c>
      <c r="B6" s="66" t="s">
        <v>158</v>
      </c>
      <c r="C6" s="73" t="s">
        <v>667</v>
      </c>
      <c r="D6" s="21">
        <v>200</v>
      </c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90" zoomScaleNormal="100" zoomScaleSheetLayoutView="90" workbookViewId="0">
      <selection activeCell="C8" sqref="C8:E8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57" t="s">
        <v>142</v>
      </c>
      <c r="B1" s="357"/>
      <c r="C1" s="357"/>
      <c r="D1" s="357"/>
      <c r="E1" s="357"/>
    </row>
    <row r="2" spans="1:5" ht="39" customHeight="1" x14ac:dyDescent="0.25">
      <c r="A2" s="160" t="s">
        <v>56</v>
      </c>
      <c r="B2" s="160" t="s">
        <v>143</v>
      </c>
      <c r="C2" s="160" t="s">
        <v>144</v>
      </c>
      <c r="D2" s="160" t="s">
        <v>145</v>
      </c>
      <c r="E2" s="160" t="s">
        <v>146</v>
      </c>
    </row>
    <row r="3" spans="1:5" ht="18.75" x14ac:dyDescent="0.25">
      <c r="A3" s="65">
        <v>1</v>
      </c>
      <c r="B3" s="65" t="s">
        <v>147</v>
      </c>
      <c r="C3" s="97">
        <v>0</v>
      </c>
      <c r="D3" s="97">
        <v>0</v>
      </c>
      <c r="E3" s="66"/>
    </row>
    <row r="4" spans="1:5" ht="18.75" x14ac:dyDescent="0.25">
      <c r="A4" s="30">
        <v>2</v>
      </c>
      <c r="B4" s="65" t="s">
        <v>148</v>
      </c>
      <c r="C4" s="97">
        <v>0</v>
      </c>
      <c r="D4" s="97">
        <v>0</v>
      </c>
      <c r="E4" s="66"/>
    </row>
    <row r="5" spans="1:5" ht="18.75" x14ac:dyDescent="0.25">
      <c r="A5" s="65">
        <v>3</v>
      </c>
      <c r="B5" s="65" t="s">
        <v>149</v>
      </c>
      <c r="C5" s="97">
        <v>0</v>
      </c>
      <c r="D5" s="97">
        <v>0</v>
      </c>
      <c r="E5" s="66"/>
    </row>
    <row r="6" spans="1:5" ht="150" x14ac:dyDescent="0.25">
      <c r="A6" s="358">
        <v>4</v>
      </c>
      <c r="B6" s="358" t="s">
        <v>150</v>
      </c>
      <c r="C6" s="173">
        <v>160</v>
      </c>
      <c r="D6" s="97">
        <v>1</v>
      </c>
      <c r="E6" s="66" t="s">
        <v>508</v>
      </c>
    </row>
    <row r="7" spans="1:5" ht="18.75" x14ac:dyDescent="0.25">
      <c r="A7" s="359"/>
      <c r="B7" s="359"/>
      <c r="C7" s="173">
        <v>0</v>
      </c>
      <c r="D7" s="97">
        <v>0</v>
      </c>
      <c r="E7" s="66"/>
    </row>
    <row r="8" spans="1:5" ht="63.75" customHeight="1" x14ac:dyDescent="0.25">
      <c r="A8" s="30">
        <v>5</v>
      </c>
      <c r="B8" s="65" t="s">
        <v>151</v>
      </c>
      <c r="C8" s="173">
        <v>72</v>
      </c>
      <c r="D8" s="173">
        <v>2</v>
      </c>
      <c r="E8" s="66" t="s">
        <v>787</v>
      </c>
    </row>
  </sheetData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topLeftCell="E1" zoomScale="80" zoomScaleNormal="80" zoomScaleSheetLayoutView="80" workbookViewId="0">
      <selection activeCell="A10" sqref="A10:L10"/>
    </sheetView>
  </sheetViews>
  <sheetFormatPr defaultColWidth="9.140625" defaultRowHeight="15" x14ac:dyDescent="0.2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 x14ac:dyDescent="0.25">
      <c r="A1" s="343" t="s">
        <v>118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3" ht="19.5" customHeight="1" x14ac:dyDescent="0.3">
      <c r="A2" s="360" t="s">
        <v>41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</row>
    <row r="3" spans="1:13" ht="18.75" x14ac:dyDescent="0.3">
      <c r="A3" s="322" t="s">
        <v>17</v>
      </c>
      <c r="B3" s="352" t="s">
        <v>11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13" ht="19.5" customHeight="1" x14ac:dyDescent="0.25">
      <c r="A4" s="322"/>
      <c r="B4" s="322" t="s">
        <v>12</v>
      </c>
      <c r="C4" s="322" t="s">
        <v>18</v>
      </c>
      <c r="D4" s="322" t="s">
        <v>119</v>
      </c>
      <c r="E4" s="322"/>
      <c r="F4" s="322" t="s">
        <v>13</v>
      </c>
      <c r="G4" s="312" t="s">
        <v>225</v>
      </c>
      <c r="H4" s="322" t="s">
        <v>74</v>
      </c>
      <c r="I4" s="322" t="s">
        <v>78</v>
      </c>
      <c r="J4" s="322" t="s">
        <v>14</v>
      </c>
      <c r="K4" s="322" t="s">
        <v>43</v>
      </c>
      <c r="L4" s="322" t="s">
        <v>15</v>
      </c>
    </row>
    <row r="5" spans="1:13" ht="37.5" customHeight="1" x14ac:dyDescent="0.25">
      <c r="A5" s="322"/>
      <c r="B5" s="322"/>
      <c r="C5" s="322"/>
      <c r="D5" s="163" t="s">
        <v>121</v>
      </c>
      <c r="E5" s="163" t="s">
        <v>120</v>
      </c>
      <c r="F5" s="322"/>
      <c r="G5" s="314"/>
      <c r="H5" s="322"/>
      <c r="I5" s="322"/>
      <c r="J5" s="322"/>
      <c r="K5" s="322"/>
      <c r="L5" s="322"/>
    </row>
    <row r="6" spans="1:13" s="76" customFormat="1" ht="36" customHeight="1" x14ac:dyDescent="0.3">
      <c r="A6" s="165">
        <f>SUM(B6:L6)-A10</f>
        <v>99</v>
      </c>
      <c r="B6" s="99">
        <v>1</v>
      </c>
      <c r="C6" s="99">
        <v>2</v>
      </c>
      <c r="D6" s="99">
        <v>4</v>
      </c>
      <c r="E6" s="99">
        <v>0</v>
      </c>
      <c r="F6" s="99">
        <v>5</v>
      </c>
      <c r="G6" s="99">
        <v>3</v>
      </c>
      <c r="H6" s="99">
        <v>16</v>
      </c>
      <c r="I6" s="99">
        <v>3</v>
      </c>
      <c r="J6" s="99">
        <v>41</v>
      </c>
      <c r="K6" s="99">
        <v>21</v>
      </c>
      <c r="L6" s="99">
        <v>28</v>
      </c>
      <c r="M6" s="87"/>
    </row>
    <row r="7" spans="1:13" ht="18.75" customHeight="1" x14ac:dyDescent="0.3">
      <c r="A7" s="361" t="str">
        <f>IF(A6=B6+C6+D6+E6+F6+G6+H6+I6+J6+K6+L6-A10,"ПРАВИЛЬНО"," НЕПРАВИЛЬНО")</f>
        <v>ПРАВИЛЬНО</v>
      </c>
      <c r="B7" s="362"/>
      <c r="C7" s="363" t="s">
        <v>16</v>
      </c>
      <c r="D7" s="363"/>
      <c r="E7" s="363"/>
      <c r="F7" s="363"/>
      <c r="G7" s="363"/>
      <c r="H7" s="363"/>
      <c r="I7" s="363"/>
      <c r="J7" s="363"/>
      <c r="K7" s="363"/>
      <c r="L7" s="364"/>
      <c r="M7" s="88"/>
    </row>
    <row r="8" spans="1:13" ht="36" customHeight="1" x14ac:dyDescent="0.25">
      <c r="A8" s="100">
        <f>SUM(B8:L8)</f>
        <v>100.00000000000001</v>
      </c>
      <c r="B8" s="100">
        <f>100/A6*(B6-B10)</f>
        <v>1.0101010101010102</v>
      </c>
      <c r="C8" s="100">
        <f>100/A6*(C6-C10)</f>
        <v>2.0202020202020203</v>
      </c>
      <c r="D8" s="100">
        <f>100/A6*(D6-D10)</f>
        <v>4.0404040404040407</v>
      </c>
      <c r="E8" s="100">
        <f>100/A6*(E6-E10)</f>
        <v>0</v>
      </c>
      <c r="F8" s="100">
        <f>100/A6*(F6-F10)</f>
        <v>5.0505050505050511</v>
      </c>
      <c r="G8" s="100">
        <f>100/A6*(G6-G10)</f>
        <v>3.0303030303030303</v>
      </c>
      <c r="H8" s="100">
        <f>100/A6*(H6-H10)</f>
        <v>10.101010101010102</v>
      </c>
      <c r="I8" s="100">
        <f>100/A6*(I6-I10)</f>
        <v>0</v>
      </c>
      <c r="J8" s="100">
        <f>100/A6*(J6-J10)</f>
        <v>36.363636363636367</v>
      </c>
      <c r="K8" s="100">
        <f>100/A6*(K6-K10)</f>
        <v>17.171717171717173</v>
      </c>
      <c r="L8" s="100">
        <f>100/A6*(L6-L10)</f>
        <v>21.212121212121215</v>
      </c>
      <c r="M8" s="216"/>
    </row>
    <row r="9" spans="1:13" ht="19.5" customHeight="1" x14ac:dyDescent="0.3">
      <c r="A9" s="352" t="s">
        <v>195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88"/>
    </row>
    <row r="10" spans="1:13" s="60" customFormat="1" ht="36" customHeight="1" x14ac:dyDescent="0.25">
      <c r="A10" s="95">
        <f>SUM(B10:L10)</f>
        <v>25</v>
      </c>
      <c r="B10" s="21">
        <v>0</v>
      </c>
      <c r="C10" s="21">
        <v>0</v>
      </c>
      <c r="D10" s="21">
        <v>0</v>
      </c>
      <c r="E10" s="21">
        <v>0</v>
      </c>
      <c r="F10" s="21"/>
      <c r="G10" s="21">
        <v>0</v>
      </c>
      <c r="H10" s="21">
        <v>6</v>
      </c>
      <c r="I10" s="21">
        <v>3</v>
      </c>
      <c r="J10" s="21">
        <v>5</v>
      </c>
      <c r="K10" s="21">
        <v>4</v>
      </c>
      <c r="L10" s="21">
        <v>7</v>
      </c>
    </row>
    <row r="11" spans="1:13" ht="19.5" customHeight="1" x14ac:dyDescent="0.25">
      <c r="A11" s="351" t="s">
        <v>189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</row>
    <row r="12" spans="1:13" s="77" customFormat="1" ht="36" customHeight="1" x14ac:dyDescent="0.3">
      <c r="A12" s="35">
        <f>SUM(B12:L12)</f>
        <v>17</v>
      </c>
      <c r="B12" s="144">
        <v>0</v>
      </c>
      <c r="C12" s="144">
        <v>0</v>
      </c>
      <c r="D12" s="144">
        <v>0</v>
      </c>
      <c r="E12" s="144">
        <v>0</v>
      </c>
      <c r="F12" s="144">
        <v>1</v>
      </c>
      <c r="G12" s="144">
        <v>0</v>
      </c>
      <c r="H12" s="144">
        <v>1</v>
      </c>
      <c r="I12" s="144">
        <v>0</v>
      </c>
      <c r="J12" s="144">
        <v>11</v>
      </c>
      <c r="K12" s="144">
        <v>2</v>
      </c>
      <c r="L12" s="144">
        <v>2</v>
      </c>
    </row>
    <row r="13" spans="1:13" s="77" customFormat="1" ht="18.75" x14ac:dyDescent="0.3"/>
    <row r="14" spans="1:13" s="77" customFormat="1" ht="18.75" x14ac:dyDescent="0.3"/>
    <row r="15" spans="1:13" s="77" customFormat="1" ht="18.75" x14ac:dyDescent="0.3"/>
    <row r="16" spans="1:13" s="77" customFormat="1" ht="18.75" x14ac:dyDescent="0.3"/>
    <row r="17" s="77" customFormat="1" ht="18.75" x14ac:dyDescent="0.3"/>
    <row r="18" s="77" customFormat="1" ht="18.75" x14ac:dyDescent="0.3"/>
    <row r="19" s="77" customFormat="1" ht="18.75" x14ac:dyDescent="0.3"/>
    <row r="20" s="77" customFormat="1" ht="18.75" x14ac:dyDescent="0.3"/>
    <row r="21" s="77" customFormat="1" ht="18.75" x14ac:dyDescent="0.3"/>
    <row r="22" s="77" customFormat="1" ht="18.75" x14ac:dyDescent="0.3"/>
    <row r="23" s="77" customFormat="1" ht="18.75" x14ac:dyDescent="0.3"/>
    <row r="24" s="77" customFormat="1" ht="18.75" x14ac:dyDescent="0.3"/>
    <row r="25" s="77" customFormat="1" ht="18.75" x14ac:dyDescent="0.3"/>
    <row r="26" s="77" customFormat="1" ht="18.75" x14ac:dyDescent="0.3"/>
    <row r="27" s="77" customFormat="1" ht="18.75" x14ac:dyDescent="0.3"/>
    <row r="28" s="77" customFormat="1" ht="18.75" x14ac:dyDescent="0.3"/>
    <row r="29" s="77" customFormat="1" ht="18.75" x14ac:dyDescent="0.3"/>
    <row r="30" s="77" customFormat="1" ht="18.75" x14ac:dyDescent="0.3"/>
    <row r="31" s="77" customFormat="1" ht="18.75" x14ac:dyDescent="0.3"/>
    <row r="32" s="77" customFormat="1" ht="18.75" x14ac:dyDescent="0.3"/>
    <row r="33" s="77" customFormat="1" ht="18.75" x14ac:dyDescent="0.3"/>
    <row r="34" s="77" customFormat="1" ht="18.75" x14ac:dyDescent="0.3"/>
    <row r="35" s="77" customFormat="1" ht="18.75" x14ac:dyDescent="0.3"/>
    <row r="36" s="77" customFormat="1" ht="18.75" x14ac:dyDescent="0.3"/>
    <row r="37" s="77" customFormat="1" ht="18.75" x14ac:dyDescent="0.3"/>
    <row r="38" s="77" customFormat="1" ht="18.75" x14ac:dyDescent="0.3"/>
    <row r="39" s="77" customFormat="1" ht="18.75" x14ac:dyDescent="0.3"/>
    <row r="40" s="77" customFormat="1" ht="18.75" x14ac:dyDescent="0.3"/>
    <row r="41" s="77" customFormat="1" ht="18.75" x14ac:dyDescent="0.3"/>
    <row r="42" s="77" customFormat="1" ht="18.75" x14ac:dyDescent="0.3"/>
    <row r="43" s="77" customFormat="1" ht="18.75" x14ac:dyDescent="0.3"/>
    <row r="44" s="77" customFormat="1" ht="18.75" x14ac:dyDescent="0.3"/>
    <row r="45" s="77" customFormat="1" ht="18.75" x14ac:dyDescent="0.3"/>
    <row r="46" s="77" customFormat="1" ht="18.75" x14ac:dyDescent="0.3"/>
    <row r="47" s="77" customFormat="1" ht="18.75" x14ac:dyDescent="0.3"/>
    <row r="48" s="77" customFormat="1" ht="18.75" x14ac:dyDescent="0.3"/>
    <row r="49" s="77" customFormat="1" ht="18.75" x14ac:dyDescent="0.3"/>
    <row r="50" s="77" customFormat="1" ht="18.75" x14ac:dyDescent="0.3"/>
    <row r="51" s="77" customFormat="1" ht="18.75" x14ac:dyDescent="0.3"/>
    <row r="52" s="77" customFormat="1" ht="18.75" x14ac:dyDescent="0.3"/>
    <row r="53" s="77" customFormat="1" ht="18.75" x14ac:dyDescent="0.3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topLeftCell="A19" zoomScale="90" zoomScaleNormal="100" zoomScaleSheetLayoutView="90" workbookViewId="0">
      <selection activeCell="B37" sqref="B37:B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11" t="s">
        <v>42</v>
      </c>
      <c r="B1" s="311"/>
      <c r="C1" s="311"/>
    </row>
    <row r="2" spans="1:4" ht="18.75" customHeight="1" x14ac:dyDescent="0.25">
      <c r="A2" s="163" t="s">
        <v>1</v>
      </c>
      <c r="B2" s="163" t="s">
        <v>2</v>
      </c>
      <c r="C2" s="163" t="s">
        <v>44</v>
      </c>
    </row>
    <row r="3" spans="1:4" ht="18.75" customHeight="1" x14ac:dyDescent="0.25">
      <c r="A3" s="28" t="s">
        <v>182</v>
      </c>
      <c r="B3" s="95">
        <v>68</v>
      </c>
      <c r="C3" s="90">
        <f>SUM(B6:B14)</f>
        <v>68</v>
      </c>
      <c r="D3" s="102">
        <f>SUM(B6:B14)-B4</f>
        <v>54</v>
      </c>
    </row>
    <row r="4" spans="1:4" ht="55.5" customHeight="1" x14ac:dyDescent="0.25">
      <c r="A4" s="91" t="s">
        <v>197</v>
      </c>
      <c r="B4" s="56">
        <v>14</v>
      </c>
      <c r="C4" s="89"/>
      <c r="D4" s="102"/>
    </row>
    <row r="5" spans="1:4" ht="18.75" x14ac:dyDescent="0.25">
      <c r="A5" s="166" t="s">
        <v>0</v>
      </c>
      <c r="B5" s="82"/>
      <c r="C5" s="83"/>
    </row>
    <row r="6" spans="1:4" ht="18.75" x14ac:dyDescent="0.25">
      <c r="A6" s="29" t="s">
        <v>187</v>
      </c>
      <c r="B6" s="21">
        <v>41</v>
      </c>
      <c r="C6" s="31">
        <f>100/B3*B6</f>
        <v>60.294117647058826</v>
      </c>
    </row>
    <row r="7" spans="1:4" ht="18.75" customHeight="1" x14ac:dyDescent="0.25">
      <c r="A7" s="29" t="s">
        <v>19</v>
      </c>
      <c r="B7" s="21">
        <v>1</v>
      </c>
      <c r="C7" s="31">
        <f>100/B3*B7</f>
        <v>1.4705882352941178</v>
      </c>
    </row>
    <row r="8" spans="1:4" ht="18.75" customHeight="1" x14ac:dyDescent="0.25">
      <c r="A8" s="29" t="s">
        <v>186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16</v>
      </c>
      <c r="C9" s="31">
        <f>100/B3*B9</f>
        <v>23.529411764705884</v>
      </c>
    </row>
    <row r="10" spans="1:4" ht="18.75" customHeight="1" x14ac:dyDescent="0.25">
      <c r="A10" s="29" t="s">
        <v>21</v>
      </c>
      <c r="B10" s="21">
        <v>3</v>
      </c>
      <c r="C10" s="31">
        <f>100/B3*B10</f>
        <v>4.4117647058823533</v>
      </c>
    </row>
    <row r="11" spans="1:4" ht="18.75" customHeight="1" x14ac:dyDescent="0.25">
      <c r="A11" s="29" t="s">
        <v>22</v>
      </c>
      <c r="B11" s="21">
        <v>3</v>
      </c>
      <c r="C11" s="31">
        <f>100/B3*B11</f>
        <v>4.4117647058823533</v>
      </c>
    </row>
    <row r="12" spans="1:4" ht="18.75" customHeight="1" x14ac:dyDescent="0.25">
      <c r="A12" s="29" t="s">
        <v>23</v>
      </c>
      <c r="B12" s="21">
        <v>1</v>
      </c>
      <c r="C12" s="31">
        <f>100/B3*B12</f>
        <v>1.4705882352941178</v>
      </c>
    </row>
    <row r="13" spans="1:4" ht="18.75" customHeight="1" x14ac:dyDescent="0.25">
      <c r="A13" s="29" t="s">
        <v>24</v>
      </c>
      <c r="B13" s="21">
        <v>0</v>
      </c>
      <c r="C13" s="31">
        <f>100/B3*B13</f>
        <v>0</v>
      </c>
    </row>
    <row r="14" spans="1:4" ht="18.75" customHeight="1" x14ac:dyDescent="0.25">
      <c r="A14" s="30" t="s">
        <v>258</v>
      </c>
      <c r="B14" s="21">
        <v>3</v>
      </c>
      <c r="C14" s="31">
        <f>100/B3*B14</f>
        <v>4.4117647058823533</v>
      </c>
    </row>
    <row r="15" spans="1:4" ht="18.75" x14ac:dyDescent="0.25">
      <c r="A15" s="166" t="s">
        <v>25</v>
      </c>
      <c r="B15" s="84">
        <v>54</v>
      </c>
      <c r="C15" s="85" t="str">
        <f>IF(B15=D3,"ПРАВИЛЬНО","НЕПРАВИЛЬНО")</f>
        <v>ПРАВИЛЬНО</v>
      </c>
    </row>
    <row r="16" spans="1:4" ht="18.75" customHeight="1" x14ac:dyDescent="0.25">
      <c r="A16" s="29" t="s">
        <v>244</v>
      </c>
      <c r="B16" s="36">
        <v>44</v>
      </c>
      <c r="C16" s="31">
        <f>100/D3*B16</f>
        <v>81.481481481481481</v>
      </c>
    </row>
    <row r="17" spans="1:3" ht="56.25" customHeight="1" x14ac:dyDescent="0.25">
      <c r="A17" s="33" t="s">
        <v>194</v>
      </c>
      <c r="B17" s="37">
        <v>2</v>
      </c>
      <c r="C17" s="31">
        <f>100/D3*B17</f>
        <v>3.7037037037037037</v>
      </c>
    </row>
    <row r="18" spans="1:3" ht="18.75" customHeight="1" x14ac:dyDescent="0.25">
      <c r="A18" s="29" t="s">
        <v>26</v>
      </c>
      <c r="B18" s="37">
        <v>1</v>
      </c>
      <c r="C18" s="31">
        <f>100/D3*B18</f>
        <v>1.8518518518518519</v>
      </c>
    </row>
    <row r="19" spans="1:3" ht="18.75" customHeight="1" x14ac:dyDescent="0.25">
      <c r="A19" s="29" t="s">
        <v>27</v>
      </c>
      <c r="B19" s="37">
        <v>9</v>
      </c>
      <c r="C19" s="31">
        <f>100/D3*B19</f>
        <v>16.666666666666668</v>
      </c>
    </row>
    <row r="20" spans="1:3" ht="18.75" customHeight="1" x14ac:dyDescent="0.25">
      <c r="A20" s="29" t="s">
        <v>28</v>
      </c>
      <c r="B20" s="37"/>
      <c r="C20" s="31">
        <f>100/D3*B20</f>
        <v>0</v>
      </c>
    </row>
    <row r="21" spans="1:3" ht="18.75" x14ac:dyDescent="0.25">
      <c r="A21" s="166" t="s">
        <v>29</v>
      </c>
      <c r="B21" s="84">
        <v>68</v>
      </c>
      <c r="C21" s="85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1</v>
      </c>
      <c r="C22" s="31">
        <f>100/B3*B22</f>
        <v>1.4705882352941178</v>
      </c>
    </row>
    <row r="23" spans="1:3" ht="18.75" x14ac:dyDescent="0.25">
      <c r="A23" s="29" t="s">
        <v>31</v>
      </c>
      <c r="B23" s="37">
        <v>29</v>
      </c>
      <c r="C23" s="31">
        <f>100/B3*B23</f>
        <v>42.647058823529413</v>
      </c>
    </row>
    <row r="24" spans="1:3" ht="18.75" x14ac:dyDescent="0.25">
      <c r="A24" s="29" t="s">
        <v>32</v>
      </c>
      <c r="B24" s="37">
        <v>9</v>
      </c>
      <c r="C24" s="31">
        <f>100/B3*B24</f>
        <v>13.23529411764706</v>
      </c>
    </row>
    <row r="25" spans="1:3" ht="18.75" customHeight="1" x14ac:dyDescent="0.25">
      <c r="A25" s="29" t="s">
        <v>33</v>
      </c>
      <c r="B25" s="37">
        <v>29</v>
      </c>
      <c r="C25" s="31">
        <f>100/B3*B25</f>
        <v>42.647058823529413</v>
      </c>
    </row>
    <row r="26" spans="1:3" ht="18.75" x14ac:dyDescent="0.25">
      <c r="A26" s="166" t="s">
        <v>122</v>
      </c>
      <c r="B26" s="84">
        <v>54</v>
      </c>
      <c r="C26" s="85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4</v>
      </c>
      <c r="C27" s="31">
        <f>100/D3*B27</f>
        <v>7.4074074074074074</v>
      </c>
    </row>
    <row r="28" spans="1:3" ht="18.75" customHeight="1" x14ac:dyDescent="0.25">
      <c r="A28" s="34" t="s">
        <v>34</v>
      </c>
      <c r="B28" s="37">
        <v>5</v>
      </c>
      <c r="C28" s="31">
        <f>100/D3*B28</f>
        <v>9.2592592592592595</v>
      </c>
    </row>
    <row r="29" spans="1:3" ht="18.75" customHeight="1" x14ac:dyDescent="0.25">
      <c r="A29" s="34" t="s">
        <v>35</v>
      </c>
      <c r="B29" s="37">
        <v>10</v>
      </c>
      <c r="C29" s="31">
        <f>100/D3*B29</f>
        <v>18.518518518518519</v>
      </c>
    </row>
    <row r="30" spans="1:3" ht="18.75" customHeight="1" x14ac:dyDescent="0.25">
      <c r="A30" s="34" t="s">
        <v>36</v>
      </c>
      <c r="B30" s="37">
        <v>35</v>
      </c>
      <c r="C30" s="31">
        <f>100/D3*B30</f>
        <v>64.81481481481481</v>
      </c>
    </row>
    <row r="31" spans="1:3" ht="18.75" x14ac:dyDescent="0.25">
      <c r="A31" s="86" t="s">
        <v>123</v>
      </c>
      <c r="B31" s="84">
        <v>54</v>
      </c>
      <c r="C31" s="85" t="str">
        <f>IF(B31=D3,"ПРАВИЛЬНО","НЕПРАВИЛЬНО")</f>
        <v>ПРАВИЛЬНО</v>
      </c>
    </row>
    <row r="32" spans="1:3" ht="18.75" customHeight="1" x14ac:dyDescent="0.25">
      <c r="A32" s="29" t="s">
        <v>40</v>
      </c>
      <c r="B32" s="37">
        <v>12</v>
      </c>
      <c r="C32" s="31">
        <f>100/D3*B32</f>
        <v>22.222222222222221</v>
      </c>
    </row>
    <row r="33" spans="1:3" ht="18.75" customHeight="1" x14ac:dyDescent="0.25">
      <c r="A33" s="29" t="s">
        <v>34</v>
      </c>
      <c r="B33" s="37">
        <v>11</v>
      </c>
      <c r="C33" s="31">
        <f>100/D3*B33</f>
        <v>20.37037037037037</v>
      </c>
    </row>
    <row r="34" spans="1:3" ht="18.75" customHeight="1" x14ac:dyDescent="0.25">
      <c r="A34" s="29" t="s">
        <v>35</v>
      </c>
      <c r="B34" s="37">
        <v>17</v>
      </c>
      <c r="C34" s="31">
        <f>100/D3*B34</f>
        <v>31.481481481481481</v>
      </c>
    </row>
    <row r="35" spans="1:3" ht="18.75" customHeight="1" x14ac:dyDescent="0.25">
      <c r="A35" s="29" t="s">
        <v>36</v>
      </c>
      <c r="B35" s="37">
        <v>14</v>
      </c>
      <c r="C35" s="31">
        <f>100/D3*B35</f>
        <v>25.925925925925927</v>
      </c>
    </row>
    <row r="36" spans="1:3" ht="18.75" x14ac:dyDescent="0.25">
      <c r="A36" s="166" t="s">
        <v>37</v>
      </c>
      <c r="B36" s="84">
        <v>54</v>
      </c>
      <c r="C36" s="85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38</v>
      </c>
      <c r="C37" s="31">
        <f>100/D3*B37</f>
        <v>70.370370370370367</v>
      </c>
    </row>
    <row r="38" spans="1:3" ht="18.75" customHeight="1" x14ac:dyDescent="0.25">
      <c r="A38" s="29" t="s">
        <v>39</v>
      </c>
      <c r="B38" s="37">
        <v>16</v>
      </c>
      <c r="C38" s="31">
        <f>100/D3*B38</f>
        <v>29.62962962962963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topLeftCell="A7" zoomScale="70" zoomScaleNormal="100" zoomScaleSheetLayoutView="70" workbookViewId="0">
      <selection activeCell="A13" sqref="A13:F15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365" t="s">
        <v>124</v>
      </c>
      <c r="B1" s="365"/>
      <c r="C1" s="365"/>
      <c r="D1" s="365"/>
      <c r="E1" s="365"/>
      <c r="F1" s="365"/>
    </row>
    <row r="2" spans="1:6" ht="102" customHeight="1" x14ac:dyDescent="0.25">
      <c r="A2" s="160" t="s">
        <v>125</v>
      </c>
      <c r="B2" s="160" t="s">
        <v>126</v>
      </c>
      <c r="C2" s="160" t="s">
        <v>256</v>
      </c>
      <c r="D2" s="160" t="s">
        <v>125</v>
      </c>
      <c r="E2" s="160" t="s">
        <v>126</v>
      </c>
      <c r="F2" s="160" t="s">
        <v>257</v>
      </c>
    </row>
    <row r="3" spans="1:6" ht="37.5" x14ac:dyDescent="0.25">
      <c r="A3" s="74" t="s">
        <v>127</v>
      </c>
      <c r="B3" s="35" t="e">
        <f>B4+B5+B6+B7+B8+B9+B10+#REF!+#REF!+#REF!+#REF!+#REF!+#REF!+#REF!+B11+B12+B13+B14+B15+B16+B17</f>
        <v>#REF!</v>
      </c>
      <c r="C3" s="95"/>
      <c r="D3" s="74" t="s">
        <v>128</v>
      </c>
      <c r="E3" s="35" t="e">
        <f>E4+E5+E6+E7+E8+E9+E10+#REF!+#REF!+#REF!+#REF!+#REF!+#REF!+#REF!</f>
        <v>#REF!</v>
      </c>
      <c r="F3" s="95"/>
    </row>
    <row r="4" spans="1:6" ht="131.25" x14ac:dyDescent="0.25">
      <c r="A4" s="94" t="s">
        <v>734</v>
      </c>
      <c r="B4" s="21">
        <v>1</v>
      </c>
      <c r="C4" s="94" t="s">
        <v>671</v>
      </c>
      <c r="D4" s="94" t="s">
        <v>738</v>
      </c>
      <c r="E4" s="21">
        <v>1</v>
      </c>
      <c r="F4" s="94" t="s">
        <v>591</v>
      </c>
    </row>
    <row r="5" spans="1:6" ht="100.9" customHeight="1" x14ac:dyDescent="0.25">
      <c r="A5" s="94" t="s">
        <v>735</v>
      </c>
      <c r="B5" s="21">
        <v>1</v>
      </c>
      <c r="C5" s="94" t="s">
        <v>672</v>
      </c>
      <c r="D5" s="94" t="s">
        <v>736</v>
      </c>
      <c r="E5" s="21">
        <v>1</v>
      </c>
      <c r="F5" s="94" t="s">
        <v>737</v>
      </c>
    </row>
    <row r="6" spans="1:6" ht="52.5" customHeight="1" x14ac:dyDescent="0.25">
      <c r="A6" s="75" t="s">
        <v>674</v>
      </c>
      <c r="B6" s="21">
        <v>1</v>
      </c>
      <c r="C6" s="94" t="s">
        <v>673</v>
      </c>
      <c r="D6" s="75"/>
      <c r="E6" s="21"/>
      <c r="F6" s="66"/>
    </row>
    <row r="7" spans="1:6" ht="56.25" x14ac:dyDescent="0.25">
      <c r="A7" s="75" t="s">
        <v>676</v>
      </c>
      <c r="B7" s="21">
        <v>1</v>
      </c>
      <c r="C7" s="94" t="s">
        <v>675</v>
      </c>
      <c r="D7" s="75"/>
      <c r="E7" s="21"/>
      <c r="F7" s="66"/>
    </row>
    <row r="8" spans="1:6" ht="93.75" x14ac:dyDescent="0.25">
      <c r="A8" s="94" t="s">
        <v>732</v>
      </c>
      <c r="B8" s="21">
        <v>1</v>
      </c>
      <c r="C8" s="94" t="s">
        <v>731</v>
      </c>
      <c r="D8" s="75"/>
      <c r="E8" s="21"/>
      <c r="F8" s="66"/>
    </row>
    <row r="9" spans="1:6" ht="56.25" x14ac:dyDescent="0.25">
      <c r="A9" s="94" t="s">
        <v>730</v>
      </c>
      <c r="B9" s="21">
        <v>1</v>
      </c>
      <c r="C9" s="94" t="s">
        <v>733</v>
      </c>
      <c r="D9" s="75"/>
      <c r="E9" s="21"/>
      <c r="F9" s="66"/>
    </row>
    <row r="10" spans="1:6" ht="18.75" x14ac:dyDescent="0.25">
      <c r="A10" s="75"/>
      <c r="B10" s="21"/>
      <c r="C10" s="66"/>
      <c r="D10" s="75"/>
      <c r="E10" s="21"/>
      <c r="F10" s="66"/>
    </row>
    <row r="11" spans="1:6" ht="42" customHeight="1" x14ac:dyDescent="0.25">
      <c r="A11" s="366" t="s">
        <v>272</v>
      </c>
      <c r="B11" s="367"/>
      <c r="C11" s="367"/>
      <c r="D11" s="367"/>
      <c r="E11" s="367"/>
      <c r="F11" s="368"/>
    </row>
    <row r="12" spans="1:6" ht="37.5" customHeight="1" x14ac:dyDescent="0.25">
      <c r="A12" s="369" t="s">
        <v>269</v>
      </c>
      <c r="B12" s="370"/>
      <c r="C12" s="371"/>
      <c r="D12" s="226" t="s">
        <v>270</v>
      </c>
      <c r="E12" s="378" t="s">
        <v>271</v>
      </c>
      <c r="F12" s="379"/>
    </row>
    <row r="13" spans="1:6" ht="48.75" customHeight="1" x14ac:dyDescent="0.25">
      <c r="A13" s="372" t="s">
        <v>509</v>
      </c>
      <c r="B13" s="373"/>
      <c r="C13" s="374"/>
      <c r="D13" s="94">
        <v>2</v>
      </c>
      <c r="E13" s="380"/>
      <c r="F13" s="381"/>
    </row>
    <row r="14" spans="1:6" ht="27" customHeight="1" x14ac:dyDescent="0.25">
      <c r="A14" s="372" t="s">
        <v>510</v>
      </c>
      <c r="B14" s="373"/>
      <c r="C14" s="374"/>
      <c r="D14" s="94">
        <v>1</v>
      </c>
      <c r="E14" s="380"/>
      <c r="F14" s="381"/>
    </row>
    <row r="15" spans="1:6" ht="62.25" customHeight="1" x14ac:dyDescent="0.25">
      <c r="A15" s="372" t="s">
        <v>511</v>
      </c>
      <c r="B15" s="373"/>
      <c r="C15" s="374"/>
      <c r="D15" s="94">
        <v>2</v>
      </c>
      <c r="E15" s="380"/>
      <c r="F15" s="381"/>
    </row>
    <row r="16" spans="1:6" ht="18.75" x14ac:dyDescent="0.25">
      <c r="A16" s="94"/>
      <c r="B16" s="94"/>
      <c r="C16" s="94"/>
      <c r="D16" s="94"/>
      <c r="E16" s="380"/>
      <c r="F16" s="381"/>
    </row>
    <row r="17" spans="1:6" ht="18.75" x14ac:dyDescent="0.25">
      <c r="A17" s="375"/>
      <c r="B17" s="376"/>
      <c r="C17" s="377"/>
      <c r="D17" s="75"/>
      <c r="E17" s="380"/>
      <c r="F17" s="381"/>
    </row>
  </sheetData>
  <sheetProtection sort="0" autoFilter="0" pivotTables="0"/>
  <mergeCells count="13">
    <mergeCell ref="A17:C17"/>
    <mergeCell ref="E12:F12"/>
    <mergeCell ref="E13:F13"/>
    <mergeCell ref="E14:F14"/>
    <mergeCell ref="E15:F15"/>
    <mergeCell ref="E16:F16"/>
    <mergeCell ref="E17:F17"/>
    <mergeCell ref="A15:C15"/>
    <mergeCell ref="A1:F1"/>
    <mergeCell ref="A11:F11"/>
    <mergeCell ref="A12:C12"/>
    <mergeCell ref="A13:C13"/>
    <mergeCell ref="A14:C1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view="pageBreakPreview" topLeftCell="A9" zoomScale="60" zoomScaleNormal="60" workbookViewId="0">
      <selection activeCell="F4" sqref="F4:F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205</v>
      </c>
      <c r="B1" s="1"/>
      <c r="C1" s="1"/>
      <c r="D1" s="1"/>
    </row>
    <row r="2" spans="1:6" ht="19.5" thickBot="1" x14ac:dyDescent="0.35">
      <c r="A2" s="2" t="s">
        <v>223</v>
      </c>
    </row>
    <row r="3" spans="1:6" ht="37.5" customHeight="1" x14ac:dyDescent="0.3">
      <c r="A3" s="177">
        <v>1</v>
      </c>
      <c r="B3" s="174" t="s">
        <v>233</v>
      </c>
      <c r="C3" s="175"/>
      <c r="D3" s="175"/>
      <c r="E3" s="176"/>
      <c r="F3" s="116" t="s">
        <v>283</v>
      </c>
    </row>
    <row r="4" spans="1:6" ht="60" customHeight="1" x14ac:dyDescent="0.3">
      <c r="A4" s="178">
        <v>2</v>
      </c>
      <c r="B4" s="115" t="s">
        <v>206</v>
      </c>
      <c r="C4" s="111"/>
      <c r="D4" s="111"/>
      <c r="E4" s="112"/>
      <c r="F4" s="229" t="s">
        <v>284</v>
      </c>
    </row>
    <row r="5" spans="1:6" ht="88.5" customHeight="1" x14ac:dyDescent="0.3">
      <c r="A5" s="179">
        <v>4</v>
      </c>
      <c r="B5" s="116" t="s">
        <v>231</v>
      </c>
      <c r="C5" s="109"/>
      <c r="D5" s="113"/>
      <c r="E5" s="110"/>
      <c r="F5" s="116" t="s">
        <v>285</v>
      </c>
    </row>
    <row r="6" spans="1:6" ht="37.5" customHeight="1" x14ac:dyDescent="0.3">
      <c r="A6" s="179">
        <v>5</v>
      </c>
      <c r="B6" s="114" t="s">
        <v>234</v>
      </c>
      <c r="C6" s="109"/>
      <c r="D6" s="109"/>
      <c r="E6" s="110"/>
      <c r="F6" s="116" t="s">
        <v>286</v>
      </c>
    </row>
    <row r="7" spans="1:6" ht="121.5" customHeight="1" x14ac:dyDescent="0.3">
      <c r="A7" s="179">
        <v>6</v>
      </c>
      <c r="B7" s="116" t="s">
        <v>232</v>
      </c>
      <c r="C7" s="109"/>
      <c r="D7" s="109"/>
      <c r="E7" s="110"/>
      <c r="F7" s="116" t="s">
        <v>287</v>
      </c>
    </row>
    <row r="8" spans="1:6" ht="140.25" customHeight="1" x14ac:dyDescent="0.3">
      <c r="A8" s="179">
        <v>7</v>
      </c>
      <c r="B8" s="116" t="s">
        <v>227</v>
      </c>
      <c r="C8" s="109"/>
      <c r="D8" s="109"/>
      <c r="E8" s="110"/>
      <c r="F8" s="116" t="s">
        <v>288</v>
      </c>
    </row>
    <row r="9" spans="1:6" ht="135" customHeight="1" x14ac:dyDescent="0.3">
      <c r="A9" s="179">
        <v>8</v>
      </c>
      <c r="B9" s="116" t="s">
        <v>228</v>
      </c>
      <c r="C9" s="109"/>
      <c r="D9" s="109"/>
      <c r="E9" s="110"/>
      <c r="F9" s="116" t="s">
        <v>526</v>
      </c>
    </row>
    <row r="10" spans="1:6" s="267" customFormat="1" ht="114.75" customHeight="1" x14ac:dyDescent="0.3">
      <c r="A10" s="263">
        <v>9</v>
      </c>
      <c r="B10" s="264" t="s">
        <v>226</v>
      </c>
      <c r="C10" s="265"/>
      <c r="D10" s="265"/>
      <c r="E10" s="266"/>
      <c r="F10" s="264" t="s">
        <v>680</v>
      </c>
    </row>
    <row r="11" spans="1:6" s="267" customFormat="1" ht="122.25" customHeight="1" x14ac:dyDescent="0.3">
      <c r="A11" s="263">
        <v>10</v>
      </c>
      <c r="B11" s="264" t="s">
        <v>230</v>
      </c>
      <c r="C11" s="265"/>
      <c r="D11" s="265"/>
      <c r="E11" s="266"/>
      <c r="F11" s="268" t="s">
        <v>681</v>
      </c>
    </row>
    <row r="12" spans="1:6" s="267" customFormat="1" ht="135" customHeight="1" thickBot="1" x14ac:dyDescent="0.35">
      <c r="A12" s="269">
        <v>11</v>
      </c>
      <c r="B12" s="270" t="s">
        <v>229</v>
      </c>
      <c r="C12" s="271"/>
      <c r="D12" s="271"/>
      <c r="E12" s="272"/>
      <c r="F12" s="264" t="s">
        <v>679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topLeftCell="A4" zoomScaleNormal="100" zoomScaleSheetLayoutView="100" workbookViewId="0">
      <selection activeCell="A2" sqref="A2:B19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303" t="s">
        <v>45</v>
      </c>
      <c r="B1" s="303"/>
    </row>
    <row r="2" spans="1:2" ht="18.75" customHeight="1" x14ac:dyDescent="0.25">
      <c r="A2" s="322" t="s">
        <v>46</v>
      </c>
      <c r="B2" s="225" t="s">
        <v>47</v>
      </c>
    </row>
    <row r="3" spans="1:2" ht="57.75" customHeight="1" x14ac:dyDescent="0.25">
      <c r="A3" s="322"/>
      <c r="B3" s="162" t="s">
        <v>48</v>
      </c>
    </row>
    <row r="4" spans="1:2" ht="18.75" x14ac:dyDescent="0.25">
      <c r="A4" s="30" t="s">
        <v>72</v>
      </c>
      <c r="B4" s="21"/>
    </row>
    <row r="5" spans="1:2" ht="18.75" x14ac:dyDescent="0.25">
      <c r="A5" s="33" t="s">
        <v>76</v>
      </c>
      <c r="B5" s="24"/>
    </row>
    <row r="6" spans="1:2" ht="18.75" x14ac:dyDescent="0.25">
      <c r="A6" s="52" t="s">
        <v>183</v>
      </c>
      <c r="B6" s="79"/>
    </row>
    <row r="7" spans="1:2" ht="18.75" x14ac:dyDescent="0.25">
      <c r="A7" s="52" t="s">
        <v>73</v>
      </c>
      <c r="B7" s="79"/>
    </row>
    <row r="8" spans="1:2" ht="18.75" x14ac:dyDescent="0.25">
      <c r="A8" s="33" t="s">
        <v>190</v>
      </c>
      <c r="B8" s="250">
        <v>1</v>
      </c>
    </row>
    <row r="9" spans="1:2" ht="18.75" x14ac:dyDescent="0.25">
      <c r="A9" s="52" t="s">
        <v>77</v>
      </c>
      <c r="B9" s="97"/>
    </row>
    <row r="10" spans="1:2" ht="18.75" x14ac:dyDescent="0.25">
      <c r="A10" s="52" t="s">
        <v>75</v>
      </c>
      <c r="B10" s="79"/>
    </row>
    <row r="11" spans="1:2" ht="18.75" x14ac:dyDescent="0.25">
      <c r="A11" s="52" t="s">
        <v>79</v>
      </c>
      <c r="B11" s="79"/>
    </row>
    <row r="12" spans="1:2" ht="18.75" x14ac:dyDescent="0.25">
      <c r="A12" s="52" t="s">
        <v>80</v>
      </c>
      <c r="B12" s="79"/>
    </row>
    <row r="13" spans="1:2" ht="18.75" x14ac:dyDescent="0.25">
      <c r="A13" s="52" t="s">
        <v>184</v>
      </c>
      <c r="B13" s="79"/>
    </row>
    <row r="14" spans="1:2" ht="37.5" x14ac:dyDescent="0.25">
      <c r="A14" s="33" t="s">
        <v>185</v>
      </c>
      <c r="B14" s="79"/>
    </row>
    <row r="15" spans="1:2" ht="18.75" x14ac:dyDescent="0.25">
      <c r="A15" s="65" t="s">
        <v>74</v>
      </c>
      <c r="B15" s="97">
        <v>15</v>
      </c>
    </row>
    <row r="16" spans="1:2" ht="18.75" x14ac:dyDescent="0.25">
      <c r="A16" s="52" t="s">
        <v>78</v>
      </c>
      <c r="B16" s="79"/>
    </row>
    <row r="17" spans="1:2" ht="18.75" x14ac:dyDescent="0.25">
      <c r="A17" s="52" t="s">
        <v>225</v>
      </c>
      <c r="B17" s="79"/>
    </row>
    <row r="18" spans="1:2" ht="18.75" x14ac:dyDescent="0.25">
      <c r="A18" s="52" t="s">
        <v>262</v>
      </c>
      <c r="B18" s="79">
        <v>1</v>
      </c>
    </row>
    <row r="19" spans="1:2" ht="18.75" x14ac:dyDescent="0.25">
      <c r="A19" s="167" t="s">
        <v>81</v>
      </c>
      <c r="B19" s="80">
        <v>17</v>
      </c>
    </row>
    <row r="20" spans="1:2" ht="18.75" x14ac:dyDescent="0.3">
      <c r="A20" s="22"/>
      <c r="B20" s="22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zoomScaleSheetLayoutView="100" workbookViewId="0">
      <selection activeCell="A2" sqref="A2:K6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27" t="s">
        <v>277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48" customHeight="1" x14ac:dyDescent="0.3">
      <c r="A2" s="389"/>
      <c r="B2" s="389"/>
      <c r="C2" s="390" t="s">
        <v>273</v>
      </c>
      <c r="D2" s="390"/>
      <c r="E2" s="390"/>
      <c r="F2" s="382" t="s">
        <v>270</v>
      </c>
      <c r="G2" s="383"/>
      <c r="H2" s="384"/>
      <c r="I2" s="382" t="s">
        <v>279</v>
      </c>
      <c r="J2" s="383"/>
      <c r="K2" s="384"/>
    </row>
    <row r="3" spans="1:11" ht="47.25" customHeight="1" x14ac:dyDescent="0.25">
      <c r="A3" s="387" t="s">
        <v>274</v>
      </c>
      <c r="B3" s="387"/>
      <c r="C3" s="385" t="s">
        <v>668</v>
      </c>
      <c r="D3" s="385"/>
      <c r="E3" s="385"/>
      <c r="F3" s="385">
        <v>50</v>
      </c>
      <c r="G3" s="385"/>
      <c r="H3" s="385"/>
      <c r="I3" s="385" t="s">
        <v>295</v>
      </c>
      <c r="J3" s="385"/>
      <c r="K3" s="385"/>
    </row>
    <row r="4" spans="1:11" ht="44.25" customHeight="1" x14ac:dyDescent="0.3">
      <c r="A4" s="387" t="s">
        <v>275</v>
      </c>
      <c r="B4" s="387"/>
      <c r="C4" s="386"/>
      <c r="D4" s="386"/>
      <c r="E4" s="386"/>
      <c r="F4" s="386"/>
      <c r="G4" s="386"/>
      <c r="H4" s="386"/>
      <c r="I4" s="386"/>
      <c r="J4" s="386"/>
      <c r="K4" s="386"/>
    </row>
    <row r="5" spans="1:11" ht="50.25" customHeight="1" x14ac:dyDescent="0.3">
      <c r="A5" s="387" t="s">
        <v>276</v>
      </c>
      <c r="B5" s="387"/>
      <c r="C5" s="386"/>
      <c r="D5" s="386"/>
      <c r="E5" s="386"/>
      <c r="F5" s="386"/>
      <c r="G5" s="386"/>
      <c r="H5" s="386"/>
      <c r="I5" s="386"/>
      <c r="J5" s="386"/>
      <c r="K5" s="386"/>
    </row>
    <row r="6" spans="1:11" ht="51" customHeight="1" x14ac:dyDescent="0.3">
      <c r="A6" s="388" t="s">
        <v>278</v>
      </c>
      <c r="B6" s="388"/>
      <c r="C6" s="386"/>
      <c r="D6" s="386"/>
      <c r="E6" s="386"/>
      <c r="F6" s="386"/>
      <c r="G6" s="386"/>
      <c r="H6" s="386"/>
      <c r="I6" s="386"/>
      <c r="J6" s="386"/>
      <c r="K6" s="386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3"/>
  <sheetViews>
    <sheetView view="pageBreakPreview" topLeftCell="A4" zoomScale="90" zoomScaleNormal="100" zoomScaleSheetLayoutView="90" workbookViewId="0">
      <selection activeCell="G7" sqref="G7:H13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11" t="s">
        <v>82</v>
      </c>
      <c r="B1" s="311"/>
      <c r="C1" s="311"/>
      <c r="D1" s="311"/>
      <c r="E1" s="311"/>
      <c r="F1" s="311"/>
      <c r="G1" s="311"/>
      <c r="H1" s="311"/>
    </row>
    <row r="2" spans="1:9" s="4" customFormat="1" ht="18.75" x14ac:dyDescent="0.3">
      <c r="A2" s="39" t="s">
        <v>68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12" t="s">
        <v>56</v>
      </c>
      <c r="B3" s="315" t="s">
        <v>71</v>
      </c>
      <c r="C3" s="318" t="s">
        <v>176</v>
      </c>
      <c r="D3" s="319"/>
      <c r="E3" s="318" t="s">
        <v>192</v>
      </c>
      <c r="F3" s="319"/>
      <c r="G3" s="322" t="s">
        <v>0</v>
      </c>
      <c r="H3" s="322"/>
    </row>
    <row r="4" spans="1:9" s="1" customFormat="1" ht="54" customHeight="1" x14ac:dyDescent="0.3">
      <c r="A4" s="313"/>
      <c r="B4" s="316"/>
      <c r="C4" s="320"/>
      <c r="D4" s="321"/>
      <c r="E4" s="320"/>
      <c r="F4" s="317"/>
      <c r="G4" s="322" t="s">
        <v>177</v>
      </c>
      <c r="H4" s="322" t="s">
        <v>193</v>
      </c>
    </row>
    <row r="5" spans="1:9" s="1" customFormat="1" ht="18.75" hidden="1" customHeight="1" x14ac:dyDescent="0.3">
      <c r="A5" s="313"/>
      <c r="B5" s="316"/>
      <c r="C5" s="40"/>
      <c r="D5" s="40"/>
      <c r="E5" s="40"/>
      <c r="F5" s="41"/>
      <c r="G5" s="322"/>
      <c r="H5" s="322"/>
    </row>
    <row r="6" spans="1:9" s="1" customFormat="1" ht="21.75" customHeight="1" x14ac:dyDescent="0.3">
      <c r="A6" s="314"/>
      <c r="B6" s="317"/>
      <c r="C6" s="163" t="s">
        <v>53</v>
      </c>
      <c r="D6" s="163" t="s">
        <v>83</v>
      </c>
      <c r="E6" s="163" t="s">
        <v>53</v>
      </c>
      <c r="F6" s="166" t="s">
        <v>83</v>
      </c>
      <c r="G6" s="322"/>
      <c r="H6" s="322"/>
    </row>
    <row r="7" spans="1:9" s="1" customFormat="1" ht="39" customHeight="1" x14ac:dyDescent="0.3">
      <c r="A7" s="42">
        <v>1</v>
      </c>
      <c r="B7" s="43" t="s">
        <v>54</v>
      </c>
      <c r="C7" s="164">
        <v>25</v>
      </c>
      <c r="D7" s="164">
        <v>26</v>
      </c>
      <c r="E7" s="164">
        <v>475</v>
      </c>
      <c r="F7" s="164">
        <v>525</v>
      </c>
      <c r="G7" s="274">
        <v>3</v>
      </c>
      <c r="H7" s="274">
        <v>87</v>
      </c>
    </row>
    <row r="8" spans="1:9" s="1" customFormat="1" ht="39" customHeight="1" x14ac:dyDescent="0.3">
      <c r="A8" s="42">
        <v>2</v>
      </c>
      <c r="B8" s="43" t="s">
        <v>55</v>
      </c>
      <c r="C8" s="164">
        <v>1</v>
      </c>
      <c r="D8" s="164">
        <v>1</v>
      </c>
      <c r="E8" s="164">
        <v>10</v>
      </c>
      <c r="F8" s="164">
        <v>11</v>
      </c>
      <c r="G8" s="274"/>
      <c r="H8" s="274" t="s">
        <v>749</v>
      </c>
    </row>
    <row r="9" spans="1:9" s="1" customFormat="1" ht="19.5" customHeight="1" x14ac:dyDescent="0.3">
      <c r="A9" s="328">
        <v>3</v>
      </c>
      <c r="B9" s="92" t="s">
        <v>63</v>
      </c>
      <c r="C9" s="330">
        <v>5</v>
      </c>
      <c r="D9" s="330">
        <v>5</v>
      </c>
      <c r="E9" s="332">
        <v>112</v>
      </c>
      <c r="F9" s="333"/>
      <c r="G9" s="330"/>
      <c r="H9" s="273"/>
    </row>
    <row r="10" spans="1:9" s="1" customFormat="1" ht="18.75" customHeight="1" x14ac:dyDescent="0.3">
      <c r="A10" s="329"/>
      <c r="B10" s="92" t="s">
        <v>85</v>
      </c>
      <c r="C10" s="331"/>
      <c r="D10" s="331"/>
      <c r="E10" s="164">
        <v>69</v>
      </c>
      <c r="F10" s="164">
        <v>56</v>
      </c>
      <c r="G10" s="331"/>
      <c r="H10" s="274"/>
    </row>
    <row r="11" spans="1:9" s="1" customFormat="1" ht="56.25" customHeight="1" x14ac:dyDescent="0.3">
      <c r="A11" s="42">
        <v>4</v>
      </c>
      <c r="B11" s="44" t="s">
        <v>64</v>
      </c>
      <c r="C11" s="164">
        <v>0</v>
      </c>
      <c r="D11" s="164">
        <v>0</v>
      </c>
      <c r="E11" s="164">
        <v>0</v>
      </c>
      <c r="F11" s="164">
        <v>0</v>
      </c>
      <c r="G11" s="274"/>
      <c r="H11" s="274"/>
    </row>
    <row r="12" spans="1:9" s="1" customFormat="1" ht="56.25" x14ac:dyDescent="0.3">
      <c r="A12" s="42">
        <v>5</v>
      </c>
      <c r="B12" s="43" t="s">
        <v>65</v>
      </c>
      <c r="C12" s="164">
        <v>15</v>
      </c>
      <c r="D12" s="164">
        <v>14</v>
      </c>
      <c r="E12" s="164">
        <v>264</v>
      </c>
      <c r="F12" s="164">
        <v>236</v>
      </c>
      <c r="G12" s="274">
        <v>2</v>
      </c>
      <c r="H12" s="274">
        <v>40</v>
      </c>
    </row>
    <row r="13" spans="1:9" s="1" customFormat="1" ht="39" customHeight="1" x14ac:dyDescent="0.3">
      <c r="A13" s="42">
        <v>6</v>
      </c>
      <c r="B13" s="44" t="s">
        <v>66</v>
      </c>
      <c r="C13" s="164">
        <v>0</v>
      </c>
      <c r="D13" s="164">
        <v>0</v>
      </c>
      <c r="E13" s="164">
        <v>0</v>
      </c>
      <c r="F13" s="164">
        <v>0</v>
      </c>
      <c r="G13" s="274">
        <v>0</v>
      </c>
      <c r="H13" s="274">
        <v>0</v>
      </c>
    </row>
    <row r="14" spans="1:9" s="2" customFormat="1" ht="39" customHeight="1" x14ac:dyDescent="0.3">
      <c r="A14" s="334" t="s">
        <v>84</v>
      </c>
      <c r="B14" s="335"/>
      <c r="C14" s="338">
        <f>C13+C12+C11+C9+C8+C7</f>
        <v>46</v>
      </c>
      <c r="D14" s="338">
        <f>D13+D12+D11+D9+D8+D7</f>
        <v>46</v>
      </c>
      <c r="E14" s="45">
        <f>E7+E8+E11+E12+E13</f>
        <v>749</v>
      </c>
      <c r="F14" s="45">
        <f>F7+F8+F11+F12+F13</f>
        <v>772</v>
      </c>
      <c r="G14" s="338">
        <f>G7+G8+G9+G11+G12+G13</f>
        <v>5</v>
      </c>
      <c r="H14" s="45"/>
      <c r="I14" s="101"/>
    </row>
    <row r="15" spans="1:9" ht="39" customHeight="1" x14ac:dyDescent="0.25">
      <c r="A15" s="336"/>
      <c r="B15" s="337"/>
      <c r="C15" s="339"/>
      <c r="D15" s="339"/>
      <c r="E15" s="46">
        <f>E10</f>
        <v>69</v>
      </c>
      <c r="F15" s="46">
        <f>F10</f>
        <v>56</v>
      </c>
      <c r="G15" s="339"/>
      <c r="H15" s="46"/>
    </row>
    <row r="16" spans="1:9" ht="18.75" x14ac:dyDescent="0.3">
      <c r="A16" s="323" t="s">
        <v>191</v>
      </c>
      <c r="B16" s="324"/>
      <c r="C16" s="325">
        <f>F14+E9</f>
        <v>884</v>
      </c>
      <c r="D16" s="326"/>
      <c r="E16" s="326"/>
      <c r="F16" s="326"/>
      <c r="G16" s="326"/>
      <c r="H16" s="327"/>
      <c r="I16" s="98">
        <f>F14+F15</f>
        <v>828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6:B16"/>
    <mergeCell ref="C16:H16"/>
    <mergeCell ref="A9:A10"/>
    <mergeCell ref="C9:C10"/>
    <mergeCell ref="D9:D10"/>
    <mergeCell ref="E9:F9"/>
    <mergeCell ref="A14:B15"/>
    <mergeCell ref="C14:C15"/>
    <mergeCell ref="D14:D15"/>
    <mergeCell ref="G14:G15"/>
    <mergeCell ref="G9:G10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90" zoomScaleNormal="100" zoomScaleSheetLayoutView="90" workbookViewId="0">
      <selection activeCell="B11" sqref="B11:B16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40" t="s">
        <v>69</v>
      </c>
      <c r="B1" s="340"/>
      <c r="C1" s="340"/>
      <c r="D1" s="6"/>
    </row>
    <row r="2" spans="1:4" ht="38.25" customHeight="1" x14ac:dyDescent="0.25">
      <c r="A2" s="185" t="s">
        <v>1</v>
      </c>
      <c r="B2" s="184" t="s">
        <v>2</v>
      </c>
      <c r="C2" s="184" t="s">
        <v>70</v>
      </c>
      <c r="D2" s="8"/>
    </row>
    <row r="3" spans="1:4" ht="18.75" x14ac:dyDescent="0.25">
      <c r="A3" s="103" t="s">
        <v>3</v>
      </c>
      <c r="B3" s="186">
        <f>SUM(B4:B8)</f>
        <v>774</v>
      </c>
      <c r="C3" s="187" t="s">
        <v>235</v>
      </c>
      <c r="D3" s="8"/>
    </row>
    <row r="4" spans="1:4" ht="18.75" customHeight="1" x14ac:dyDescent="0.25">
      <c r="A4" s="92" t="s">
        <v>4</v>
      </c>
      <c r="B4" s="188">
        <v>21</v>
      </c>
      <c r="C4" s="189">
        <v>2.6</v>
      </c>
      <c r="D4" s="11"/>
    </row>
    <row r="5" spans="1:4" ht="18.75" customHeight="1" x14ac:dyDescent="0.25">
      <c r="A5" s="92" t="s">
        <v>5</v>
      </c>
      <c r="B5" s="188">
        <v>285</v>
      </c>
      <c r="C5" s="189">
        <v>34.700000000000003</v>
      </c>
      <c r="D5" s="11"/>
    </row>
    <row r="6" spans="1:4" ht="18.75" customHeight="1" x14ac:dyDescent="0.25">
      <c r="A6" s="92" t="s">
        <v>6</v>
      </c>
      <c r="B6" s="188">
        <v>236</v>
      </c>
      <c r="C6" s="189">
        <v>28.8</v>
      </c>
      <c r="D6" s="11"/>
    </row>
    <row r="7" spans="1:4" ht="18.75" customHeight="1" x14ac:dyDescent="0.25">
      <c r="A7" s="92" t="s">
        <v>67</v>
      </c>
      <c r="B7" s="188">
        <v>125</v>
      </c>
      <c r="C7" s="189">
        <v>15.4</v>
      </c>
      <c r="D7" s="11"/>
    </row>
    <row r="8" spans="1:4" ht="18.75" customHeight="1" x14ac:dyDescent="0.25">
      <c r="A8" s="92" t="s">
        <v>264</v>
      </c>
      <c r="B8" s="188">
        <v>107</v>
      </c>
      <c r="C8" s="189">
        <v>11.9</v>
      </c>
      <c r="D8" s="11"/>
    </row>
    <row r="9" spans="1:4" ht="18.75" customHeight="1" x14ac:dyDescent="0.25">
      <c r="A9" s="92" t="s">
        <v>265</v>
      </c>
      <c r="B9" s="188">
        <v>54</v>
      </c>
      <c r="C9" s="189">
        <v>6.6</v>
      </c>
      <c r="D9" s="11"/>
    </row>
    <row r="10" spans="1:4" ht="18.75" x14ac:dyDescent="0.25">
      <c r="A10" s="103" t="s">
        <v>7</v>
      </c>
      <c r="B10" s="186">
        <f>SUM(B11:B16)</f>
        <v>828</v>
      </c>
      <c r="C10" s="187" t="s">
        <v>235</v>
      </c>
      <c r="D10" s="8"/>
    </row>
    <row r="11" spans="1:4" ht="18.75" customHeight="1" x14ac:dyDescent="0.25">
      <c r="A11" s="92" t="s">
        <v>8</v>
      </c>
      <c r="B11" s="188">
        <v>9</v>
      </c>
      <c r="C11" s="189">
        <v>1.1000000000000001</v>
      </c>
      <c r="D11" s="11"/>
    </row>
    <row r="12" spans="1:4" ht="18.75" customHeight="1" x14ac:dyDescent="0.25">
      <c r="A12" s="92" t="s">
        <v>9</v>
      </c>
      <c r="B12" s="188">
        <v>473</v>
      </c>
      <c r="C12" s="189">
        <v>57.6</v>
      </c>
      <c r="D12" s="11"/>
    </row>
    <row r="13" spans="1:4" ht="18.75" customHeight="1" x14ac:dyDescent="0.25">
      <c r="A13" s="92" t="s">
        <v>267</v>
      </c>
      <c r="B13" s="188">
        <v>86</v>
      </c>
      <c r="C13" s="189">
        <v>10.6</v>
      </c>
      <c r="D13" s="11"/>
    </row>
    <row r="14" spans="1:4" ht="18.75" customHeight="1" x14ac:dyDescent="0.25">
      <c r="A14" s="92" t="s">
        <v>268</v>
      </c>
      <c r="B14" s="188">
        <v>83</v>
      </c>
      <c r="C14" s="189">
        <v>10.199999999999999</v>
      </c>
      <c r="D14" s="11"/>
    </row>
    <row r="15" spans="1:4" ht="18.75" customHeight="1" x14ac:dyDescent="0.25">
      <c r="A15" s="92" t="s">
        <v>10</v>
      </c>
      <c r="B15" s="188">
        <v>132</v>
      </c>
      <c r="C15" s="189">
        <v>16.2</v>
      </c>
      <c r="D15" s="11"/>
    </row>
    <row r="16" spans="1:4" ht="18.75" x14ac:dyDescent="0.25">
      <c r="A16" s="92" t="s">
        <v>196</v>
      </c>
      <c r="B16" s="188">
        <v>45</v>
      </c>
      <c r="C16" s="189">
        <v>4.3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view="pageBreakPreview" topLeftCell="A106" zoomScale="90" zoomScaleNormal="80" zoomScaleSheetLayoutView="90" workbookViewId="0">
      <selection activeCell="B63" sqref="B63:I63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40" t="s">
        <v>92</v>
      </c>
      <c r="B1" s="340"/>
      <c r="C1" s="340"/>
      <c r="D1" s="340"/>
      <c r="E1" s="340"/>
      <c r="F1" s="340"/>
      <c r="G1" s="340"/>
      <c r="H1" s="340"/>
      <c r="I1" s="340"/>
      <c r="J1" s="340"/>
      <c r="K1" s="170"/>
      <c r="L1" s="170"/>
    </row>
    <row r="2" spans="1:12" s="5" customFormat="1" ht="37.5" customHeight="1" x14ac:dyDescent="0.25">
      <c r="A2" s="342" t="s">
        <v>56</v>
      </c>
      <c r="B2" s="322" t="s">
        <v>49</v>
      </c>
      <c r="C2" s="322" t="s">
        <v>50</v>
      </c>
      <c r="D2" s="322"/>
      <c r="E2" s="322" t="s">
        <v>51</v>
      </c>
      <c r="F2" s="322" t="s">
        <v>52</v>
      </c>
      <c r="G2" s="322" t="s">
        <v>57</v>
      </c>
      <c r="H2" s="322"/>
      <c r="I2" s="322"/>
      <c r="J2" s="322" t="s">
        <v>58</v>
      </c>
      <c r="K2" s="322" t="s">
        <v>210</v>
      </c>
      <c r="L2" s="322" t="s">
        <v>198</v>
      </c>
    </row>
    <row r="3" spans="1:12" s="5" customFormat="1" ht="57.75" customHeight="1" x14ac:dyDescent="0.25">
      <c r="A3" s="342"/>
      <c r="B3" s="322"/>
      <c r="C3" s="184" t="s">
        <v>53</v>
      </c>
      <c r="D3" s="184" t="s">
        <v>83</v>
      </c>
      <c r="E3" s="322"/>
      <c r="F3" s="322"/>
      <c r="G3" s="184" t="s">
        <v>59</v>
      </c>
      <c r="H3" s="184" t="s">
        <v>209</v>
      </c>
      <c r="I3" s="184" t="s">
        <v>60</v>
      </c>
      <c r="J3" s="322"/>
      <c r="K3" s="322"/>
      <c r="L3" s="322"/>
    </row>
    <row r="4" spans="1:12" s="5" customFormat="1" ht="75" customHeight="1" x14ac:dyDescent="0.25">
      <c r="A4" s="58" t="s">
        <v>61</v>
      </c>
      <c r="B4" s="95" t="s">
        <v>54</v>
      </c>
      <c r="C4" s="95">
        <f>SUM(C5,C12,C17)</f>
        <v>9</v>
      </c>
      <c r="D4" s="95">
        <f>SUM(D5,D12,D17)</f>
        <v>9</v>
      </c>
      <c r="E4" s="95"/>
      <c r="F4" s="95"/>
      <c r="G4" s="95">
        <f t="shared" ref="G4:L4" si="0">SUM(G5,G12,G17)</f>
        <v>81</v>
      </c>
      <c r="H4" s="95">
        <f t="shared" si="0"/>
        <v>1</v>
      </c>
      <c r="I4" s="95">
        <f t="shared" si="0"/>
        <v>1807</v>
      </c>
      <c r="J4" s="95">
        <f t="shared" si="0"/>
        <v>0</v>
      </c>
      <c r="K4" s="95">
        <f t="shared" si="0"/>
        <v>0</v>
      </c>
      <c r="L4" s="95">
        <f t="shared" si="0"/>
        <v>0</v>
      </c>
    </row>
    <row r="5" spans="1:12" s="5" customFormat="1" ht="21.6" customHeight="1" x14ac:dyDescent="0.25">
      <c r="A5" s="57"/>
      <c r="B5" s="123" t="s">
        <v>211</v>
      </c>
      <c r="C5" s="202">
        <f>SUM(C6:C11)</f>
        <v>4</v>
      </c>
      <c r="D5" s="202">
        <f>D6+D7+D8+D9+D10+D11</f>
        <v>4</v>
      </c>
      <c r="E5" s="190"/>
      <c r="F5" s="125"/>
      <c r="G5" s="202">
        <f t="shared" ref="G5:L5" si="1">SUM(G6:G11)</f>
        <v>36</v>
      </c>
      <c r="H5" s="202">
        <f t="shared" si="1"/>
        <v>1</v>
      </c>
      <c r="I5" s="124">
        <f t="shared" si="1"/>
        <v>410</v>
      </c>
      <c r="J5" s="125">
        <f t="shared" si="1"/>
        <v>0</v>
      </c>
      <c r="K5" s="125">
        <f t="shared" si="1"/>
        <v>0</v>
      </c>
      <c r="L5" s="126">
        <f t="shared" si="1"/>
        <v>0</v>
      </c>
    </row>
    <row r="6" spans="1:12" s="5" customFormat="1" ht="37.5" x14ac:dyDescent="0.25">
      <c r="A6" s="57" t="s">
        <v>726</v>
      </c>
      <c r="B6" s="66" t="s">
        <v>747</v>
      </c>
      <c r="C6" s="56">
        <v>1</v>
      </c>
      <c r="D6" s="56">
        <v>1</v>
      </c>
      <c r="E6" s="94" t="s">
        <v>748</v>
      </c>
      <c r="F6" s="94" t="s">
        <v>529</v>
      </c>
      <c r="G6" s="21">
        <v>5</v>
      </c>
      <c r="H6" s="21"/>
      <c r="I6" s="21">
        <v>50</v>
      </c>
      <c r="J6" s="104"/>
      <c r="K6" s="104"/>
      <c r="L6" s="104"/>
    </row>
    <row r="7" spans="1:12" s="5" customFormat="1" ht="37.5" x14ac:dyDescent="0.25">
      <c r="A7" s="57" t="s">
        <v>727</v>
      </c>
      <c r="B7" s="66" t="s">
        <v>291</v>
      </c>
      <c r="C7" s="56">
        <v>1</v>
      </c>
      <c r="D7" s="56">
        <v>1</v>
      </c>
      <c r="E7" s="94" t="s">
        <v>751</v>
      </c>
      <c r="F7" s="94" t="s">
        <v>295</v>
      </c>
      <c r="G7" s="21">
        <v>10</v>
      </c>
      <c r="H7" s="21"/>
      <c r="I7" s="21">
        <v>50</v>
      </c>
      <c r="J7" s="104"/>
      <c r="K7" s="104"/>
      <c r="L7" s="104"/>
    </row>
    <row r="8" spans="1:12" s="5" customFormat="1" ht="37.5" x14ac:dyDescent="0.25">
      <c r="A8" s="57" t="s">
        <v>728</v>
      </c>
      <c r="B8" s="66" t="s">
        <v>374</v>
      </c>
      <c r="C8" s="56">
        <v>1</v>
      </c>
      <c r="D8" s="56">
        <v>1</v>
      </c>
      <c r="E8" s="94" t="s">
        <v>750</v>
      </c>
      <c r="F8" s="94" t="s">
        <v>375</v>
      </c>
      <c r="G8" s="21">
        <v>11</v>
      </c>
      <c r="H8" s="21">
        <v>1</v>
      </c>
      <c r="I8" s="21">
        <v>260</v>
      </c>
      <c r="J8" s="104"/>
      <c r="K8" s="104"/>
      <c r="L8" s="104"/>
    </row>
    <row r="9" spans="1:12" s="5" customFormat="1" ht="37.5" x14ac:dyDescent="0.25">
      <c r="A9" s="57" t="s">
        <v>729</v>
      </c>
      <c r="B9" s="66" t="s">
        <v>292</v>
      </c>
      <c r="C9" s="56">
        <v>1</v>
      </c>
      <c r="D9" s="56">
        <v>1</v>
      </c>
      <c r="E9" s="94" t="s">
        <v>751</v>
      </c>
      <c r="F9" s="94" t="s">
        <v>295</v>
      </c>
      <c r="G9" s="21">
        <v>10</v>
      </c>
      <c r="H9" s="21"/>
      <c r="I9" s="21">
        <v>50</v>
      </c>
      <c r="J9" s="104"/>
      <c r="K9" s="104"/>
      <c r="L9" s="104"/>
    </row>
    <row r="10" spans="1:12" s="5" customFormat="1" x14ac:dyDescent="0.25">
      <c r="A10" s="57"/>
      <c r="B10" s="66"/>
      <c r="C10" s="56"/>
      <c r="D10" s="56"/>
      <c r="E10" s="94"/>
      <c r="F10" s="94"/>
      <c r="G10" s="21"/>
      <c r="H10" s="21"/>
      <c r="I10" s="21"/>
      <c r="J10" s="104"/>
      <c r="K10" s="104"/>
      <c r="L10" s="104"/>
    </row>
    <row r="11" spans="1:12" s="5" customFormat="1" x14ac:dyDescent="0.25">
      <c r="A11" s="57"/>
      <c r="B11" s="66"/>
      <c r="C11" s="56"/>
      <c r="D11" s="56"/>
      <c r="E11" s="94"/>
      <c r="F11" s="94"/>
      <c r="G11" s="21"/>
      <c r="H11" s="21"/>
      <c r="I11" s="21"/>
      <c r="J11" s="104"/>
      <c r="K11" s="104"/>
      <c r="L11" s="104"/>
    </row>
    <row r="12" spans="1:12" s="5" customFormat="1" x14ac:dyDescent="0.25">
      <c r="A12" s="57"/>
      <c r="B12" s="123" t="s">
        <v>212</v>
      </c>
      <c r="C12" s="202">
        <f>SUM(C13:C16)</f>
        <v>4</v>
      </c>
      <c r="D12" s="203">
        <f>SUM(D13:D16)</f>
        <v>4</v>
      </c>
      <c r="E12" s="190"/>
      <c r="F12" s="125"/>
      <c r="G12" s="202">
        <f t="shared" ref="G12:L12" si="2">SUM(G13:G16)</f>
        <v>35</v>
      </c>
      <c r="H12" s="202">
        <f t="shared" si="2"/>
        <v>0</v>
      </c>
      <c r="I12" s="202">
        <f t="shared" si="2"/>
        <v>1247</v>
      </c>
      <c r="J12" s="204">
        <f t="shared" si="2"/>
        <v>0</v>
      </c>
      <c r="K12" s="204">
        <f t="shared" si="2"/>
        <v>0</v>
      </c>
      <c r="L12" s="205">
        <f t="shared" si="2"/>
        <v>0</v>
      </c>
    </row>
    <row r="13" spans="1:12" s="5" customFormat="1" ht="37.5" x14ac:dyDescent="0.25">
      <c r="A13" s="57" t="s">
        <v>726</v>
      </c>
      <c r="B13" s="66" t="s">
        <v>289</v>
      </c>
      <c r="C13" s="56">
        <v>1</v>
      </c>
      <c r="D13" s="56">
        <v>1</v>
      </c>
      <c r="E13" s="94" t="s">
        <v>519</v>
      </c>
      <c r="F13" s="94" t="s">
        <v>295</v>
      </c>
      <c r="G13" s="21">
        <v>10</v>
      </c>
      <c r="H13" s="21"/>
      <c r="I13" s="21">
        <v>320</v>
      </c>
      <c r="J13" s="104" t="s">
        <v>290</v>
      </c>
      <c r="K13" s="104"/>
      <c r="L13" s="104"/>
    </row>
    <row r="14" spans="1:12" s="5" customFormat="1" ht="37.5" x14ac:dyDescent="0.25">
      <c r="A14" s="57" t="s">
        <v>727</v>
      </c>
      <c r="B14" s="66" t="s">
        <v>527</v>
      </c>
      <c r="C14" s="56">
        <v>1</v>
      </c>
      <c r="D14" s="56">
        <v>1</v>
      </c>
      <c r="E14" s="249" t="s">
        <v>528</v>
      </c>
      <c r="F14" s="94" t="s">
        <v>529</v>
      </c>
      <c r="G14" s="21">
        <v>5</v>
      </c>
      <c r="H14" s="21"/>
      <c r="I14" s="21">
        <v>377</v>
      </c>
      <c r="J14" s="104"/>
      <c r="K14" s="104"/>
      <c r="L14" s="104"/>
    </row>
    <row r="15" spans="1:12" s="5" customFormat="1" ht="37.5" x14ac:dyDescent="0.25">
      <c r="A15" s="57" t="s">
        <v>728</v>
      </c>
      <c r="B15" s="66" t="s">
        <v>592</v>
      </c>
      <c r="C15" s="56">
        <v>1</v>
      </c>
      <c r="D15" s="56">
        <v>1</v>
      </c>
      <c r="E15" s="249" t="s">
        <v>528</v>
      </c>
      <c r="F15" s="94" t="s">
        <v>593</v>
      </c>
      <c r="G15" s="21">
        <v>15</v>
      </c>
      <c r="H15" s="21"/>
      <c r="I15" s="21">
        <v>500</v>
      </c>
      <c r="J15" s="104"/>
      <c r="K15" s="104"/>
      <c r="L15" s="104"/>
    </row>
    <row r="16" spans="1:12" s="5" customFormat="1" ht="56.25" x14ac:dyDescent="0.25">
      <c r="A16" s="57" t="s">
        <v>729</v>
      </c>
      <c r="B16" s="66" t="s">
        <v>753</v>
      </c>
      <c r="C16" s="56">
        <v>1</v>
      </c>
      <c r="D16" s="56">
        <v>1</v>
      </c>
      <c r="E16" s="249" t="s">
        <v>528</v>
      </c>
      <c r="F16" s="94" t="s">
        <v>295</v>
      </c>
      <c r="G16" s="21">
        <v>5</v>
      </c>
      <c r="H16" s="21"/>
      <c r="I16" s="21">
        <v>50</v>
      </c>
      <c r="J16" s="104"/>
      <c r="K16" s="104"/>
      <c r="L16" s="104"/>
    </row>
    <row r="17" spans="1:12" s="5" customFormat="1" x14ac:dyDescent="0.25">
      <c r="A17" s="57"/>
      <c r="B17" s="123" t="s">
        <v>213</v>
      </c>
      <c r="C17" s="202">
        <f>SUM(C18:C24)</f>
        <v>1</v>
      </c>
      <c r="D17" s="202">
        <f>SUM(D18:D24)</f>
        <v>1</v>
      </c>
      <c r="E17" s="190"/>
      <c r="F17" s="125"/>
      <c r="G17" s="202">
        <f t="shared" ref="G17:L17" si="3">SUM(G18:G24)</f>
        <v>10</v>
      </c>
      <c r="H17" s="202">
        <f t="shared" si="3"/>
        <v>0</v>
      </c>
      <c r="I17" s="202">
        <f t="shared" si="3"/>
        <v>150</v>
      </c>
      <c r="J17" s="204">
        <f t="shared" si="3"/>
        <v>0</v>
      </c>
      <c r="K17" s="204">
        <f t="shared" si="3"/>
        <v>0</v>
      </c>
      <c r="L17" s="205">
        <f t="shared" si="3"/>
        <v>0</v>
      </c>
    </row>
    <row r="18" spans="1:12" s="5" customFormat="1" ht="37.5" x14ac:dyDescent="0.25">
      <c r="A18" s="57" t="s">
        <v>726</v>
      </c>
      <c r="B18" s="66" t="s">
        <v>520</v>
      </c>
      <c r="C18" s="56">
        <v>1</v>
      </c>
      <c r="D18" s="56">
        <v>1</v>
      </c>
      <c r="E18" s="94" t="s">
        <v>752</v>
      </c>
      <c r="F18" s="94" t="s">
        <v>295</v>
      </c>
      <c r="G18" s="21">
        <v>10</v>
      </c>
      <c r="H18" s="21"/>
      <c r="I18" s="21">
        <v>150</v>
      </c>
      <c r="J18" s="129"/>
      <c r="K18" s="129"/>
      <c r="L18" s="192"/>
    </row>
    <row r="19" spans="1:12" s="5" customFormat="1" x14ac:dyDescent="0.25">
      <c r="A19" s="57"/>
      <c r="B19" s="127"/>
      <c r="C19" s="128"/>
      <c r="D19" s="128"/>
      <c r="E19" s="191"/>
      <c r="F19" s="129"/>
      <c r="G19" s="128"/>
      <c r="H19" s="128"/>
      <c r="I19" s="128"/>
      <c r="J19" s="129"/>
      <c r="K19" s="129"/>
      <c r="L19" s="192"/>
    </row>
    <row r="20" spans="1:12" s="5" customFormat="1" x14ac:dyDescent="0.25">
      <c r="A20" s="57"/>
      <c r="B20" s="127"/>
      <c r="C20" s="128"/>
      <c r="D20" s="128"/>
      <c r="E20" s="191"/>
      <c r="F20" s="129"/>
      <c r="G20" s="128"/>
      <c r="H20" s="128"/>
      <c r="I20" s="128"/>
      <c r="J20" s="129"/>
      <c r="K20" s="129"/>
      <c r="L20" s="192"/>
    </row>
    <row r="21" spans="1:12" s="5" customFormat="1" x14ac:dyDescent="0.25">
      <c r="A21" s="57"/>
      <c r="B21" s="127"/>
      <c r="C21" s="128"/>
      <c r="D21" s="128"/>
      <c r="E21" s="191"/>
      <c r="F21" s="129"/>
      <c r="G21" s="128"/>
      <c r="H21" s="128"/>
      <c r="I21" s="128"/>
      <c r="J21" s="129"/>
      <c r="K21" s="129"/>
      <c r="L21" s="192"/>
    </row>
    <row r="22" spans="1:12" s="5" customFormat="1" x14ac:dyDescent="0.25">
      <c r="A22" s="57"/>
      <c r="B22" s="66"/>
      <c r="C22" s="56"/>
      <c r="D22" s="56"/>
      <c r="E22" s="94"/>
      <c r="F22" s="94"/>
      <c r="G22" s="21"/>
      <c r="H22" s="21"/>
      <c r="I22" s="21"/>
      <c r="J22" s="104"/>
      <c r="K22" s="104"/>
      <c r="L22" s="104"/>
    </row>
    <row r="23" spans="1:12" s="5" customFormat="1" x14ac:dyDescent="0.25">
      <c r="A23" s="57"/>
      <c r="B23" s="66"/>
      <c r="C23" s="56"/>
      <c r="D23" s="56"/>
      <c r="E23" s="94"/>
      <c r="F23" s="94"/>
      <c r="G23" s="21"/>
      <c r="H23" s="21"/>
      <c r="I23" s="21"/>
      <c r="J23" s="104"/>
      <c r="K23" s="104"/>
      <c r="L23" s="104"/>
    </row>
    <row r="24" spans="1:12" x14ac:dyDescent="0.25">
      <c r="A24" s="57"/>
      <c r="B24" s="66"/>
      <c r="C24" s="56"/>
      <c r="D24" s="56"/>
      <c r="E24" s="94"/>
      <c r="F24" s="94"/>
      <c r="G24" s="21"/>
      <c r="H24" s="21"/>
      <c r="I24" s="21"/>
      <c r="J24" s="104"/>
      <c r="K24" s="104"/>
      <c r="L24" s="104"/>
    </row>
    <row r="25" spans="1:12" s="5" customFormat="1" ht="75" customHeight="1" x14ac:dyDescent="0.25">
      <c r="A25" s="58" t="s">
        <v>62</v>
      </c>
      <c r="B25" s="95" t="s">
        <v>55</v>
      </c>
      <c r="C25" s="95">
        <f>SUM(C26,C31,C37)</f>
        <v>2</v>
      </c>
      <c r="D25" s="95">
        <f>SUM(D26,D31,D37)</f>
        <v>2</v>
      </c>
      <c r="E25" s="95"/>
      <c r="F25" s="95"/>
      <c r="G25" s="95">
        <f>SUM(G26,G31,G37)</f>
        <v>15</v>
      </c>
      <c r="H25" s="95">
        <f>SUM(H26,H31,H37)</f>
        <v>0</v>
      </c>
      <c r="I25" s="95">
        <f>SUM(I26,I31,I37)</f>
        <v>850</v>
      </c>
      <c r="J25" s="95">
        <f>SUM(J26,J31,J37)</f>
        <v>0</v>
      </c>
      <c r="K25" s="95">
        <f>SUM(K26,K31,K37)</f>
        <v>0</v>
      </c>
      <c r="L25" s="95">
        <f>SUM(K26,K31,K37)</f>
        <v>0</v>
      </c>
    </row>
    <row r="26" spans="1:12" s="5" customFormat="1" x14ac:dyDescent="0.25">
      <c r="A26" s="57"/>
      <c r="B26" s="123" t="s">
        <v>211</v>
      </c>
      <c r="C26" s="202">
        <f>SUM(C27:C30)</f>
        <v>2</v>
      </c>
      <c r="D26" s="202">
        <f>SUM(D27:D30)</f>
        <v>2</v>
      </c>
      <c r="E26" s="190"/>
      <c r="F26" s="125"/>
      <c r="G26" s="202">
        <f t="shared" ref="G26:L26" si="4">SUM(G27:G30)</f>
        <v>15</v>
      </c>
      <c r="H26" s="202">
        <f t="shared" si="4"/>
        <v>0</v>
      </c>
      <c r="I26" s="202">
        <f t="shared" si="4"/>
        <v>850</v>
      </c>
      <c r="J26" s="204">
        <f t="shared" si="4"/>
        <v>0</v>
      </c>
      <c r="K26" s="204">
        <f t="shared" si="4"/>
        <v>0</v>
      </c>
      <c r="L26" s="205">
        <f t="shared" si="4"/>
        <v>0</v>
      </c>
    </row>
    <row r="27" spans="1:12" s="5" customFormat="1" ht="37.5" x14ac:dyDescent="0.25">
      <c r="A27" s="57" t="s">
        <v>726</v>
      </c>
      <c r="B27" s="66" t="s">
        <v>594</v>
      </c>
      <c r="C27" s="56">
        <v>1</v>
      </c>
      <c r="D27" s="56">
        <v>1</v>
      </c>
      <c r="E27" s="94" t="s">
        <v>595</v>
      </c>
      <c r="F27" s="94" t="s">
        <v>596</v>
      </c>
      <c r="G27" s="21">
        <v>10</v>
      </c>
      <c r="H27" s="21"/>
      <c r="I27" s="21">
        <v>350</v>
      </c>
      <c r="J27" s="94"/>
      <c r="K27" s="94"/>
      <c r="L27" s="94"/>
    </row>
    <row r="28" spans="1:12" s="5" customFormat="1" ht="37.5" x14ac:dyDescent="0.25">
      <c r="A28" s="57" t="s">
        <v>727</v>
      </c>
      <c r="B28" s="66" t="s">
        <v>597</v>
      </c>
      <c r="C28" s="56">
        <v>1</v>
      </c>
      <c r="D28" s="56">
        <v>1</v>
      </c>
      <c r="E28" s="94" t="s">
        <v>595</v>
      </c>
      <c r="F28" s="94" t="s">
        <v>295</v>
      </c>
      <c r="G28" s="21">
        <v>5</v>
      </c>
      <c r="H28" s="21"/>
      <c r="I28" s="21">
        <v>500</v>
      </c>
      <c r="J28" s="94"/>
      <c r="K28" s="94"/>
      <c r="L28" s="94"/>
    </row>
    <row r="29" spans="1:12" s="5" customFormat="1" x14ac:dyDescent="0.25">
      <c r="A29" s="57"/>
      <c r="B29" s="66"/>
      <c r="C29" s="56"/>
      <c r="D29" s="56"/>
      <c r="E29" s="94"/>
      <c r="F29" s="94"/>
      <c r="G29" s="21"/>
      <c r="H29" s="21"/>
      <c r="I29" s="21"/>
      <c r="J29" s="94"/>
      <c r="K29" s="94"/>
      <c r="L29" s="94"/>
    </row>
    <row r="30" spans="1:12" s="5" customFormat="1" x14ac:dyDescent="0.25">
      <c r="A30" s="57"/>
      <c r="B30" s="66"/>
      <c r="C30" s="56"/>
      <c r="D30" s="56"/>
      <c r="E30" s="94"/>
      <c r="F30" s="94"/>
      <c r="G30" s="21"/>
      <c r="H30" s="21"/>
      <c r="I30" s="21"/>
      <c r="J30" s="94"/>
      <c r="K30" s="94"/>
      <c r="L30" s="94"/>
    </row>
    <row r="31" spans="1:12" s="5" customFormat="1" x14ac:dyDescent="0.25">
      <c r="A31" s="57"/>
      <c r="B31" s="123" t="s">
        <v>212</v>
      </c>
      <c r="C31" s="202">
        <f>SUM(C32:C36)</f>
        <v>0</v>
      </c>
      <c r="D31" s="202">
        <f>SUM(D32:D36)</f>
        <v>0</v>
      </c>
      <c r="E31" s="190"/>
      <c r="F31" s="125"/>
      <c r="G31" s="202">
        <f t="shared" ref="G31:L31" si="5">SUM(G32:G36)</f>
        <v>0</v>
      </c>
      <c r="H31" s="202">
        <f t="shared" si="5"/>
        <v>0</v>
      </c>
      <c r="I31" s="202">
        <f t="shared" si="5"/>
        <v>0</v>
      </c>
      <c r="J31" s="204">
        <f t="shared" si="5"/>
        <v>0</v>
      </c>
      <c r="K31" s="204">
        <f t="shared" si="5"/>
        <v>0</v>
      </c>
      <c r="L31" s="205">
        <f t="shared" si="5"/>
        <v>0</v>
      </c>
    </row>
    <row r="32" spans="1:12" s="5" customFormat="1" x14ac:dyDescent="0.25">
      <c r="A32" s="57"/>
      <c r="B32" s="66"/>
      <c r="C32" s="56"/>
      <c r="D32" s="56"/>
      <c r="E32" s="94"/>
      <c r="F32" s="94"/>
      <c r="G32" s="21"/>
      <c r="H32" s="21"/>
      <c r="I32" s="21"/>
      <c r="J32" s="94"/>
      <c r="K32" s="94"/>
      <c r="L32" s="94"/>
    </row>
    <row r="33" spans="1:12" s="5" customFormat="1" x14ac:dyDescent="0.25">
      <c r="A33" s="57"/>
      <c r="B33" s="66"/>
      <c r="C33" s="56"/>
      <c r="D33" s="56"/>
      <c r="E33" s="94"/>
      <c r="F33" s="94"/>
      <c r="G33" s="21"/>
      <c r="H33" s="21"/>
      <c r="I33" s="21"/>
      <c r="J33" s="94"/>
      <c r="K33" s="94"/>
      <c r="L33" s="94"/>
    </row>
    <row r="34" spans="1:12" s="5" customFormat="1" x14ac:dyDescent="0.25">
      <c r="A34" s="57"/>
      <c r="B34" s="66"/>
      <c r="C34" s="56"/>
      <c r="D34" s="56"/>
      <c r="E34" s="94"/>
      <c r="F34" s="94"/>
      <c r="G34" s="21"/>
      <c r="H34" s="21"/>
      <c r="I34" s="21"/>
      <c r="J34" s="94"/>
      <c r="K34" s="94"/>
      <c r="L34" s="94"/>
    </row>
    <row r="35" spans="1:12" s="5" customFormat="1" x14ac:dyDescent="0.25">
      <c r="A35" s="57"/>
      <c r="B35" s="66"/>
      <c r="C35" s="56"/>
      <c r="D35" s="56"/>
      <c r="E35" s="94"/>
      <c r="F35" s="94"/>
      <c r="G35" s="21"/>
      <c r="H35" s="21"/>
      <c r="I35" s="21"/>
      <c r="J35" s="94"/>
      <c r="K35" s="94"/>
      <c r="L35" s="94"/>
    </row>
    <row r="36" spans="1:12" s="5" customFormat="1" x14ac:dyDescent="0.25">
      <c r="A36" s="57"/>
      <c r="B36" s="66"/>
      <c r="C36" s="56"/>
      <c r="D36" s="56"/>
      <c r="E36" s="94"/>
      <c r="F36" s="94"/>
      <c r="G36" s="21"/>
      <c r="H36" s="21"/>
      <c r="I36" s="21"/>
      <c r="J36" s="94"/>
      <c r="K36" s="94"/>
      <c r="L36" s="94"/>
    </row>
    <row r="37" spans="1:12" s="5" customFormat="1" x14ac:dyDescent="0.25">
      <c r="A37" s="57"/>
      <c r="B37" s="123" t="s">
        <v>213</v>
      </c>
      <c r="C37" s="202">
        <f>SUM(C38:C42)</f>
        <v>0</v>
      </c>
      <c r="D37" s="202">
        <f>SUM(D38:D42)</f>
        <v>0</v>
      </c>
      <c r="E37" s="190"/>
      <c r="F37" s="125"/>
      <c r="G37" s="202">
        <f t="shared" ref="G37:L37" si="6">SUM(G38:G42)</f>
        <v>0</v>
      </c>
      <c r="H37" s="202">
        <f t="shared" si="6"/>
        <v>0</v>
      </c>
      <c r="I37" s="202">
        <f t="shared" si="6"/>
        <v>0</v>
      </c>
      <c r="J37" s="204">
        <f t="shared" si="6"/>
        <v>0</v>
      </c>
      <c r="K37" s="204">
        <f t="shared" si="6"/>
        <v>0</v>
      </c>
      <c r="L37" s="205">
        <f t="shared" si="6"/>
        <v>0</v>
      </c>
    </row>
    <row r="38" spans="1:12" s="5" customFormat="1" x14ac:dyDescent="0.25">
      <c r="A38" s="57"/>
      <c r="B38" s="66"/>
      <c r="C38" s="56"/>
      <c r="D38" s="56"/>
      <c r="E38" s="94"/>
      <c r="F38" s="94"/>
      <c r="G38" s="21"/>
      <c r="H38" s="21"/>
      <c r="I38" s="21"/>
      <c r="J38" s="94"/>
      <c r="K38" s="94"/>
      <c r="L38" s="94"/>
    </row>
    <row r="39" spans="1:12" s="5" customFormat="1" x14ac:dyDescent="0.25">
      <c r="A39" s="57"/>
      <c r="B39" s="66"/>
      <c r="C39" s="56"/>
      <c r="D39" s="56"/>
      <c r="E39" s="94"/>
      <c r="F39" s="94"/>
      <c r="G39" s="21"/>
      <c r="H39" s="21"/>
      <c r="I39" s="21"/>
      <c r="J39" s="94"/>
      <c r="K39" s="94"/>
      <c r="L39" s="94"/>
    </row>
    <row r="40" spans="1:12" s="5" customFormat="1" x14ac:dyDescent="0.25">
      <c r="A40" s="57"/>
      <c r="B40" s="66"/>
      <c r="C40" s="56"/>
      <c r="D40" s="56"/>
      <c r="E40" s="94"/>
      <c r="F40" s="94"/>
      <c r="G40" s="21"/>
      <c r="H40" s="21"/>
      <c r="I40" s="21"/>
      <c r="J40" s="94"/>
      <c r="K40" s="94"/>
      <c r="L40" s="94"/>
    </row>
    <row r="41" spans="1:12" s="5" customFormat="1" x14ac:dyDescent="0.25">
      <c r="A41" s="57"/>
      <c r="B41" s="66"/>
      <c r="C41" s="56"/>
      <c r="D41" s="56"/>
      <c r="E41" s="94"/>
      <c r="F41" s="94"/>
      <c r="G41" s="21"/>
      <c r="H41" s="21"/>
      <c r="I41" s="21"/>
      <c r="J41" s="94"/>
      <c r="K41" s="94"/>
      <c r="L41" s="94"/>
    </row>
    <row r="42" spans="1:12" x14ac:dyDescent="0.25">
      <c r="A42" s="57"/>
      <c r="B42" s="66"/>
      <c r="C42" s="56"/>
      <c r="D42" s="56"/>
      <c r="E42" s="94"/>
      <c r="F42" s="94"/>
      <c r="G42" s="21"/>
      <c r="H42" s="21"/>
      <c r="I42" s="21"/>
      <c r="J42" s="94"/>
      <c r="K42" s="94"/>
      <c r="L42" s="94"/>
    </row>
    <row r="43" spans="1:12" s="5" customFormat="1" ht="37.5" customHeight="1" x14ac:dyDescent="0.25">
      <c r="A43" s="58" t="s">
        <v>88</v>
      </c>
      <c r="B43" s="95" t="s">
        <v>63</v>
      </c>
      <c r="C43" s="95">
        <f>SUM(C44,C48,C53)</f>
        <v>1</v>
      </c>
      <c r="D43" s="95">
        <f>SUM(D44,D48,D53)</f>
        <v>1</v>
      </c>
      <c r="E43" s="95"/>
      <c r="F43" s="58"/>
      <c r="G43" s="95">
        <f t="shared" ref="G43:L43" si="7">SUM(G44,G48,G53)</f>
        <v>5</v>
      </c>
      <c r="H43" s="95">
        <f t="shared" si="7"/>
        <v>0</v>
      </c>
      <c r="I43" s="95">
        <f t="shared" si="7"/>
        <v>50</v>
      </c>
      <c r="J43" s="95">
        <f t="shared" si="7"/>
        <v>0</v>
      </c>
      <c r="K43" s="95">
        <f t="shared" si="7"/>
        <v>0</v>
      </c>
      <c r="L43" s="95">
        <f t="shared" si="7"/>
        <v>0</v>
      </c>
    </row>
    <row r="44" spans="1:12" s="5" customFormat="1" x14ac:dyDescent="0.25">
      <c r="A44" s="57"/>
      <c r="B44" s="123" t="s">
        <v>211</v>
      </c>
      <c r="C44" s="124">
        <f>SUM(C45:C47)</f>
        <v>0</v>
      </c>
      <c r="D44" s="124">
        <f>SUM(D45:D47)</f>
        <v>0</v>
      </c>
      <c r="E44" s="190"/>
      <c r="F44" s="125"/>
      <c r="G44" s="124">
        <f t="shared" ref="G44:L44" si="8">SUM(G45:G47)</f>
        <v>0</v>
      </c>
      <c r="H44" s="124">
        <f t="shared" si="8"/>
        <v>0</v>
      </c>
      <c r="I44" s="124">
        <f t="shared" si="8"/>
        <v>0</v>
      </c>
      <c r="J44" s="125">
        <f t="shared" si="8"/>
        <v>0</v>
      </c>
      <c r="K44" s="125">
        <f t="shared" si="8"/>
        <v>0</v>
      </c>
      <c r="L44" s="126">
        <f t="shared" si="8"/>
        <v>0</v>
      </c>
    </row>
    <row r="45" spans="1:12" s="5" customFormat="1" x14ac:dyDescent="0.25">
      <c r="A45" s="57"/>
      <c r="B45" s="66"/>
      <c r="C45" s="56"/>
      <c r="D45" s="56"/>
      <c r="E45" s="94"/>
      <c r="F45" s="94"/>
      <c r="G45" s="21"/>
      <c r="H45" s="21"/>
      <c r="I45" s="21"/>
      <c r="J45" s="94"/>
      <c r="K45" s="94"/>
      <c r="L45" s="94"/>
    </row>
    <row r="46" spans="1:12" s="5" customFormat="1" x14ac:dyDescent="0.25">
      <c r="A46" s="57"/>
      <c r="B46" s="66"/>
      <c r="C46" s="56"/>
      <c r="D46" s="56"/>
      <c r="E46" s="94"/>
      <c r="F46" s="94"/>
      <c r="G46" s="21"/>
      <c r="H46" s="21"/>
      <c r="I46" s="21"/>
      <c r="J46" s="94"/>
      <c r="K46" s="94"/>
      <c r="L46" s="94"/>
    </row>
    <row r="47" spans="1:12" s="5" customFormat="1" x14ac:dyDescent="0.25">
      <c r="A47" s="57"/>
      <c r="B47" s="66"/>
      <c r="C47" s="56"/>
      <c r="D47" s="56"/>
      <c r="E47" s="94"/>
      <c r="F47" s="94"/>
      <c r="G47" s="21"/>
      <c r="H47" s="21"/>
      <c r="I47" s="21"/>
      <c r="J47" s="94"/>
      <c r="K47" s="94"/>
      <c r="L47" s="94"/>
    </row>
    <row r="48" spans="1:12" s="5" customFormat="1" x14ac:dyDescent="0.25">
      <c r="A48" s="57"/>
      <c r="B48" s="123" t="s">
        <v>212</v>
      </c>
      <c r="C48" s="124">
        <f>SUM(C49:C52)</f>
        <v>1</v>
      </c>
      <c r="D48" s="124">
        <f>SUM(D49:D52)</f>
        <v>1</v>
      </c>
      <c r="E48" s="190"/>
      <c r="F48" s="125"/>
      <c r="G48" s="124">
        <f t="shared" ref="G48:L48" si="9">SUM(G49:G52)</f>
        <v>5</v>
      </c>
      <c r="H48" s="124">
        <f t="shared" si="9"/>
        <v>0</v>
      </c>
      <c r="I48" s="124">
        <f t="shared" si="9"/>
        <v>50</v>
      </c>
      <c r="J48" s="125">
        <f t="shared" si="9"/>
        <v>0</v>
      </c>
      <c r="K48" s="125">
        <f t="shared" si="9"/>
        <v>0</v>
      </c>
      <c r="L48" s="126">
        <f t="shared" si="9"/>
        <v>0</v>
      </c>
    </row>
    <row r="49" spans="1:12" s="5" customFormat="1" ht="37.5" x14ac:dyDescent="0.25">
      <c r="A49" s="57" t="s">
        <v>726</v>
      </c>
      <c r="B49" s="66" t="s">
        <v>598</v>
      </c>
      <c r="C49" s="56">
        <v>1</v>
      </c>
      <c r="D49" s="56">
        <v>1</v>
      </c>
      <c r="E49" s="249" t="s">
        <v>528</v>
      </c>
      <c r="F49" s="94" t="s">
        <v>593</v>
      </c>
      <c r="G49" s="21">
        <v>5</v>
      </c>
      <c r="H49" s="21"/>
      <c r="I49" s="21">
        <v>50</v>
      </c>
      <c r="J49" s="94"/>
      <c r="K49" s="94"/>
      <c r="L49" s="94"/>
    </row>
    <row r="50" spans="1:12" s="5" customFormat="1" x14ac:dyDescent="0.25">
      <c r="A50" s="57"/>
      <c r="B50" s="66"/>
      <c r="C50" s="56"/>
      <c r="D50" s="56"/>
      <c r="E50" s="94"/>
      <c r="F50" s="94"/>
      <c r="G50" s="21"/>
      <c r="H50" s="21"/>
      <c r="I50" s="21"/>
      <c r="J50" s="94"/>
      <c r="K50" s="94"/>
      <c r="L50" s="94"/>
    </row>
    <row r="51" spans="1:12" s="5" customFormat="1" x14ac:dyDescent="0.25">
      <c r="A51" s="57"/>
      <c r="B51" s="66"/>
      <c r="C51" s="56"/>
      <c r="D51" s="56"/>
      <c r="E51" s="94"/>
      <c r="F51" s="94"/>
      <c r="G51" s="21"/>
      <c r="H51" s="21"/>
      <c r="I51" s="21"/>
      <c r="J51" s="94"/>
      <c r="K51" s="94"/>
      <c r="L51" s="94"/>
    </row>
    <row r="52" spans="1:12" s="5" customFormat="1" x14ac:dyDescent="0.25">
      <c r="A52" s="57"/>
      <c r="B52" s="66"/>
      <c r="C52" s="56"/>
      <c r="D52" s="56"/>
      <c r="E52" s="94"/>
      <c r="F52" s="94"/>
      <c r="G52" s="21"/>
      <c r="H52" s="21"/>
      <c r="I52" s="21"/>
      <c r="J52" s="94"/>
      <c r="K52" s="94"/>
      <c r="L52" s="94"/>
    </row>
    <row r="53" spans="1:12" s="5" customFormat="1" x14ac:dyDescent="0.25">
      <c r="A53" s="57"/>
      <c r="B53" s="123" t="s">
        <v>213</v>
      </c>
      <c r="C53" s="124">
        <f>SUM(C54:C56)</f>
        <v>0</v>
      </c>
      <c r="D53" s="124">
        <f>SUM(D54:D56)</f>
        <v>0</v>
      </c>
      <c r="E53" s="190"/>
      <c r="F53" s="125"/>
      <c r="G53" s="124">
        <f t="shared" ref="G53:L53" si="10">SUM(G54:G56)</f>
        <v>0</v>
      </c>
      <c r="H53" s="124">
        <f t="shared" si="10"/>
        <v>0</v>
      </c>
      <c r="I53" s="124">
        <f t="shared" si="10"/>
        <v>0</v>
      </c>
      <c r="J53" s="125">
        <f t="shared" si="10"/>
        <v>0</v>
      </c>
      <c r="K53" s="125">
        <f t="shared" si="10"/>
        <v>0</v>
      </c>
      <c r="L53" s="126">
        <f t="shared" si="10"/>
        <v>0</v>
      </c>
    </row>
    <row r="54" spans="1:12" s="5" customFormat="1" x14ac:dyDescent="0.25">
      <c r="A54" s="57"/>
      <c r="B54" s="66"/>
      <c r="C54" s="56"/>
      <c r="D54" s="56"/>
      <c r="E54" s="94"/>
      <c r="F54" s="94"/>
      <c r="G54" s="21"/>
      <c r="H54" s="21"/>
      <c r="I54" s="21"/>
      <c r="J54" s="94"/>
      <c r="K54" s="94"/>
      <c r="L54" s="94"/>
    </row>
    <row r="55" spans="1:12" s="5" customFormat="1" x14ac:dyDescent="0.25">
      <c r="A55" s="57"/>
      <c r="B55" s="66"/>
      <c r="C55" s="56"/>
      <c r="D55" s="56"/>
      <c r="E55" s="94"/>
      <c r="F55" s="94"/>
      <c r="G55" s="21"/>
      <c r="H55" s="21"/>
      <c r="I55" s="21"/>
      <c r="J55" s="94"/>
      <c r="K55" s="94"/>
      <c r="L55" s="94"/>
    </row>
    <row r="56" spans="1:12" x14ac:dyDescent="0.25">
      <c r="A56" s="57"/>
      <c r="B56" s="66"/>
      <c r="C56" s="56"/>
      <c r="D56" s="56"/>
      <c r="E56" s="94"/>
      <c r="F56" s="94"/>
      <c r="G56" s="21"/>
      <c r="H56" s="21"/>
      <c r="I56" s="21"/>
      <c r="J56" s="94"/>
      <c r="K56" s="94"/>
      <c r="L56" s="94"/>
    </row>
    <row r="57" spans="1:12" s="5" customFormat="1" ht="75" customHeight="1" x14ac:dyDescent="0.25">
      <c r="A57" s="95" t="s">
        <v>89</v>
      </c>
      <c r="B57" s="95" t="s">
        <v>64</v>
      </c>
      <c r="C57" s="95">
        <f>SUM(C58,C62,C66)</f>
        <v>1</v>
      </c>
      <c r="D57" s="95">
        <f>SUM(D58,D62,D66)</f>
        <v>1</v>
      </c>
      <c r="E57" s="95"/>
      <c r="F57" s="95"/>
      <c r="G57" s="95">
        <f t="shared" ref="G57:L57" si="11">SUM(G58,G62,G66)</f>
        <v>3</v>
      </c>
      <c r="H57" s="95">
        <f t="shared" si="11"/>
        <v>0</v>
      </c>
      <c r="I57" s="95">
        <f t="shared" si="11"/>
        <v>319</v>
      </c>
      <c r="J57" s="95">
        <f t="shared" si="11"/>
        <v>0</v>
      </c>
      <c r="K57" s="95">
        <f t="shared" si="11"/>
        <v>0</v>
      </c>
      <c r="L57" s="95">
        <f t="shared" si="11"/>
        <v>0</v>
      </c>
    </row>
    <row r="58" spans="1:12" s="5" customFormat="1" x14ac:dyDescent="0.25">
      <c r="A58" s="57"/>
      <c r="B58" s="123" t="s">
        <v>211</v>
      </c>
      <c r="C58" s="124">
        <f>SUM(C59:C61)</f>
        <v>0</v>
      </c>
      <c r="D58" s="124">
        <f>SUM(D59:D61)</f>
        <v>0</v>
      </c>
      <c r="E58" s="190"/>
      <c r="F58" s="125"/>
      <c r="G58" s="124">
        <f t="shared" ref="G58:L58" si="12">SUM(G59:G61)</f>
        <v>0</v>
      </c>
      <c r="H58" s="124">
        <f t="shared" si="12"/>
        <v>0</v>
      </c>
      <c r="I58" s="124">
        <f t="shared" si="12"/>
        <v>0</v>
      </c>
      <c r="J58" s="125">
        <f t="shared" si="12"/>
        <v>0</v>
      </c>
      <c r="K58" s="125">
        <f t="shared" si="12"/>
        <v>0</v>
      </c>
      <c r="L58" s="126">
        <f t="shared" si="12"/>
        <v>0</v>
      </c>
    </row>
    <row r="59" spans="1:12" s="5" customFormat="1" x14ac:dyDescent="0.25">
      <c r="A59" s="57"/>
      <c r="B59" s="66"/>
      <c r="C59" s="56"/>
      <c r="D59" s="56"/>
      <c r="E59" s="94"/>
      <c r="F59" s="94"/>
      <c r="G59" s="21"/>
      <c r="H59" s="21"/>
      <c r="I59" s="21"/>
      <c r="J59" s="94"/>
      <c r="K59" s="94"/>
      <c r="L59" s="94"/>
    </row>
    <row r="60" spans="1:12" s="5" customFormat="1" x14ac:dyDescent="0.25">
      <c r="A60" s="57"/>
      <c r="B60" s="66"/>
      <c r="C60" s="56"/>
      <c r="D60" s="56"/>
      <c r="E60" s="94"/>
      <c r="F60" s="94"/>
      <c r="G60" s="21"/>
      <c r="H60" s="21"/>
      <c r="I60" s="21"/>
      <c r="J60" s="94"/>
      <c r="K60" s="94"/>
      <c r="L60" s="94"/>
    </row>
    <row r="61" spans="1:12" s="5" customFormat="1" x14ac:dyDescent="0.25">
      <c r="A61" s="57"/>
      <c r="B61" s="66"/>
      <c r="C61" s="56"/>
      <c r="D61" s="56"/>
      <c r="E61" s="94"/>
      <c r="F61" s="94"/>
      <c r="G61" s="21"/>
      <c r="H61" s="21"/>
      <c r="I61" s="21"/>
      <c r="J61" s="94"/>
      <c r="K61" s="94"/>
      <c r="L61" s="94"/>
    </row>
    <row r="62" spans="1:12" s="5" customFormat="1" x14ac:dyDescent="0.25">
      <c r="A62" s="57"/>
      <c r="B62" s="123" t="s">
        <v>212</v>
      </c>
      <c r="C62" s="124">
        <f>SUM(C63:C65)</f>
        <v>1</v>
      </c>
      <c r="D62" s="124">
        <f>SUM(D63:D65)</f>
        <v>1</v>
      </c>
      <c r="E62" s="190"/>
      <c r="F62" s="125"/>
      <c r="G62" s="124">
        <f t="shared" ref="G62:L62" si="13">SUM(G63:G65)</f>
        <v>3</v>
      </c>
      <c r="H62" s="124">
        <f t="shared" si="13"/>
        <v>0</v>
      </c>
      <c r="I62" s="124">
        <f t="shared" si="13"/>
        <v>319</v>
      </c>
      <c r="J62" s="125">
        <f t="shared" si="13"/>
        <v>0</v>
      </c>
      <c r="K62" s="125">
        <f t="shared" si="13"/>
        <v>0</v>
      </c>
      <c r="L62" s="126">
        <f t="shared" si="13"/>
        <v>0</v>
      </c>
    </row>
    <row r="63" spans="1:12" s="5" customFormat="1" ht="37.5" x14ac:dyDescent="0.25">
      <c r="A63" s="57" t="s">
        <v>726</v>
      </c>
      <c r="B63" s="66" t="s">
        <v>530</v>
      </c>
      <c r="C63" s="56">
        <v>1</v>
      </c>
      <c r="D63" s="56">
        <v>1</v>
      </c>
      <c r="E63" s="249" t="s">
        <v>528</v>
      </c>
      <c r="F63" s="94" t="s">
        <v>531</v>
      </c>
      <c r="G63" s="21">
        <v>3</v>
      </c>
      <c r="H63" s="21"/>
      <c r="I63" s="21">
        <v>319</v>
      </c>
      <c r="J63" s="94"/>
      <c r="K63" s="94"/>
      <c r="L63" s="94"/>
    </row>
    <row r="64" spans="1:12" s="5" customFormat="1" x14ac:dyDescent="0.25">
      <c r="A64" s="57"/>
      <c r="B64" s="66"/>
      <c r="C64" s="56"/>
      <c r="D64" s="56"/>
      <c r="E64" s="249"/>
      <c r="F64" s="94"/>
      <c r="G64" s="21"/>
      <c r="H64" s="21"/>
      <c r="I64" s="21"/>
      <c r="J64" s="94"/>
      <c r="K64" s="94"/>
      <c r="L64" s="94"/>
    </row>
    <row r="65" spans="1:12" s="5" customFormat="1" x14ac:dyDescent="0.25">
      <c r="A65" s="57"/>
      <c r="B65" s="66"/>
      <c r="C65" s="56"/>
      <c r="D65" s="56"/>
      <c r="E65" s="94"/>
      <c r="F65" s="94"/>
      <c r="G65" s="21"/>
      <c r="H65" s="21"/>
      <c r="I65" s="21"/>
      <c r="J65" s="94"/>
      <c r="K65" s="94"/>
      <c r="L65" s="94"/>
    </row>
    <row r="66" spans="1:12" s="5" customFormat="1" x14ac:dyDescent="0.25">
      <c r="A66" s="57"/>
      <c r="B66" s="123" t="s">
        <v>213</v>
      </c>
      <c r="C66" s="124">
        <f>SUM(C67:C70)</f>
        <v>0</v>
      </c>
      <c r="D66" s="124">
        <f>SUM(D67:D70)</f>
        <v>0</v>
      </c>
      <c r="E66" s="190"/>
      <c r="F66" s="125"/>
      <c r="G66" s="124">
        <f t="shared" ref="G66:L66" si="14">SUM(G67:G70)</f>
        <v>0</v>
      </c>
      <c r="H66" s="124">
        <f t="shared" si="14"/>
        <v>0</v>
      </c>
      <c r="I66" s="124">
        <f t="shared" si="14"/>
        <v>0</v>
      </c>
      <c r="J66" s="125">
        <f t="shared" si="14"/>
        <v>0</v>
      </c>
      <c r="K66" s="125">
        <f t="shared" si="14"/>
        <v>0</v>
      </c>
      <c r="L66" s="126">
        <f t="shared" si="14"/>
        <v>0</v>
      </c>
    </row>
    <row r="67" spans="1:12" s="5" customFormat="1" x14ac:dyDescent="0.25">
      <c r="A67" s="57"/>
      <c r="B67" s="66"/>
      <c r="C67" s="56"/>
      <c r="D67" s="56"/>
      <c r="E67" s="94"/>
      <c r="F67" s="94"/>
      <c r="G67" s="21"/>
      <c r="H67" s="21"/>
      <c r="I67" s="21"/>
      <c r="J67" s="94"/>
      <c r="K67" s="94"/>
      <c r="L67" s="94"/>
    </row>
    <row r="68" spans="1:12" s="5" customFormat="1" x14ac:dyDescent="0.25">
      <c r="A68" s="57"/>
      <c r="B68" s="66"/>
      <c r="C68" s="56"/>
      <c r="D68" s="56"/>
      <c r="E68" s="94"/>
      <c r="F68" s="94"/>
      <c r="G68" s="21"/>
      <c r="H68" s="21"/>
      <c r="I68" s="21"/>
      <c r="J68" s="94"/>
      <c r="K68" s="94"/>
      <c r="L68" s="94"/>
    </row>
    <row r="69" spans="1:12" s="5" customFormat="1" x14ac:dyDescent="0.25">
      <c r="A69" s="57"/>
      <c r="B69" s="66"/>
      <c r="C69" s="56"/>
      <c r="D69" s="56"/>
      <c r="E69" s="94"/>
      <c r="F69" s="94"/>
      <c r="G69" s="21"/>
      <c r="H69" s="21"/>
      <c r="I69" s="21"/>
      <c r="J69" s="94"/>
      <c r="K69" s="94"/>
      <c r="L69" s="94"/>
    </row>
    <row r="70" spans="1:12" x14ac:dyDescent="0.25">
      <c r="A70" s="57"/>
      <c r="B70" s="66"/>
      <c r="C70" s="56"/>
      <c r="D70" s="56"/>
      <c r="E70" s="94"/>
      <c r="F70" s="94"/>
      <c r="G70" s="21"/>
      <c r="H70" s="21"/>
      <c r="I70" s="21"/>
      <c r="J70" s="94"/>
      <c r="K70" s="94"/>
      <c r="L70" s="94"/>
    </row>
    <row r="71" spans="1:12" s="5" customFormat="1" ht="93.75" customHeight="1" x14ac:dyDescent="0.25">
      <c r="A71" s="95" t="s">
        <v>90</v>
      </c>
      <c r="B71" s="95" t="s">
        <v>65</v>
      </c>
      <c r="C71" s="95">
        <f>SUM(C72,C76,C82)</f>
        <v>0</v>
      </c>
      <c r="D71" s="95">
        <f>SUM(D72,D76,D82)</f>
        <v>0</v>
      </c>
      <c r="E71" s="95"/>
      <c r="F71" s="95"/>
      <c r="G71" s="95">
        <f t="shared" ref="G71:L71" si="15">SUM(G72,G76,G82)</f>
        <v>0</v>
      </c>
      <c r="H71" s="95">
        <f t="shared" si="15"/>
        <v>0</v>
      </c>
      <c r="I71" s="95">
        <f t="shared" si="15"/>
        <v>0</v>
      </c>
      <c r="J71" s="95">
        <f t="shared" si="15"/>
        <v>0</v>
      </c>
      <c r="K71" s="95">
        <f t="shared" si="15"/>
        <v>0</v>
      </c>
      <c r="L71" s="95">
        <f t="shared" si="15"/>
        <v>0</v>
      </c>
    </row>
    <row r="72" spans="1:12" s="5" customFormat="1" x14ac:dyDescent="0.25">
      <c r="A72" s="57"/>
      <c r="B72" s="123" t="s">
        <v>211</v>
      </c>
      <c r="C72" s="124">
        <f>SUM(C73:C75)</f>
        <v>0</v>
      </c>
      <c r="D72" s="124">
        <f>SUM(D73:D75)</f>
        <v>0</v>
      </c>
      <c r="E72" s="190"/>
      <c r="F72" s="125"/>
      <c r="G72" s="124">
        <f t="shared" ref="G72:L72" si="16">SUM(G73:G75)</f>
        <v>0</v>
      </c>
      <c r="H72" s="124">
        <f t="shared" si="16"/>
        <v>0</v>
      </c>
      <c r="I72" s="124">
        <f t="shared" si="16"/>
        <v>0</v>
      </c>
      <c r="J72" s="125">
        <f t="shared" si="16"/>
        <v>0</v>
      </c>
      <c r="K72" s="125">
        <f t="shared" si="16"/>
        <v>0</v>
      </c>
      <c r="L72" s="126">
        <f t="shared" si="16"/>
        <v>0</v>
      </c>
    </row>
    <row r="73" spans="1:12" s="5" customFormat="1" x14ac:dyDescent="0.25">
      <c r="A73" s="57"/>
      <c r="B73" s="66"/>
      <c r="C73" s="56"/>
      <c r="D73" s="56"/>
      <c r="E73" s="94"/>
      <c r="F73" s="94"/>
      <c r="G73" s="21"/>
      <c r="H73" s="21"/>
      <c r="I73" s="21"/>
      <c r="J73" s="94"/>
      <c r="K73" s="94"/>
      <c r="L73" s="94"/>
    </row>
    <row r="74" spans="1:12" s="5" customFormat="1" x14ac:dyDescent="0.25">
      <c r="A74" s="57"/>
      <c r="B74" s="66"/>
      <c r="C74" s="56"/>
      <c r="D74" s="56"/>
      <c r="E74" s="94"/>
      <c r="F74" s="94"/>
      <c r="G74" s="21"/>
      <c r="H74" s="21"/>
      <c r="I74" s="21"/>
      <c r="J74" s="94"/>
      <c r="K74" s="94"/>
      <c r="L74" s="94"/>
    </row>
    <row r="75" spans="1:12" s="5" customFormat="1" x14ac:dyDescent="0.25">
      <c r="A75" s="57"/>
      <c r="B75" s="66"/>
      <c r="C75" s="56"/>
      <c r="D75" s="56"/>
      <c r="E75" s="94"/>
      <c r="F75" s="94"/>
      <c r="G75" s="21"/>
      <c r="H75" s="21"/>
      <c r="I75" s="21"/>
      <c r="J75" s="94"/>
      <c r="K75" s="94"/>
      <c r="L75" s="94"/>
    </row>
    <row r="76" spans="1:12" s="5" customFormat="1" x14ac:dyDescent="0.25">
      <c r="A76" s="57"/>
      <c r="B76" s="123" t="s">
        <v>212</v>
      </c>
      <c r="C76" s="124">
        <f>SUM(C77:C81)</f>
        <v>0</v>
      </c>
      <c r="D76" s="124">
        <f>SUM(D77:D81)</f>
        <v>0</v>
      </c>
      <c r="E76" s="190"/>
      <c r="F76" s="125"/>
      <c r="G76" s="124">
        <f t="shared" ref="G76:L76" si="17">SUM(G77:G81)</f>
        <v>0</v>
      </c>
      <c r="H76" s="124">
        <f t="shared" si="17"/>
        <v>0</v>
      </c>
      <c r="I76" s="124">
        <f t="shared" si="17"/>
        <v>0</v>
      </c>
      <c r="J76" s="125">
        <f t="shared" si="17"/>
        <v>0</v>
      </c>
      <c r="K76" s="125">
        <f t="shared" si="17"/>
        <v>0</v>
      </c>
      <c r="L76" s="126">
        <f t="shared" si="17"/>
        <v>0</v>
      </c>
    </row>
    <row r="77" spans="1:12" s="5" customFormat="1" x14ac:dyDescent="0.25">
      <c r="A77" s="57"/>
      <c r="B77" s="66"/>
      <c r="C77" s="56"/>
      <c r="D77" s="56"/>
      <c r="E77" s="94"/>
      <c r="F77" s="94"/>
      <c r="G77" s="21"/>
      <c r="H77" s="21"/>
      <c r="I77" s="21"/>
      <c r="J77" s="94"/>
      <c r="K77" s="94"/>
      <c r="L77" s="94"/>
    </row>
    <row r="78" spans="1:12" s="5" customFormat="1" x14ac:dyDescent="0.25">
      <c r="A78" s="57"/>
      <c r="B78" s="66"/>
      <c r="C78" s="56"/>
      <c r="D78" s="56"/>
      <c r="E78" s="94"/>
      <c r="F78" s="94"/>
      <c r="G78" s="21"/>
      <c r="H78" s="21"/>
      <c r="I78" s="21"/>
      <c r="J78" s="94"/>
      <c r="K78" s="94"/>
      <c r="L78" s="94"/>
    </row>
    <row r="79" spans="1:12" s="5" customFormat="1" x14ac:dyDescent="0.25">
      <c r="A79" s="57"/>
      <c r="B79" s="66"/>
      <c r="C79" s="56"/>
      <c r="D79" s="56"/>
      <c r="E79" s="94"/>
      <c r="F79" s="94"/>
      <c r="G79" s="21"/>
      <c r="H79" s="21"/>
      <c r="I79" s="21"/>
      <c r="J79" s="94"/>
      <c r="K79" s="94"/>
      <c r="L79" s="94"/>
    </row>
    <row r="80" spans="1:12" s="5" customFormat="1" x14ac:dyDescent="0.25">
      <c r="A80" s="57"/>
      <c r="B80" s="66"/>
      <c r="C80" s="56"/>
      <c r="D80" s="56"/>
      <c r="E80" s="94"/>
      <c r="F80" s="94"/>
      <c r="G80" s="21"/>
      <c r="H80" s="21"/>
      <c r="I80" s="21"/>
      <c r="J80" s="94"/>
      <c r="K80" s="94"/>
      <c r="L80" s="94"/>
    </row>
    <row r="81" spans="1:12" s="5" customFormat="1" x14ac:dyDescent="0.25">
      <c r="A81" s="57"/>
      <c r="B81" s="66"/>
      <c r="C81" s="56"/>
      <c r="D81" s="56"/>
      <c r="E81" s="94"/>
      <c r="F81" s="94"/>
      <c r="G81" s="21"/>
      <c r="H81" s="21"/>
      <c r="I81" s="21"/>
      <c r="J81" s="94"/>
      <c r="K81" s="94"/>
      <c r="L81" s="94"/>
    </row>
    <row r="82" spans="1:12" s="5" customFormat="1" x14ac:dyDescent="0.25">
      <c r="A82" s="57"/>
      <c r="B82" s="123" t="s">
        <v>213</v>
      </c>
      <c r="C82" s="124">
        <f>SUM(C83:C86)</f>
        <v>0</v>
      </c>
      <c r="D82" s="124">
        <f>SUM(D83:D86)</f>
        <v>0</v>
      </c>
      <c r="E82" s="190"/>
      <c r="F82" s="125"/>
      <c r="G82" s="124">
        <f t="shared" ref="G82:L82" si="18">SUM(G83:G86)</f>
        <v>0</v>
      </c>
      <c r="H82" s="124">
        <f t="shared" si="18"/>
        <v>0</v>
      </c>
      <c r="I82" s="124">
        <f t="shared" si="18"/>
        <v>0</v>
      </c>
      <c r="J82" s="125">
        <f t="shared" si="18"/>
        <v>0</v>
      </c>
      <c r="K82" s="125">
        <f t="shared" si="18"/>
        <v>0</v>
      </c>
      <c r="L82" s="126">
        <f t="shared" si="18"/>
        <v>0</v>
      </c>
    </row>
    <row r="83" spans="1:12" s="5" customFormat="1" x14ac:dyDescent="0.25">
      <c r="A83" s="57"/>
      <c r="B83" s="66"/>
      <c r="C83" s="56"/>
      <c r="D83" s="56"/>
      <c r="E83" s="94"/>
      <c r="F83" s="94"/>
      <c r="G83" s="21"/>
      <c r="H83" s="21"/>
      <c r="I83" s="21"/>
      <c r="J83" s="94"/>
      <c r="K83" s="94"/>
      <c r="L83" s="94"/>
    </row>
    <row r="84" spans="1:12" s="5" customFormat="1" x14ac:dyDescent="0.25">
      <c r="A84" s="57"/>
      <c r="B84" s="66"/>
      <c r="C84" s="56"/>
      <c r="D84" s="56"/>
      <c r="E84" s="94"/>
      <c r="F84" s="94"/>
      <c r="G84" s="21"/>
      <c r="H84" s="21"/>
      <c r="I84" s="21"/>
      <c r="J84" s="94"/>
      <c r="K84" s="94"/>
      <c r="L84" s="94"/>
    </row>
    <row r="85" spans="1:12" s="5" customFormat="1" x14ac:dyDescent="0.25">
      <c r="A85" s="57"/>
      <c r="B85" s="66"/>
      <c r="C85" s="56"/>
      <c r="D85" s="56"/>
      <c r="E85" s="94"/>
      <c r="F85" s="94"/>
      <c r="G85" s="21"/>
      <c r="H85" s="21"/>
      <c r="I85" s="21"/>
      <c r="J85" s="94"/>
      <c r="K85" s="94"/>
      <c r="L85" s="94"/>
    </row>
    <row r="86" spans="1:12" x14ac:dyDescent="0.25">
      <c r="A86" s="57"/>
      <c r="B86" s="66"/>
      <c r="C86" s="56"/>
      <c r="D86" s="56"/>
      <c r="E86" s="94"/>
      <c r="F86" s="94"/>
      <c r="G86" s="21"/>
      <c r="H86" s="21"/>
      <c r="I86" s="21"/>
      <c r="J86" s="94"/>
      <c r="K86" s="94"/>
      <c r="L86" s="94"/>
    </row>
    <row r="87" spans="1:12" s="5" customFormat="1" ht="75" customHeight="1" x14ac:dyDescent="0.25">
      <c r="A87" s="95" t="s">
        <v>91</v>
      </c>
      <c r="B87" s="95" t="s">
        <v>66</v>
      </c>
      <c r="C87" s="95">
        <f>SUM(C88,C92,C98)</f>
        <v>0</v>
      </c>
      <c r="D87" s="95">
        <f>SUM(D88,D92,D98)</f>
        <v>0</v>
      </c>
      <c r="E87" s="95"/>
      <c r="F87" s="95"/>
      <c r="G87" s="95">
        <f>SUM(G88,G92,G98)</f>
        <v>0</v>
      </c>
      <c r="H87" s="95">
        <f>SUM(H88,H92,H98)</f>
        <v>0</v>
      </c>
      <c r="I87" s="95">
        <f>I88+I92+I98</f>
        <v>0</v>
      </c>
      <c r="J87" s="95">
        <f>SUM(J88,J92,J98)</f>
        <v>0</v>
      </c>
      <c r="K87" s="95">
        <f>SUM(K88,K92,K98)</f>
        <v>0</v>
      </c>
      <c r="L87" s="95">
        <f>SUM(L88,L92,L98)</f>
        <v>0</v>
      </c>
    </row>
    <row r="88" spans="1:12" s="5" customFormat="1" x14ac:dyDescent="0.25">
      <c r="A88" s="57"/>
      <c r="B88" s="123" t="s">
        <v>211</v>
      </c>
      <c r="C88" s="124">
        <f>SUM(C89:C91)</f>
        <v>0</v>
      </c>
      <c r="D88" s="124">
        <f>SUM(D89:D91)</f>
        <v>0</v>
      </c>
      <c r="E88" s="190"/>
      <c r="F88" s="125"/>
      <c r="G88" s="124">
        <f t="shared" ref="G88:L88" si="19">SUM(G89:G91)</f>
        <v>0</v>
      </c>
      <c r="H88" s="124">
        <f t="shared" si="19"/>
        <v>0</v>
      </c>
      <c r="I88" s="124">
        <f t="shared" si="19"/>
        <v>0</v>
      </c>
      <c r="J88" s="125">
        <f t="shared" si="19"/>
        <v>0</v>
      </c>
      <c r="K88" s="125">
        <f t="shared" si="19"/>
        <v>0</v>
      </c>
      <c r="L88" s="126">
        <f t="shared" si="19"/>
        <v>0</v>
      </c>
    </row>
    <row r="89" spans="1:12" s="5" customFormat="1" x14ac:dyDescent="0.25">
      <c r="A89" s="57"/>
      <c r="B89" s="66"/>
      <c r="C89" s="56"/>
      <c r="D89" s="56"/>
      <c r="E89" s="94"/>
      <c r="F89" s="94"/>
      <c r="G89" s="21"/>
      <c r="H89" s="21"/>
      <c r="I89" s="21"/>
      <c r="J89" s="94"/>
      <c r="K89" s="94"/>
      <c r="L89" s="94"/>
    </row>
    <row r="90" spans="1:12" s="5" customFormat="1" x14ac:dyDescent="0.25">
      <c r="A90" s="57"/>
      <c r="B90" s="66"/>
      <c r="C90" s="56"/>
      <c r="D90" s="56"/>
      <c r="E90" s="94"/>
      <c r="F90" s="94"/>
      <c r="G90" s="21"/>
      <c r="H90" s="21"/>
      <c r="I90" s="21"/>
      <c r="J90" s="94"/>
      <c r="K90" s="94"/>
      <c r="L90" s="94"/>
    </row>
    <row r="91" spans="1:12" s="5" customFormat="1" x14ac:dyDescent="0.25">
      <c r="A91" s="57"/>
      <c r="B91" s="66"/>
      <c r="C91" s="56"/>
      <c r="D91" s="56"/>
      <c r="E91" s="94"/>
      <c r="F91" s="94"/>
      <c r="G91" s="21"/>
      <c r="H91" s="21"/>
      <c r="I91" s="21"/>
      <c r="J91" s="94"/>
      <c r="K91" s="94"/>
      <c r="L91" s="94"/>
    </row>
    <row r="92" spans="1:12" s="5" customFormat="1" x14ac:dyDescent="0.25">
      <c r="A92" s="57"/>
      <c r="B92" s="123" t="s">
        <v>212</v>
      </c>
      <c r="C92" s="124">
        <f>C93+C94+C95+C96+C97</f>
        <v>0</v>
      </c>
      <c r="D92" s="124">
        <f>D93+D94+D95+D96+D97</f>
        <v>0</v>
      </c>
      <c r="E92" s="190"/>
      <c r="F92" s="125"/>
      <c r="G92" s="124">
        <f t="shared" ref="G92:L92" si="20">SUM(G93:G97)</f>
        <v>0</v>
      </c>
      <c r="H92" s="124">
        <f t="shared" si="20"/>
        <v>0</v>
      </c>
      <c r="I92" s="124">
        <f t="shared" si="20"/>
        <v>0</v>
      </c>
      <c r="J92" s="125">
        <f t="shared" si="20"/>
        <v>0</v>
      </c>
      <c r="K92" s="125">
        <f t="shared" si="20"/>
        <v>0</v>
      </c>
      <c r="L92" s="126">
        <f t="shared" si="20"/>
        <v>0</v>
      </c>
    </row>
    <row r="93" spans="1:12" s="5" customFormat="1" x14ac:dyDescent="0.25">
      <c r="A93" s="57"/>
      <c r="B93" s="66"/>
      <c r="C93" s="56"/>
      <c r="D93" s="56"/>
      <c r="E93" s="94"/>
      <c r="F93" s="94"/>
      <c r="G93" s="21"/>
      <c r="H93" s="21"/>
      <c r="I93" s="21"/>
      <c r="J93" s="94"/>
      <c r="K93" s="94"/>
      <c r="L93" s="94"/>
    </row>
    <row r="94" spans="1:12" s="5" customFormat="1" x14ac:dyDescent="0.25">
      <c r="A94" s="57"/>
      <c r="B94" s="66"/>
      <c r="C94" s="56"/>
      <c r="D94" s="56"/>
      <c r="E94" s="94"/>
      <c r="F94" s="94"/>
      <c r="G94" s="21"/>
      <c r="H94" s="21"/>
      <c r="I94" s="21"/>
      <c r="J94" s="94"/>
      <c r="K94" s="94"/>
      <c r="L94" s="94"/>
    </row>
    <row r="95" spans="1:12" s="5" customFormat="1" x14ac:dyDescent="0.25">
      <c r="A95" s="57"/>
      <c r="B95" s="66"/>
      <c r="C95" s="56"/>
      <c r="D95" s="56"/>
      <c r="E95" s="94"/>
      <c r="F95" s="94"/>
      <c r="G95" s="21"/>
      <c r="H95" s="21"/>
      <c r="I95" s="21"/>
      <c r="J95" s="94"/>
      <c r="K95" s="94"/>
      <c r="L95" s="94"/>
    </row>
    <row r="96" spans="1:12" s="5" customFormat="1" x14ac:dyDescent="0.25">
      <c r="A96" s="57"/>
      <c r="B96" s="66"/>
      <c r="C96" s="56"/>
      <c r="D96" s="56"/>
      <c r="E96" s="94"/>
      <c r="F96" s="94"/>
      <c r="G96" s="21"/>
      <c r="H96" s="21"/>
      <c r="I96" s="21"/>
      <c r="J96" s="94"/>
      <c r="K96" s="94"/>
      <c r="L96" s="94"/>
    </row>
    <row r="97" spans="1:12" s="5" customFormat="1" x14ac:dyDescent="0.25">
      <c r="A97" s="57"/>
      <c r="B97" s="66"/>
      <c r="C97" s="56"/>
      <c r="D97" s="56"/>
      <c r="E97" s="94"/>
      <c r="F97" s="94"/>
      <c r="G97" s="21"/>
      <c r="H97" s="21"/>
      <c r="I97" s="21"/>
      <c r="J97" s="94"/>
      <c r="K97" s="94"/>
      <c r="L97" s="94"/>
    </row>
    <row r="98" spans="1:12" s="5" customFormat="1" x14ac:dyDescent="0.25">
      <c r="A98" s="57"/>
      <c r="B98" s="123" t="s">
        <v>213</v>
      </c>
      <c r="C98" s="124">
        <f>SUM(C99:C102)</f>
        <v>0</v>
      </c>
      <c r="D98" s="124">
        <f>SUM(D99:D102)</f>
        <v>0</v>
      </c>
      <c r="E98" s="190"/>
      <c r="F98" s="125"/>
      <c r="G98" s="124">
        <f t="shared" ref="G98:L98" si="21">SUM(G99:G102)</f>
        <v>0</v>
      </c>
      <c r="H98" s="124">
        <f t="shared" si="21"/>
        <v>0</v>
      </c>
      <c r="I98" s="124">
        <f t="shared" si="21"/>
        <v>0</v>
      </c>
      <c r="J98" s="125">
        <f t="shared" si="21"/>
        <v>0</v>
      </c>
      <c r="K98" s="125">
        <f t="shared" si="21"/>
        <v>0</v>
      </c>
      <c r="L98" s="126">
        <f t="shared" si="21"/>
        <v>0</v>
      </c>
    </row>
    <row r="99" spans="1:12" s="5" customFormat="1" x14ac:dyDescent="0.25">
      <c r="A99" s="57"/>
      <c r="B99" s="66"/>
      <c r="C99" s="56"/>
      <c r="D99" s="56"/>
      <c r="E99" s="94"/>
      <c r="F99" s="94"/>
      <c r="G99" s="21"/>
      <c r="H99" s="21"/>
      <c r="I99" s="21"/>
      <c r="J99" s="94"/>
      <c r="K99" s="94"/>
      <c r="L99" s="94"/>
    </row>
    <row r="100" spans="1:12" s="5" customFormat="1" x14ac:dyDescent="0.25">
      <c r="A100" s="57"/>
      <c r="B100" s="66"/>
      <c r="C100" s="56"/>
      <c r="D100" s="56"/>
      <c r="E100" s="94"/>
      <c r="F100" s="94"/>
      <c r="G100" s="21"/>
      <c r="H100" s="21"/>
      <c r="I100" s="21"/>
      <c r="J100" s="94"/>
      <c r="K100" s="94"/>
      <c r="L100" s="94"/>
    </row>
    <row r="101" spans="1:12" s="5" customFormat="1" x14ac:dyDescent="0.25">
      <c r="A101" s="57"/>
      <c r="B101" s="66"/>
      <c r="C101" s="56"/>
      <c r="D101" s="56"/>
      <c r="E101" s="94"/>
      <c r="F101" s="94"/>
      <c r="G101" s="21"/>
      <c r="H101" s="21"/>
      <c r="I101" s="21"/>
      <c r="J101" s="94"/>
      <c r="K101" s="94"/>
      <c r="L101" s="94"/>
    </row>
    <row r="102" spans="1:12" x14ac:dyDescent="0.25">
      <c r="A102" s="57"/>
      <c r="B102" s="66"/>
      <c r="C102" s="56"/>
      <c r="D102" s="56"/>
      <c r="E102" s="94"/>
      <c r="F102" s="94"/>
      <c r="G102" s="21"/>
      <c r="H102" s="21"/>
      <c r="I102" s="21"/>
      <c r="J102" s="94"/>
      <c r="K102" s="94"/>
      <c r="L102" s="94"/>
    </row>
    <row r="103" spans="1:12" ht="187.5" customHeight="1" x14ac:dyDescent="0.25">
      <c r="A103" s="95" t="s">
        <v>179</v>
      </c>
      <c r="B103" s="95" t="s">
        <v>180</v>
      </c>
      <c r="C103" s="95">
        <f>SUM(C104,C108,C111)</f>
        <v>0</v>
      </c>
      <c r="D103" s="95">
        <f>SUM(D104,D108,D111)</f>
        <v>0</v>
      </c>
      <c r="E103" s="95"/>
      <c r="F103" s="95"/>
      <c r="G103" s="95">
        <f t="shared" ref="G103:K103" si="22">SUM(G104,G108,G111)</f>
        <v>0</v>
      </c>
      <c r="H103" s="95">
        <f t="shared" si="22"/>
        <v>0</v>
      </c>
      <c r="I103" s="95">
        <f t="shared" si="22"/>
        <v>0</v>
      </c>
      <c r="J103" s="95">
        <f t="shared" si="22"/>
        <v>0</v>
      </c>
      <c r="K103" s="95">
        <f t="shared" si="22"/>
        <v>0</v>
      </c>
      <c r="L103" s="95">
        <f>L104+L108+L111</f>
        <v>0</v>
      </c>
    </row>
    <row r="104" spans="1:12" x14ac:dyDescent="0.25">
      <c r="A104" s="57"/>
      <c r="B104" s="123" t="s">
        <v>211</v>
      </c>
      <c r="C104" s="124">
        <f>SUM(C105:C107)</f>
        <v>0</v>
      </c>
      <c r="D104" s="124">
        <f>SUM(D105:D107)</f>
        <v>0</v>
      </c>
      <c r="E104" s="190"/>
      <c r="F104" s="125"/>
      <c r="G104" s="124">
        <f t="shared" ref="G104:K104" si="23">SUM(G105:G107)</f>
        <v>0</v>
      </c>
      <c r="H104" s="124">
        <f t="shared" si="23"/>
        <v>0</v>
      </c>
      <c r="I104" s="124">
        <f t="shared" si="23"/>
        <v>0</v>
      </c>
      <c r="J104" s="125">
        <f t="shared" si="23"/>
        <v>0</v>
      </c>
      <c r="K104" s="125">
        <f t="shared" si="23"/>
        <v>0</v>
      </c>
      <c r="L104" s="126">
        <f>L105+L106+L107</f>
        <v>0</v>
      </c>
    </row>
    <row r="105" spans="1:12" x14ac:dyDescent="0.25">
      <c r="A105" s="57"/>
      <c r="B105" s="66"/>
      <c r="C105" s="56"/>
      <c r="D105" s="56"/>
      <c r="E105" s="94"/>
      <c r="F105" s="94"/>
      <c r="G105" s="21"/>
      <c r="H105" s="21"/>
      <c r="I105" s="21"/>
      <c r="J105" s="94"/>
      <c r="K105" s="94"/>
      <c r="L105" s="94"/>
    </row>
    <row r="106" spans="1:12" x14ac:dyDescent="0.25">
      <c r="A106" s="57"/>
      <c r="B106" s="66"/>
      <c r="C106" s="56"/>
      <c r="D106" s="56"/>
      <c r="E106" s="94"/>
      <c r="F106" s="94"/>
      <c r="G106" s="21"/>
      <c r="H106" s="21"/>
      <c r="I106" s="21"/>
      <c r="J106" s="94"/>
      <c r="K106" s="94"/>
      <c r="L106" s="94"/>
    </row>
    <row r="107" spans="1:12" x14ac:dyDescent="0.25">
      <c r="A107" s="57"/>
      <c r="B107" s="66"/>
      <c r="C107" s="56"/>
      <c r="D107" s="56"/>
      <c r="E107" s="94"/>
      <c r="F107" s="94"/>
      <c r="G107" s="21"/>
      <c r="H107" s="21"/>
      <c r="I107" s="21"/>
      <c r="J107" s="94"/>
      <c r="K107" s="94"/>
      <c r="L107" s="94"/>
    </row>
    <row r="108" spans="1:12" x14ac:dyDescent="0.25">
      <c r="A108" s="57"/>
      <c r="B108" s="123" t="s">
        <v>212</v>
      </c>
      <c r="C108" s="124">
        <f>SUM(C109:C110)</f>
        <v>0</v>
      </c>
      <c r="D108" s="124">
        <f>SUM(D109:D110)</f>
        <v>0</v>
      </c>
      <c r="E108" s="190"/>
      <c r="F108" s="125"/>
      <c r="G108" s="124">
        <f t="shared" ref="G108:L108" si="24">SUM(G109:G110)</f>
        <v>0</v>
      </c>
      <c r="H108" s="124">
        <f t="shared" si="24"/>
        <v>0</v>
      </c>
      <c r="I108" s="124">
        <f t="shared" si="24"/>
        <v>0</v>
      </c>
      <c r="J108" s="125">
        <f t="shared" si="24"/>
        <v>0</v>
      </c>
      <c r="K108" s="125">
        <f t="shared" si="24"/>
        <v>0</v>
      </c>
      <c r="L108" s="126">
        <f t="shared" si="24"/>
        <v>0</v>
      </c>
    </row>
    <row r="109" spans="1:12" x14ac:dyDescent="0.25">
      <c r="A109" s="57"/>
      <c r="B109" s="66"/>
      <c r="C109" s="56"/>
      <c r="D109" s="56"/>
      <c r="E109" s="94"/>
      <c r="F109" s="94"/>
      <c r="G109" s="21"/>
      <c r="H109" s="21"/>
      <c r="I109" s="21"/>
      <c r="J109" s="94"/>
      <c r="K109" s="94"/>
      <c r="L109" s="94"/>
    </row>
    <row r="110" spans="1:12" x14ac:dyDescent="0.25">
      <c r="A110" s="57"/>
      <c r="B110" s="66"/>
      <c r="C110" s="56"/>
      <c r="D110" s="56"/>
      <c r="E110" s="94"/>
      <c r="F110" s="94"/>
      <c r="G110" s="21"/>
      <c r="H110" s="21"/>
      <c r="I110" s="21"/>
      <c r="J110" s="94"/>
      <c r="K110" s="94"/>
      <c r="L110" s="94"/>
    </row>
    <row r="111" spans="1:12" x14ac:dyDescent="0.25">
      <c r="A111" s="57"/>
      <c r="B111" s="123" t="s">
        <v>213</v>
      </c>
      <c r="C111" s="124">
        <f>SUM(C112:C114)</f>
        <v>0</v>
      </c>
      <c r="D111" s="124">
        <f>SUM(D112:D114)</f>
        <v>0</v>
      </c>
      <c r="E111" s="190"/>
      <c r="F111" s="125"/>
      <c r="G111" s="124">
        <f t="shared" ref="G111:L111" si="25">SUM(G112:G114)</f>
        <v>0</v>
      </c>
      <c r="H111" s="124">
        <f t="shared" si="25"/>
        <v>0</v>
      </c>
      <c r="I111" s="124">
        <f t="shared" si="25"/>
        <v>0</v>
      </c>
      <c r="J111" s="125">
        <f t="shared" si="25"/>
        <v>0</v>
      </c>
      <c r="K111" s="125">
        <f t="shared" si="25"/>
        <v>0</v>
      </c>
      <c r="L111" s="126">
        <f t="shared" si="25"/>
        <v>0</v>
      </c>
    </row>
    <row r="112" spans="1:12" x14ac:dyDescent="0.25">
      <c r="A112" s="57"/>
      <c r="B112" s="66"/>
      <c r="C112" s="56"/>
      <c r="D112" s="56"/>
      <c r="E112" s="94"/>
      <c r="F112" s="94"/>
      <c r="G112" s="21"/>
      <c r="H112" s="21"/>
      <c r="I112" s="21"/>
      <c r="J112" s="94"/>
      <c r="K112" s="94"/>
      <c r="L112" s="94"/>
    </row>
    <row r="113" spans="1:14" x14ac:dyDescent="0.25">
      <c r="A113" s="57"/>
      <c r="B113" s="66"/>
      <c r="C113" s="56"/>
      <c r="D113" s="56"/>
      <c r="E113" s="94"/>
      <c r="F113" s="94"/>
      <c r="G113" s="21"/>
      <c r="H113" s="21"/>
      <c r="I113" s="21"/>
      <c r="J113" s="94"/>
      <c r="K113" s="94"/>
      <c r="L113" s="94"/>
    </row>
    <row r="114" spans="1:14" x14ac:dyDescent="0.25">
      <c r="A114" s="57"/>
      <c r="B114" s="66"/>
      <c r="C114" s="56"/>
      <c r="D114" s="56"/>
      <c r="E114" s="94"/>
      <c r="F114" s="94"/>
      <c r="G114" s="21"/>
      <c r="H114" s="21"/>
      <c r="I114" s="21"/>
      <c r="J114" s="94"/>
      <c r="K114" s="94"/>
      <c r="L114" s="94"/>
    </row>
    <row r="115" spans="1:14" ht="19.5" x14ac:dyDescent="0.35">
      <c r="A115" s="341" t="s">
        <v>178</v>
      </c>
      <c r="B115" s="341"/>
      <c r="C115" s="341"/>
      <c r="D115" s="341"/>
      <c r="E115" s="341"/>
      <c r="F115" s="341"/>
      <c r="G115" s="341"/>
      <c r="H115" s="341"/>
      <c r="I115" s="341"/>
      <c r="J115" s="341"/>
      <c r="K115" s="95"/>
      <c r="L115" s="95"/>
    </row>
    <row r="116" spans="1:14" x14ac:dyDescent="0.3">
      <c r="K116" s="193"/>
      <c r="L116" s="121"/>
    </row>
    <row r="117" spans="1:14" x14ac:dyDescent="0.3">
      <c r="I117" s="10"/>
      <c r="J117" s="10"/>
      <c r="K117" s="121"/>
      <c r="L117" s="121"/>
      <c r="M117" s="3"/>
      <c r="N117" s="3"/>
    </row>
    <row r="118" spans="1:14" x14ac:dyDescent="0.3">
      <c r="I118" s="10"/>
      <c r="J118" s="10"/>
      <c r="K118" s="121"/>
      <c r="L118" s="121"/>
      <c r="M118" s="3"/>
      <c r="N118" s="3"/>
    </row>
    <row r="119" spans="1:14" x14ac:dyDescent="0.3">
      <c r="I119" s="10"/>
      <c r="J119" s="10"/>
      <c r="K119" s="121"/>
      <c r="L119" s="121"/>
      <c r="M119" s="3"/>
      <c r="N119" s="3"/>
    </row>
    <row r="120" spans="1:14" x14ac:dyDescent="0.3">
      <c r="I120" s="10"/>
      <c r="J120" s="10"/>
      <c r="K120" s="121"/>
      <c r="L120" s="121"/>
      <c r="M120" s="3"/>
      <c r="N120" s="3"/>
    </row>
    <row r="121" spans="1:14" x14ac:dyDescent="0.3">
      <c r="I121" s="10"/>
      <c r="J121" s="10"/>
      <c r="K121" s="121"/>
      <c r="L121" s="121"/>
      <c r="M121" s="3"/>
      <c r="N121" s="3"/>
    </row>
    <row r="122" spans="1:14" x14ac:dyDescent="0.3">
      <c r="I122" s="10"/>
      <c r="J122" s="10"/>
      <c r="K122" s="121"/>
      <c r="L122" s="121"/>
      <c r="M122" s="3"/>
      <c r="N122" s="3"/>
    </row>
    <row r="123" spans="1:14" x14ac:dyDescent="0.3">
      <c r="I123" s="10"/>
      <c r="J123" s="194"/>
      <c r="K123" s="195"/>
      <c r="L123" s="195"/>
      <c r="M123" s="196"/>
      <c r="N123" s="3"/>
    </row>
    <row r="124" spans="1:14" x14ac:dyDescent="0.3">
      <c r="I124" s="10"/>
      <c r="J124" s="194"/>
      <c r="K124" s="195"/>
      <c r="L124" s="195"/>
      <c r="M124" s="196"/>
      <c r="N124" s="3"/>
    </row>
    <row r="125" spans="1:14" x14ac:dyDescent="0.25">
      <c r="A125"/>
      <c r="B125"/>
      <c r="C125"/>
      <c r="D125"/>
      <c r="E125"/>
      <c r="F125"/>
      <c r="G125"/>
      <c r="H125"/>
      <c r="I125" s="3"/>
      <c r="J125" s="196"/>
      <c r="K125" s="195"/>
      <c r="L125" s="195"/>
      <c r="M125" s="196"/>
      <c r="N125" s="3"/>
    </row>
    <row r="126" spans="1:14" x14ac:dyDescent="0.25">
      <c r="A126"/>
      <c r="B126"/>
      <c r="C126"/>
      <c r="D126"/>
      <c r="E126"/>
      <c r="F126"/>
      <c r="G126"/>
      <c r="H126"/>
      <c r="I126" s="3"/>
      <c r="J126" s="196"/>
      <c r="K126" s="197"/>
      <c r="L126" s="197"/>
      <c r="M126" s="196"/>
      <c r="N126" s="3"/>
    </row>
    <row r="127" spans="1:14" x14ac:dyDescent="0.25">
      <c r="A127"/>
      <c r="B127"/>
      <c r="C127"/>
      <c r="D127"/>
      <c r="E127"/>
      <c r="F127"/>
      <c r="G127"/>
      <c r="H127"/>
      <c r="I127" s="3"/>
      <c r="J127" s="196"/>
      <c r="K127" s="198"/>
      <c r="L127" s="198"/>
      <c r="M127" s="196"/>
      <c r="N127" s="3"/>
    </row>
    <row r="128" spans="1:14" x14ac:dyDescent="0.25">
      <c r="A128"/>
      <c r="B128"/>
      <c r="C128"/>
      <c r="D128"/>
      <c r="E128"/>
      <c r="F128"/>
      <c r="G128"/>
      <c r="H128"/>
      <c r="I128" s="3"/>
      <c r="J128" s="196"/>
      <c r="K128" s="198"/>
      <c r="L128" s="198"/>
      <c r="M128" s="196"/>
      <c r="N128" s="3"/>
    </row>
    <row r="129" spans="1:14" x14ac:dyDescent="0.25">
      <c r="A129"/>
      <c r="B129"/>
      <c r="C129"/>
      <c r="D129"/>
      <c r="E129"/>
      <c r="F129"/>
      <c r="G129"/>
      <c r="H129"/>
      <c r="I129" s="3"/>
      <c r="J129" s="196"/>
      <c r="K129" s="198"/>
      <c r="L129" s="198"/>
      <c r="M129" s="196"/>
      <c r="N129" s="3"/>
    </row>
    <row r="130" spans="1:14" x14ac:dyDescent="0.25">
      <c r="A130"/>
      <c r="B130"/>
      <c r="C130"/>
      <c r="D130"/>
      <c r="E130"/>
      <c r="F130"/>
      <c r="G130"/>
      <c r="H130"/>
      <c r="I130" s="3"/>
      <c r="J130" s="3"/>
      <c r="K130" s="122"/>
      <c r="L130" s="122"/>
      <c r="M130" s="3"/>
      <c r="N130" s="3"/>
    </row>
    <row r="131" spans="1:14" x14ac:dyDescent="0.25">
      <c r="A131"/>
      <c r="B131"/>
      <c r="C131"/>
      <c r="D131"/>
      <c r="E131"/>
      <c r="F131"/>
      <c r="G131"/>
      <c r="H131"/>
      <c r="I131" s="3"/>
      <c r="J131" s="3"/>
      <c r="K131" s="122"/>
      <c r="L131" s="122"/>
      <c r="M131" s="3"/>
      <c r="N131" s="3"/>
    </row>
    <row r="132" spans="1:14" x14ac:dyDescent="0.25">
      <c r="A132"/>
      <c r="B132"/>
      <c r="C132"/>
      <c r="D132"/>
      <c r="E132"/>
      <c r="F132"/>
      <c r="G132"/>
      <c r="H132"/>
      <c r="I132" s="3"/>
      <c r="J132" s="3"/>
      <c r="K132" s="122"/>
      <c r="L132" s="122"/>
      <c r="M132" s="3"/>
      <c r="N132" s="3"/>
    </row>
    <row r="133" spans="1:14" x14ac:dyDescent="0.25">
      <c r="A133"/>
      <c r="B133"/>
      <c r="C133"/>
      <c r="D133"/>
      <c r="E133"/>
      <c r="F133"/>
      <c r="G133"/>
      <c r="H133"/>
      <c r="I133" s="3"/>
      <c r="J133" s="196"/>
      <c r="K133" s="198"/>
      <c r="L133" s="198"/>
      <c r="M133" s="196"/>
      <c r="N133" s="196"/>
    </row>
    <row r="134" spans="1:14" x14ac:dyDescent="0.25">
      <c r="A134"/>
      <c r="B134"/>
      <c r="C134"/>
      <c r="D134"/>
      <c r="E134"/>
      <c r="F134"/>
      <c r="G134"/>
      <c r="H134"/>
      <c r="I134" s="3"/>
      <c r="J134" s="196"/>
      <c r="K134" s="198"/>
      <c r="L134" s="198"/>
      <c r="M134" s="196"/>
      <c r="N134" s="196"/>
    </row>
    <row r="135" spans="1:14" x14ac:dyDescent="0.25">
      <c r="A135"/>
      <c r="B135"/>
      <c r="C135"/>
      <c r="D135"/>
      <c r="E135"/>
      <c r="F135"/>
      <c r="G135"/>
      <c r="H135"/>
      <c r="I135" s="3"/>
      <c r="J135" s="196"/>
      <c r="K135" s="198"/>
      <c r="L135" s="198"/>
      <c r="M135" s="196"/>
      <c r="N135" s="196"/>
    </row>
    <row r="136" spans="1:14" x14ac:dyDescent="0.25">
      <c r="A136"/>
      <c r="B136"/>
      <c r="C136"/>
      <c r="D136"/>
      <c r="E136"/>
      <c r="F136"/>
      <c r="G136"/>
      <c r="H136"/>
      <c r="I136" s="3"/>
      <c r="J136" s="196"/>
      <c r="K136" s="198"/>
      <c r="L136" s="198"/>
      <c r="M136" s="196"/>
      <c r="N136" s="196"/>
    </row>
    <row r="137" spans="1:14" x14ac:dyDescent="0.25">
      <c r="A137"/>
      <c r="B137"/>
      <c r="C137"/>
      <c r="D137"/>
      <c r="E137"/>
      <c r="F137"/>
      <c r="G137"/>
      <c r="H137"/>
      <c r="I137" s="3"/>
      <c r="J137" s="196"/>
      <c r="K137" s="197"/>
      <c r="L137" s="197"/>
      <c r="M137" s="196"/>
      <c r="N137" s="196"/>
    </row>
    <row r="138" spans="1:14" x14ac:dyDescent="0.25">
      <c r="A138"/>
      <c r="B138"/>
      <c r="C138"/>
      <c r="D138"/>
      <c r="E138"/>
      <c r="F138"/>
      <c r="G138"/>
      <c r="H138"/>
      <c r="I138" s="3"/>
      <c r="J138" s="196"/>
      <c r="K138" s="198"/>
      <c r="L138" s="198"/>
      <c r="M138" s="196"/>
      <c r="N138" s="196"/>
    </row>
    <row r="139" spans="1:14" x14ac:dyDescent="0.25">
      <c r="A139"/>
      <c r="B139"/>
      <c r="C139"/>
      <c r="D139"/>
      <c r="E139"/>
      <c r="F139"/>
      <c r="G139"/>
      <c r="H139"/>
      <c r="I139" s="3"/>
      <c r="J139" s="196"/>
      <c r="K139" s="198"/>
      <c r="L139" s="198"/>
      <c r="M139" s="196"/>
      <c r="N139" s="196"/>
    </row>
    <row r="140" spans="1:14" x14ac:dyDescent="0.25">
      <c r="A140"/>
      <c r="B140"/>
      <c r="C140"/>
      <c r="D140"/>
      <c r="E140"/>
      <c r="F140"/>
      <c r="G140"/>
      <c r="H140"/>
      <c r="I140" s="3"/>
      <c r="J140" s="196"/>
      <c r="K140" s="198"/>
      <c r="L140" s="198"/>
      <c r="M140" s="196"/>
      <c r="N140" s="196"/>
    </row>
    <row r="141" spans="1:14" x14ac:dyDescent="0.25">
      <c r="A141"/>
      <c r="B141"/>
      <c r="C141"/>
      <c r="D141"/>
      <c r="E141"/>
      <c r="F141"/>
      <c r="G141"/>
      <c r="H141"/>
      <c r="I141" s="3"/>
      <c r="J141" s="196"/>
      <c r="K141" s="198"/>
      <c r="L141" s="198"/>
      <c r="M141" s="196"/>
      <c r="N141" s="196"/>
    </row>
    <row r="142" spans="1:14" x14ac:dyDescent="0.25">
      <c r="A142"/>
      <c r="B142"/>
      <c r="C142"/>
      <c r="D142"/>
      <c r="E142"/>
      <c r="F142"/>
      <c r="G142"/>
      <c r="H142"/>
      <c r="I142" s="3"/>
      <c r="J142" s="196"/>
      <c r="K142" s="198"/>
      <c r="L142" s="198"/>
      <c r="M142" s="196"/>
      <c r="N142" s="196"/>
    </row>
    <row r="143" spans="1:14" x14ac:dyDescent="0.25">
      <c r="A143"/>
      <c r="B143"/>
      <c r="C143"/>
      <c r="D143"/>
      <c r="E143"/>
      <c r="F143"/>
      <c r="G143"/>
      <c r="H143"/>
      <c r="I143" s="3"/>
      <c r="J143" s="3"/>
      <c r="K143" s="122"/>
      <c r="L143" s="122"/>
      <c r="M143" s="3"/>
      <c r="N143" s="3"/>
    </row>
    <row r="144" spans="1:14" x14ac:dyDescent="0.25">
      <c r="A144"/>
      <c r="B144"/>
      <c r="C144"/>
      <c r="D144"/>
      <c r="E144"/>
      <c r="F144"/>
      <c r="G144"/>
      <c r="H144"/>
      <c r="I144" s="3"/>
      <c r="J144" s="3"/>
      <c r="K144" s="122"/>
      <c r="L144" s="122"/>
      <c r="M144" s="3"/>
      <c r="N144" s="3"/>
    </row>
    <row r="145" spans="1:14" x14ac:dyDescent="0.25">
      <c r="A145"/>
      <c r="B145"/>
      <c r="C145"/>
      <c r="D145"/>
      <c r="E145"/>
      <c r="F145"/>
      <c r="G145"/>
      <c r="H145"/>
      <c r="I145" s="3"/>
      <c r="J145" s="196"/>
      <c r="K145" s="198"/>
      <c r="L145" s="198"/>
      <c r="M145" s="196"/>
      <c r="N145" s="196"/>
    </row>
    <row r="146" spans="1:14" x14ac:dyDescent="0.25">
      <c r="A146"/>
      <c r="B146"/>
      <c r="C146"/>
      <c r="D146"/>
      <c r="E146"/>
      <c r="F146"/>
      <c r="G146"/>
      <c r="H146"/>
      <c r="I146" s="3"/>
      <c r="J146" s="196"/>
      <c r="K146" s="198"/>
      <c r="L146" s="198"/>
      <c r="M146" s="196"/>
      <c r="N146" s="196"/>
    </row>
    <row r="147" spans="1:14" x14ac:dyDescent="0.25">
      <c r="A147"/>
      <c r="B147"/>
      <c r="C147"/>
      <c r="D147"/>
      <c r="E147"/>
      <c r="F147"/>
      <c r="G147"/>
      <c r="H147"/>
      <c r="I147" s="3"/>
      <c r="J147" s="196"/>
      <c r="K147" s="198"/>
      <c r="L147" s="198"/>
      <c r="M147" s="196"/>
      <c r="N147" s="196"/>
    </row>
    <row r="148" spans="1:14" x14ac:dyDescent="0.25">
      <c r="A148"/>
      <c r="B148"/>
      <c r="C148"/>
      <c r="D148"/>
      <c r="E148"/>
      <c r="F148"/>
      <c r="G148"/>
      <c r="H148"/>
      <c r="I148" s="3"/>
      <c r="J148" s="196"/>
      <c r="K148" s="197"/>
      <c r="L148" s="197"/>
      <c r="M148" s="196"/>
      <c r="N148" s="196"/>
    </row>
    <row r="149" spans="1:14" x14ac:dyDescent="0.25">
      <c r="A149"/>
      <c r="B149"/>
      <c r="C149"/>
      <c r="D149"/>
      <c r="E149"/>
      <c r="F149"/>
      <c r="G149"/>
      <c r="H149"/>
      <c r="I149" s="3"/>
      <c r="J149" s="196"/>
      <c r="K149" s="198"/>
      <c r="L149" s="198"/>
      <c r="M149" s="196"/>
      <c r="N149" s="196"/>
    </row>
    <row r="150" spans="1:14" x14ac:dyDescent="0.25">
      <c r="A150"/>
      <c r="B150"/>
      <c r="C150"/>
      <c r="D150"/>
      <c r="E150"/>
      <c r="F150"/>
      <c r="G150"/>
      <c r="H150"/>
      <c r="I150" s="3"/>
      <c r="J150" s="196"/>
      <c r="K150" s="198"/>
      <c r="L150" s="198"/>
      <c r="M150" s="196"/>
      <c r="N150" s="196"/>
    </row>
    <row r="151" spans="1:14" x14ac:dyDescent="0.25">
      <c r="A151"/>
      <c r="B151"/>
      <c r="C151"/>
      <c r="D151"/>
      <c r="E151"/>
      <c r="F151"/>
      <c r="G151"/>
      <c r="H151"/>
      <c r="I151" s="3"/>
      <c r="J151" s="196"/>
      <c r="K151" s="198"/>
      <c r="L151" s="198"/>
      <c r="M151" s="196"/>
      <c r="N151" s="196"/>
    </row>
    <row r="152" spans="1:14" x14ac:dyDescent="0.25">
      <c r="A152"/>
      <c r="B152"/>
      <c r="C152"/>
      <c r="D152"/>
      <c r="E152"/>
      <c r="F152"/>
      <c r="G152"/>
      <c r="H152"/>
      <c r="I152" s="3"/>
      <c r="J152" s="196"/>
      <c r="K152" s="198"/>
      <c r="L152" s="198"/>
      <c r="M152" s="196"/>
      <c r="N152" s="196"/>
    </row>
    <row r="153" spans="1:14" x14ac:dyDescent="0.25">
      <c r="A153"/>
      <c r="B153"/>
      <c r="C153"/>
      <c r="D153"/>
      <c r="E153"/>
      <c r="F153"/>
      <c r="G153"/>
      <c r="H153"/>
      <c r="I153" s="3"/>
      <c r="J153" s="196"/>
      <c r="K153" s="198"/>
      <c r="L153" s="198"/>
      <c r="M153" s="196"/>
      <c r="N153" s="196"/>
    </row>
    <row r="154" spans="1:14" x14ac:dyDescent="0.25">
      <c r="A154"/>
      <c r="B154"/>
      <c r="C154"/>
      <c r="D154"/>
      <c r="E154"/>
      <c r="F154"/>
      <c r="G154"/>
      <c r="H154"/>
      <c r="I154" s="3"/>
      <c r="J154" s="196"/>
      <c r="K154" s="198"/>
      <c r="L154" s="198"/>
      <c r="M154" s="196"/>
      <c r="N154" s="196"/>
    </row>
    <row r="155" spans="1:14" x14ac:dyDescent="0.25">
      <c r="A155"/>
      <c r="B155"/>
      <c r="C155"/>
      <c r="D155"/>
      <c r="E155"/>
      <c r="F155"/>
      <c r="G155"/>
      <c r="H155"/>
      <c r="I155" s="3"/>
      <c r="J155" s="196"/>
      <c r="K155" s="198"/>
      <c r="L155" s="198"/>
      <c r="M155" s="196"/>
      <c r="N155" s="196"/>
    </row>
    <row r="156" spans="1:14" x14ac:dyDescent="0.25">
      <c r="A156"/>
      <c r="B156"/>
      <c r="C156"/>
      <c r="D156"/>
      <c r="E156"/>
      <c r="F156"/>
      <c r="G156"/>
      <c r="H156"/>
      <c r="I156" s="3"/>
      <c r="J156" s="196"/>
      <c r="K156" s="198"/>
      <c r="L156" s="198"/>
      <c r="M156" s="196"/>
      <c r="N156" s="196"/>
    </row>
    <row r="157" spans="1:14" x14ac:dyDescent="0.25">
      <c r="A157"/>
      <c r="B157"/>
      <c r="C157"/>
      <c r="D157"/>
      <c r="E157"/>
      <c r="F157"/>
      <c r="G157"/>
      <c r="H157"/>
      <c r="I157" s="3"/>
      <c r="J157" s="196"/>
      <c r="K157" s="198"/>
      <c r="L157" s="198"/>
      <c r="M157" s="196"/>
      <c r="N157" s="196"/>
    </row>
    <row r="158" spans="1:14" x14ac:dyDescent="0.25">
      <c r="A158"/>
      <c r="B158"/>
      <c r="C158"/>
      <c r="D158"/>
      <c r="E158"/>
      <c r="F158"/>
      <c r="G158"/>
      <c r="H158"/>
      <c r="I158" s="3"/>
      <c r="J158" s="196"/>
      <c r="K158" s="198"/>
      <c r="L158" s="198"/>
      <c r="M158" s="196"/>
      <c r="N158" s="196"/>
    </row>
    <row r="159" spans="1:14" x14ac:dyDescent="0.25">
      <c r="A159"/>
      <c r="B159"/>
      <c r="C159"/>
      <c r="D159"/>
      <c r="E159"/>
      <c r="F159"/>
      <c r="G159"/>
      <c r="H159"/>
      <c r="I159" s="3"/>
      <c r="J159" s="196"/>
      <c r="K159" s="197"/>
      <c r="L159" s="197"/>
      <c r="M159" s="196"/>
      <c r="N159" s="196"/>
    </row>
    <row r="160" spans="1:14" x14ac:dyDescent="0.25">
      <c r="A160"/>
      <c r="B160"/>
      <c r="C160"/>
      <c r="D160"/>
      <c r="E160"/>
      <c r="F160"/>
      <c r="G160"/>
      <c r="H160"/>
      <c r="I160" s="3"/>
      <c r="J160" s="196"/>
      <c r="K160" s="198"/>
      <c r="L160" s="198"/>
      <c r="M160" s="196"/>
      <c r="N160" s="196"/>
    </row>
    <row r="161" spans="1:17" x14ac:dyDescent="0.25">
      <c r="A161"/>
      <c r="B161"/>
      <c r="C161"/>
      <c r="D161"/>
      <c r="E161"/>
      <c r="F161"/>
      <c r="G161" s="199"/>
      <c r="H161" s="199"/>
      <c r="I161" s="196"/>
      <c r="J161" s="196"/>
      <c r="K161" s="198"/>
      <c r="L161" s="198"/>
      <c r="M161" s="196"/>
      <c r="N161" s="196"/>
      <c r="O161" s="199"/>
      <c r="P161" s="199"/>
      <c r="Q161" s="199"/>
    </row>
    <row r="162" spans="1:17" x14ac:dyDescent="0.25">
      <c r="A162"/>
      <c r="B162"/>
      <c r="C162"/>
      <c r="D162"/>
      <c r="E162"/>
      <c r="F162"/>
      <c r="G162" s="199"/>
      <c r="H162" s="199"/>
      <c r="I162" s="196"/>
      <c r="J162" s="196"/>
      <c r="K162" s="198"/>
      <c r="L162" s="198"/>
      <c r="M162" s="196"/>
      <c r="N162" s="196"/>
      <c r="O162" s="199"/>
      <c r="P162" s="199"/>
      <c r="Q162" s="199"/>
    </row>
    <row r="163" spans="1:17" x14ac:dyDescent="0.25">
      <c r="A163"/>
      <c r="B163"/>
      <c r="C163"/>
      <c r="D163"/>
      <c r="E163"/>
      <c r="F163"/>
      <c r="G163" s="199"/>
      <c r="H163" s="199"/>
      <c r="I163" s="196"/>
      <c r="J163" s="196"/>
      <c r="K163" s="198"/>
      <c r="L163" s="198"/>
      <c r="M163" s="196"/>
      <c r="N163" s="196"/>
      <c r="O163" s="199"/>
      <c r="P163" s="199"/>
      <c r="Q163" s="199"/>
    </row>
    <row r="164" spans="1:17" x14ac:dyDescent="0.25">
      <c r="A164"/>
      <c r="B164"/>
      <c r="C164"/>
      <c r="D164"/>
      <c r="E164"/>
      <c r="F164"/>
      <c r="G164" s="199"/>
      <c r="H164" s="199"/>
      <c r="I164" s="196"/>
      <c r="J164" s="196"/>
      <c r="K164" s="198"/>
      <c r="L164" s="198"/>
      <c r="M164" s="196"/>
      <c r="N164" s="196"/>
      <c r="O164" s="199"/>
      <c r="P164" s="199"/>
      <c r="Q164" s="199"/>
    </row>
    <row r="165" spans="1:17" x14ac:dyDescent="0.25">
      <c r="A165"/>
      <c r="B165"/>
      <c r="C165"/>
      <c r="D165"/>
      <c r="E165"/>
      <c r="F165"/>
      <c r="G165" s="199"/>
      <c r="H165" s="199"/>
      <c r="I165" s="196"/>
      <c r="J165" s="196"/>
      <c r="K165" s="198"/>
      <c r="L165" s="198"/>
      <c r="M165" s="196"/>
      <c r="N165" s="196"/>
      <c r="O165" s="199"/>
      <c r="P165" s="199"/>
      <c r="Q165" s="199"/>
    </row>
    <row r="166" spans="1:17" x14ac:dyDescent="0.25">
      <c r="A166"/>
      <c r="B166"/>
      <c r="C166"/>
      <c r="D166"/>
      <c r="E166"/>
      <c r="F166"/>
      <c r="G166" s="199"/>
      <c r="H166" s="199"/>
      <c r="I166" s="196"/>
      <c r="J166" s="196"/>
      <c r="K166" s="198"/>
      <c r="L166" s="198"/>
      <c r="M166" s="196"/>
      <c r="N166" s="196"/>
      <c r="O166" s="199"/>
      <c r="P166" s="199"/>
      <c r="Q166" s="199"/>
    </row>
    <row r="167" spans="1:17" x14ac:dyDescent="0.25">
      <c r="A167"/>
      <c r="B167"/>
      <c r="C167"/>
      <c r="D167"/>
      <c r="E167"/>
      <c r="F167"/>
      <c r="G167" s="199"/>
      <c r="H167" s="199"/>
      <c r="I167" s="196"/>
      <c r="J167" s="196"/>
      <c r="K167" s="198"/>
      <c r="L167" s="198"/>
      <c r="M167" s="196"/>
      <c r="N167" s="196"/>
      <c r="O167" s="199"/>
      <c r="P167" s="199"/>
      <c r="Q167" s="199"/>
    </row>
    <row r="168" spans="1:17" x14ac:dyDescent="0.25">
      <c r="A168"/>
      <c r="B168"/>
      <c r="C168"/>
      <c r="D168"/>
      <c r="E168"/>
      <c r="F168"/>
      <c r="G168" s="199"/>
      <c r="H168" s="199"/>
      <c r="I168" s="196"/>
      <c r="J168" s="196"/>
      <c r="K168" s="198"/>
      <c r="L168" s="198"/>
      <c r="M168" s="196"/>
      <c r="N168" s="196"/>
      <c r="O168" s="199"/>
      <c r="P168" s="199"/>
      <c r="Q168" s="199"/>
    </row>
    <row r="169" spans="1:17" x14ac:dyDescent="0.25">
      <c r="A169"/>
      <c r="B169"/>
      <c r="C169"/>
      <c r="D169"/>
      <c r="E169"/>
      <c r="F169"/>
      <c r="G169" s="199"/>
      <c r="H169" s="199"/>
      <c r="I169" s="196"/>
      <c r="J169" s="196"/>
      <c r="K169" s="198"/>
      <c r="L169" s="198"/>
      <c r="M169" s="196"/>
      <c r="N169" s="196"/>
      <c r="O169" s="199"/>
      <c r="P169" s="199"/>
      <c r="Q169" s="199"/>
    </row>
    <row r="170" spans="1:17" x14ac:dyDescent="0.25">
      <c r="A170"/>
      <c r="B170"/>
      <c r="C170"/>
      <c r="D170"/>
      <c r="E170"/>
      <c r="F170"/>
      <c r="G170" s="199"/>
      <c r="H170" s="199"/>
      <c r="I170" s="196"/>
      <c r="J170" s="196"/>
      <c r="K170" s="197"/>
      <c r="L170" s="197"/>
      <c r="M170" s="196"/>
      <c r="N170" s="196"/>
      <c r="O170" s="199"/>
      <c r="P170" s="199"/>
      <c r="Q170" s="199"/>
    </row>
    <row r="171" spans="1:17" x14ac:dyDescent="0.25">
      <c r="A171"/>
      <c r="B171"/>
      <c r="C171"/>
      <c r="D171"/>
      <c r="E171"/>
      <c r="F171"/>
      <c r="G171" s="199"/>
      <c r="H171" s="199"/>
      <c r="I171" s="196"/>
      <c r="J171" s="196"/>
      <c r="K171" s="198"/>
      <c r="L171" s="198"/>
      <c r="M171" s="196"/>
      <c r="N171" s="196"/>
      <c r="O171" s="199"/>
      <c r="P171" s="199"/>
      <c r="Q171" s="199"/>
    </row>
    <row r="172" spans="1:17" x14ac:dyDescent="0.25">
      <c r="A172"/>
      <c r="B172"/>
      <c r="C172"/>
      <c r="D172"/>
      <c r="E172"/>
      <c r="F172"/>
      <c r="G172" s="199"/>
      <c r="H172" s="199"/>
      <c r="I172" s="196"/>
      <c r="J172" s="196"/>
      <c r="K172" s="198"/>
      <c r="L172" s="198"/>
      <c r="M172" s="196"/>
      <c r="N172" s="196"/>
      <c r="O172" s="199"/>
      <c r="P172" s="199"/>
      <c r="Q172" s="199"/>
    </row>
    <row r="173" spans="1:17" x14ac:dyDescent="0.3">
      <c r="G173" s="200"/>
      <c r="H173" s="200"/>
      <c r="I173" s="194"/>
      <c r="J173" s="194"/>
      <c r="K173" s="194"/>
      <c r="L173" s="194"/>
      <c r="M173" s="196"/>
      <c r="N173" s="196"/>
      <c r="O173" s="199"/>
      <c r="P173" s="199"/>
      <c r="Q173" s="199"/>
    </row>
    <row r="174" spans="1:17" x14ac:dyDescent="0.3">
      <c r="G174" s="200"/>
      <c r="H174" s="200"/>
      <c r="I174" s="194"/>
      <c r="J174" s="194"/>
      <c r="K174" s="194"/>
      <c r="L174" s="194"/>
      <c r="M174" s="196"/>
      <c r="N174" s="196"/>
      <c r="O174" s="199"/>
      <c r="P174" s="199"/>
      <c r="Q174" s="199"/>
    </row>
    <row r="175" spans="1:17" x14ac:dyDescent="0.3">
      <c r="G175" s="200"/>
      <c r="H175" s="200"/>
      <c r="I175" s="201"/>
      <c r="J175" s="201"/>
      <c r="K175" s="201"/>
      <c r="L175" s="201"/>
      <c r="M175" s="199"/>
      <c r="N175" s="199"/>
      <c r="O175" s="199"/>
      <c r="P175" s="199"/>
      <c r="Q175" s="199"/>
    </row>
  </sheetData>
  <sheetProtection sort="0" autoFilter="0" pivotTables="0"/>
  <mergeCells count="11">
    <mergeCell ref="K2:K3"/>
    <mergeCell ref="L2:L3"/>
    <mergeCell ref="A115:J115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17" max="11" man="1"/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view="pageBreakPreview" topLeftCell="A2" zoomScale="90" zoomScaleNormal="100" zoomScaleSheetLayoutView="90" workbookViewId="0">
      <selection activeCell="B4" sqref="B4:G4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26" customWidth="1"/>
    <col min="5" max="5" width="29.140625" customWidth="1"/>
    <col min="6" max="6" width="21.5703125" customWidth="1"/>
    <col min="7" max="7" width="24.7109375" customWidth="1"/>
  </cols>
  <sheetData>
    <row r="1" spans="1:7" ht="18.75" x14ac:dyDescent="0.25">
      <c r="A1" s="343" t="s">
        <v>97</v>
      </c>
      <c r="B1" s="343"/>
      <c r="C1" s="343"/>
      <c r="D1" s="343"/>
      <c r="E1" s="343"/>
      <c r="F1" s="343"/>
      <c r="G1" s="343"/>
    </row>
    <row r="2" spans="1:7" ht="54.75" customHeight="1" x14ac:dyDescent="0.25">
      <c r="A2" s="318" t="s">
        <v>98</v>
      </c>
      <c r="B2" s="344" t="s">
        <v>99</v>
      </c>
      <c r="C2" s="345"/>
      <c r="D2" s="318" t="s">
        <v>101</v>
      </c>
      <c r="E2" s="318" t="s">
        <v>102</v>
      </c>
      <c r="F2" s="318" t="s">
        <v>103</v>
      </c>
      <c r="G2" s="322" t="s">
        <v>104</v>
      </c>
    </row>
    <row r="3" spans="1:7" ht="21" customHeight="1" x14ac:dyDescent="0.25">
      <c r="A3" s="320"/>
      <c r="B3" s="168" t="s">
        <v>53</v>
      </c>
      <c r="C3" s="168" t="s">
        <v>83</v>
      </c>
      <c r="D3" s="320"/>
      <c r="E3" s="320"/>
      <c r="F3" s="320"/>
      <c r="G3" s="322"/>
    </row>
    <row r="4" spans="1:7" ht="129" customHeight="1" x14ac:dyDescent="0.25">
      <c r="A4" s="248" t="s">
        <v>266</v>
      </c>
      <c r="B4" s="53">
        <v>4</v>
      </c>
      <c r="C4" s="53">
        <v>4</v>
      </c>
      <c r="D4" s="245" t="s">
        <v>521</v>
      </c>
      <c r="E4" s="93" t="s">
        <v>669</v>
      </c>
      <c r="F4" s="93" t="s">
        <v>670</v>
      </c>
      <c r="G4" s="94" t="s">
        <v>293</v>
      </c>
    </row>
    <row r="5" spans="1:7" ht="143.25" customHeight="1" x14ac:dyDescent="0.25">
      <c r="A5" s="52" t="s">
        <v>100</v>
      </c>
      <c r="B5" s="53"/>
      <c r="C5" s="53"/>
      <c r="D5" s="73"/>
      <c r="E5" s="93"/>
      <c r="F5" s="93"/>
      <c r="G5" s="66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topLeftCell="A21" zoomScale="90" zoomScaleNormal="100" zoomScaleSheetLayoutView="90" workbookViewId="0">
      <selection activeCell="B4" sqref="B4:I28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50" t="s">
        <v>105</v>
      </c>
      <c r="B1" s="350"/>
      <c r="C1" s="350"/>
      <c r="D1" s="350"/>
      <c r="E1" s="350"/>
      <c r="F1" s="350"/>
      <c r="G1" s="350"/>
      <c r="H1" s="350"/>
      <c r="I1" s="350"/>
    </row>
    <row r="2" spans="1:9" s="5" customFormat="1" ht="38.25" customHeight="1" x14ac:dyDescent="0.25">
      <c r="A2" s="348" t="s">
        <v>56</v>
      </c>
      <c r="B2" s="348" t="s">
        <v>106</v>
      </c>
      <c r="C2" s="349" t="s">
        <v>107</v>
      </c>
      <c r="D2" s="349"/>
      <c r="E2" s="348" t="s">
        <v>108</v>
      </c>
      <c r="F2" s="348" t="s">
        <v>87</v>
      </c>
      <c r="G2" s="348" t="s">
        <v>110</v>
      </c>
      <c r="H2" s="348"/>
      <c r="I2" s="348" t="s">
        <v>112</v>
      </c>
    </row>
    <row r="3" spans="1:9" s="5" customFormat="1" ht="55.5" customHeight="1" thickBot="1" x14ac:dyDescent="0.3">
      <c r="A3" s="348"/>
      <c r="B3" s="348"/>
      <c r="C3" s="19" t="s">
        <v>53</v>
      </c>
      <c r="D3" s="19" t="s">
        <v>83</v>
      </c>
      <c r="E3" s="348"/>
      <c r="F3" s="348"/>
      <c r="G3" s="7" t="s">
        <v>109</v>
      </c>
      <c r="H3" s="7" t="s">
        <v>111</v>
      </c>
      <c r="I3" s="348"/>
    </row>
    <row r="4" spans="1:9" ht="39" thickBot="1" x14ac:dyDescent="0.3">
      <c r="A4" s="54">
        <v>1</v>
      </c>
      <c r="B4" s="275" t="s">
        <v>605</v>
      </c>
      <c r="C4" s="97">
        <v>1</v>
      </c>
      <c r="D4" s="97">
        <v>1</v>
      </c>
      <c r="E4" s="280" t="s">
        <v>764</v>
      </c>
      <c r="F4" s="282" t="s">
        <v>599</v>
      </c>
      <c r="G4" s="56">
        <v>15</v>
      </c>
      <c r="H4" s="21">
        <v>0</v>
      </c>
      <c r="I4" s="282" t="s">
        <v>600</v>
      </c>
    </row>
    <row r="5" spans="1:9" ht="26.25" thickBot="1" x14ac:dyDescent="0.3">
      <c r="A5" s="54">
        <v>2</v>
      </c>
      <c r="B5" s="276" t="s">
        <v>601</v>
      </c>
      <c r="C5" s="97">
        <v>1</v>
      </c>
      <c r="D5" s="97">
        <v>1</v>
      </c>
      <c r="E5" s="277" t="s">
        <v>765</v>
      </c>
      <c r="F5" s="281" t="s">
        <v>602</v>
      </c>
      <c r="G5" s="56">
        <v>8</v>
      </c>
      <c r="H5" s="21">
        <v>0</v>
      </c>
      <c r="I5" s="281" t="s">
        <v>600</v>
      </c>
    </row>
    <row r="6" spans="1:9" ht="39" thickBot="1" x14ac:dyDescent="0.3">
      <c r="A6" s="54">
        <v>3</v>
      </c>
      <c r="B6" s="276" t="s">
        <v>603</v>
      </c>
      <c r="C6" s="97">
        <v>1</v>
      </c>
      <c r="D6" s="97">
        <v>1</v>
      </c>
      <c r="E6" s="277" t="s">
        <v>766</v>
      </c>
      <c r="F6" s="281" t="s">
        <v>604</v>
      </c>
      <c r="G6" s="56">
        <v>8</v>
      </c>
      <c r="H6" s="21">
        <v>6</v>
      </c>
      <c r="I6" s="281" t="s">
        <v>600</v>
      </c>
    </row>
    <row r="7" spans="1:9" ht="26.25" thickBot="1" x14ac:dyDescent="0.3">
      <c r="A7" s="54">
        <v>4</v>
      </c>
      <c r="B7" s="276" t="s">
        <v>601</v>
      </c>
      <c r="C7" s="97">
        <v>1</v>
      </c>
      <c r="D7" s="97">
        <v>1</v>
      </c>
      <c r="E7" s="277" t="s">
        <v>767</v>
      </c>
      <c r="F7" s="281" t="s">
        <v>602</v>
      </c>
      <c r="G7" s="56">
        <v>8</v>
      </c>
      <c r="H7" s="21">
        <v>0</v>
      </c>
      <c r="I7" s="281" t="s">
        <v>523</v>
      </c>
    </row>
    <row r="8" spans="1:9" ht="39" thickBot="1" x14ac:dyDescent="0.3">
      <c r="A8" s="54">
        <v>5</v>
      </c>
      <c r="B8" s="276" t="s">
        <v>605</v>
      </c>
      <c r="C8" s="97">
        <v>1</v>
      </c>
      <c r="D8" s="97">
        <v>1</v>
      </c>
      <c r="E8" s="277" t="s">
        <v>768</v>
      </c>
      <c r="F8" s="281" t="s">
        <v>602</v>
      </c>
      <c r="G8" s="56">
        <v>8</v>
      </c>
      <c r="H8" s="21">
        <v>5</v>
      </c>
      <c r="I8" s="281" t="s">
        <v>600</v>
      </c>
    </row>
    <row r="9" spans="1:9" ht="19.5" customHeight="1" thickBot="1" x14ac:dyDescent="0.3">
      <c r="A9" s="54">
        <v>6</v>
      </c>
      <c r="B9" s="276" t="s">
        <v>606</v>
      </c>
      <c r="C9" s="97">
        <v>1</v>
      </c>
      <c r="D9" s="97">
        <v>1</v>
      </c>
      <c r="E9" s="277" t="s">
        <v>769</v>
      </c>
      <c r="F9" s="281" t="s">
        <v>604</v>
      </c>
      <c r="G9" s="56">
        <v>14</v>
      </c>
      <c r="H9" s="21">
        <v>0</v>
      </c>
      <c r="I9" s="281" t="s">
        <v>607</v>
      </c>
    </row>
    <row r="10" spans="1:9" ht="39" thickBot="1" x14ac:dyDescent="0.3">
      <c r="A10" s="54">
        <v>7</v>
      </c>
      <c r="B10" s="276" t="s">
        <v>605</v>
      </c>
      <c r="C10" s="97">
        <v>1</v>
      </c>
      <c r="D10" s="97">
        <v>1</v>
      </c>
      <c r="E10" s="277" t="s">
        <v>770</v>
      </c>
      <c r="F10" s="281" t="s">
        <v>599</v>
      </c>
      <c r="G10" s="56">
        <v>10</v>
      </c>
      <c r="H10" s="21">
        <v>0</v>
      </c>
      <c r="I10" s="281" t="s">
        <v>600</v>
      </c>
    </row>
    <row r="11" spans="1:9" ht="39" thickBot="1" x14ac:dyDescent="0.3">
      <c r="A11" s="94">
        <v>8</v>
      </c>
      <c r="B11" s="276" t="s">
        <v>603</v>
      </c>
      <c r="C11" s="97">
        <v>1</v>
      </c>
      <c r="D11" s="97">
        <v>1</v>
      </c>
      <c r="E11" s="277" t="s">
        <v>771</v>
      </c>
      <c r="F11" s="281" t="s">
        <v>608</v>
      </c>
      <c r="G11" s="56">
        <v>11</v>
      </c>
      <c r="H11" s="21">
        <v>0</v>
      </c>
      <c r="I11" s="281" t="s">
        <v>600</v>
      </c>
    </row>
    <row r="12" spans="1:9" ht="39" thickBot="1" x14ac:dyDescent="0.3">
      <c r="A12" s="94">
        <v>9</v>
      </c>
      <c r="B12" s="276" t="s">
        <v>610</v>
      </c>
      <c r="C12" s="97">
        <v>1</v>
      </c>
      <c r="D12" s="97">
        <v>1</v>
      </c>
      <c r="E12" s="277" t="s">
        <v>577</v>
      </c>
      <c r="F12" s="281" t="s">
        <v>602</v>
      </c>
      <c r="G12" s="56">
        <v>20</v>
      </c>
      <c r="H12" s="21">
        <v>0</v>
      </c>
      <c r="I12" s="281" t="s">
        <v>609</v>
      </c>
    </row>
    <row r="13" spans="1:9" ht="26.25" thickBot="1" x14ac:dyDescent="0.3">
      <c r="A13" s="94">
        <v>10</v>
      </c>
      <c r="B13" s="276" t="s">
        <v>612</v>
      </c>
      <c r="C13" s="97">
        <v>1</v>
      </c>
      <c r="D13" s="97">
        <v>1</v>
      </c>
      <c r="E13" s="277" t="s">
        <v>772</v>
      </c>
      <c r="F13" s="281" t="s">
        <v>611</v>
      </c>
      <c r="G13" s="56">
        <v>12</v>
      </c>
      <c r="H13" s="21">
        <v>0</v>
      </c>
      <c r="I13" s="281" t="s">
        <v>600</v>
      </c>
    </row>
    <row r="14" spans="1:9" ht="39" thickBot="1" x14ac:dyDescent="0.3">
      <c r="A14" s="94">
        <v>11</v>
      </c>
      <c r="B14" s="276" t="s">
        <v>613</v>
      </c>
      <c r="C14" s="97">
        <v>1</v>
      </c>
      <c r="D14" s="97">
        <v>1</v>
      </c>
      <c r="E14" s="277" t="s">
        <v>773</v>
      </c>
      <c r="F14" s="281" t="s">
        <v>604</v>
      </c>
      <c r="G14" s="56">
        <v>7</v>
      </c>
      <c r="H14" s="21">
        <v>0</v>
      </c>
      <c r="I14" s="281" t="s">
        <v>600</v>
      </c>
    </row>
    <row r="15" spans="1:9" ht="39" thickBot="1" x14ac:dyDescent="0.3">
      <c r="A15" s="94">
        <v>12</v>
      </c>
      <c r="B15" s="276" t="s">
        <v>614</v>
      </c>
      <c r="C15" s="97">
        <v>1</v>
      </c>
      <c r="D15" s="97">
        <v>1</v>
      </c>
      <c r="E15" s="277" t="s">
        <v>774</v>
      </c>
      <c r="F15" s="281" t="s">
        <v>602</v>
      </c>
      <c r="G15" s="56">
        <v>12</v>
      </c>
      <c r="H15" s="21">
        <v>0</v>
      </c>
      <c r="I15" s="281" t="s">
        <v>600</v>
      </c>
    </row>
    <row r="16" spans="1:9" ht="39" thickBot="1" x14ac:dyDescent="0.3">
      <c r="A16" s="94">
        <v>13</v>
      </c>
      <c r="B16" s="276" t="s">
        <v>603</v>
      </c>
      <c r="C16" s="97">
        <v>1</v>
      </c>
      <c r="D16" s="97">
        <v>1</v>
      </c>
      <c r="E16" s="277" t="s">
        <v>775</v>
      </c>
      <c r="F16" s="281" t="s">
        <v>615</v>
      </c>
      <c r="G16" s="56">
        <v>10</v>
      </c>
      <c r="H16" s="21">
        <v>2</v>
      </c>
      <c r="I16" s="281" t="s">
        <v>609</v>
      </c>
    </row>
    <row r="17" spans="1:9" ht="19.5" customHeight="1" thickBot="1" x14ac:dyDescent="0.3">
      <c r="A17" s="94">
        <v>14</v>
      </c>
      <c r="B17" s="276" t="s">
        <v>616</v>
      </c>
      <c r="C17" s="97">
        <v>1</v>
      </c>
      <c r="D17" s="97">
        <v>1</v>
      </c>
      <c r="E17" s="277" t="s">
        <v>775</v>
      </c>
      <c r="F17" s="281" t="s">
        <v>604</v>
      </c>
      <c r="G17" s="56">
        <v>10</v>
      </c>
      <c r="H17" s="21">
        <v>0</v>
      </c>
      <c r="I17" s="281" t="s">
        <v>600</v>
      </c>
    </row>
    <row r="18" spans="1:9" ht="39" thickBot="1" x14ac:dyDescent="0.3">
      <c r="A18" s="94">
        <v>15</v>
      </c>
      <c r="B18" s="277" t="s">
        <v>754</v>
      </c>
      <c r="C18" s="97">
        <v>1</v>
      </c>
      <c r="D18" s="97">
        <v>1</v>
      </c>
      <c r="E18" s="277" t="s">
        <v>776</v>
      </c>
      <c r="F18" s="281" t="s">
        <v>611</v>
      </c>
      <c r="G18" s="56">
        <v>5</v>
      </c>
      <c r="H18" s="21">
        <v>5</v>
      </c>
      <c r="I18" s="281" t="s">
        <v>600</v>
      </c>
    </row>
    <row r="19" spans="1:9" ht="39" thickBot="1" x14ac:dyDescent="0.3">
      <c r="A19" s="94">
        <v>16</v>
      </c>
      <c r="B19" s="277" t="s">
        <v>755</v>
      </c>
      <c r="C19" s="97">
        <v>1</v>
      </c>
      <c r="D19" s="97">
        <v>1</v>
      </c>
      <c r="E19" s="277" t="s">
        <v>777</v>
      </c>
      <c r="F19" s="281" t="s">
        <v>604</v>
      </c>
      <c r="G19" s="56">
        <v>8</v>
      </c>
      <c r="H19" s="21">
        <v>0</v>
      </c>
      <c r="I19" s="281" t="s">
        <v>600</v>
      </c>
    </row>
    <row r="20" spans="1:9" ht="26.25" thickBot="1" x14ac:dyDescent="0.3">
      <c r="A20" s="94">
        <v>17</v>
      </c>
      <c r="B20" s="278" t="s">
        <v>756</v>
      </c>
      <c r="C20" s="97">
        <v>1</v>
      </c>
      <c r="D20" s="97">
        <v>1</v>
      </c>
      <c r="E20" s="277" t="s">
        <v>778</v>
      </c>
      <c r="F20" s="281" t="s">
        <v>602</v>
      </c>
      <c r="G20" s="56">
        <v>8</v>
      </c>
      <c r="H20" s="21">
        <v>12</v>
      </c>
      <c r="I20" s="281" t="s">
        <v>609</v>
      </c>
    </row>
    <row r="21" spans="1:9" ht="19.5" thickBot="1" x14ac:dyDescent="0.3">
      <c r="A21" s="94">
        <v>18</v>
      </c>
      <c r="B21" s="279" t="s">
        <v>757</v>
      </c>
      <c r="C21" s="97">
        <v>1</v>
      </c>
      <c r="D21" s="97">
        <v>1</v>
      </c>
      <c r="E21" s="277" t="s">
        <v>779</v>
      </c>
      <c r="F21" s="281" t="s">
        <v>615</v>
      </c>
      <c r="G21" s="56">
        <v>12</v>
      </c>
      <c r="H21" s="21">
        <v>0</v>
      </c>
      <c r="I21" s="281" t="s">
        <v>600</v>
      </c>
    </row>
    <row r="22" spans="1:9" ht="39" thickBot="1" x14ac:dyDescent="0.3">
      <c r="A22" s="94">
        <v>19</v>
      </c>
      <c r="B22" s="277" t="s">
        <v>758</v>
      </c>
      <c r="C22" s="97">
        <v>1</v>
      </c>
      <c r="D22" s="97">
        <v>1</v>
      </c>
      <c r="E22" s="277" t="s">
        <v>780</v>
      </c>
      <c r="F22" s="281" t="s">
        <v>602</v>
      </c>
      <c r="G22" s="56">
        <v>20</v>
      </c>
      <c r="H22" s="21">
        <v>0</v>
      </c>
      <c r="I22" s="281" t="s">
        <v>609</v>
      </c>
    </row>
    <row r="23" spans="1:9" ht="26.25" thickBot="1" x14ac:dyDescent="0.3">
      <c r="A23" s="94">
        <v>20</v>
      </c>
      <c r="B23" s="277" t="s">
        <v>759</v>
      </c>
      <c r="C23" s="97">
        <v>1</v>
      </c>
      <c r="D23" s="97">
        <v>1</v>
      </c>
      <c r="E23" s="277" t="s">
        <v>781</v>
      </c>
      <c r="F23" s="281" t="s">
        <v>604</v>
      </c>
      <c r="G23" s="56">
        <v>6</v>
      </c>
      <c r="H23" s="21">
        <v>4</v>
      </c>
      <c r="I23" s="281" t="s">
        <v>600</v>
      </c>
    </row>
    <row r="24" spans="1:9" ht="39" thickBot="1" x14ac:dyDescent="0.3">
      <c r="A24" s="94">
        <v>21</v>
      </c>
      <c r="B24" s="277" t="s">
        <v>617</v>
      </c>
      <c r="C24" s="97">
        <v>1</v>
      </c>
      <c r="D24" s="97">
        <v>1</v>
      </c>
      <c r="E24" s="277" t="s">
        <v>782</v>
      </c>
      <c r="F24" s="281" t="s">
        <v>615</v>
      </c>
      <c r="G24" s="56">
        <v>8</v>
      </c>
      <c r="H24" s="21">
        <v>0</v>
      </c>
      <c r="I24" s="281" t="s">
        <v>600</v>
      </c>
    </row>
    <row r="25" spans="1:9" ht="39" thickBot="1" x14ac:dyDescent="0.3">
      <c r="A25" s="94">
        <v>22</v>
      </c>
      <c r="B25" s="277" t="s">
        <v>760</v>
      </c>
      <c r="C25" s="97">
        <v>1</v>
      </c>
      <c r="D25" s="97">
        <v>1</v>
      </c>
      <c r="E25" s="277" t="s">
        <v>783</v>
      </c>
      <c r="F25" s="281" t="s">
        <v>602</v>
      </c>
      <c r="G25" s="56">
        <v>12</v>
      </c>
      <c r="H25" s="21">
        <v>0</v>
      </c>
      <c r="I25" s="281" t="s">
        <v>609</v>
      </c>
    </row>
    <row r="26" spans="1:9" ht="26.25" thickBot="1" x14ac:dyDescent="0.3">
      <c r="A26" s="94">
        <v>23</v>
      </c>
      <c r="B26" s="277" t="s">
        <v>761</v>
      </c>
      <c r="C26" s="97">
        <v>1</v>
      </c>
      <c r="D26" s="97">
        <v>1</v>
      </c>
      <c r="E26" s="277" t="s">
        <v>784</v>
      </c>
      <c r="F26" s="281" t="s">
        <v>611</v>
      </c>
      <c r="G26" s="56">
        <v>12</v>
      </c>
      <c r="H26" s="21">
        <v>0</v>
      </c>
      <c r="I26" s="281" t="s">
        <v>609</v>
      </c>
    </row>
    <row r="27" spans="1:9" ht="39" thickBot="1" x14ac:dyDescent="0.3">
      <c r="A27" s="94">
        <v>24</v>
      </c>
      <c r="B27" s="277" t="s">
        <v>762</v>
      </c>
      <c r="C27" s="97">
        <v>1</v>
      </c>
      <c r="D27" s="97">
        <v>1</v>
      </c>
      <c r="E27" s="277" t="s">
        <v>785</v>
      </c>
      <c r="F27" s="281" t="s">
        <v>604</v>
      </c>
      <c r="G27" s="56">
        <v>10</v>
      </c>
      <c r="H27" s="21">
        <v>2</v>
      </c>
      <c r="I27" s="281" t="s">
        <v>609</v>
      </c>
    </row>
    <row r="28" spans="1:9" ht="39" thickBot="1" x14ac:dyDescent="0.3">
      <c r="A28" s="94">
        <v>25</v>
      </c>
      <c r="B28" s="276" t="s">
        <v>763</v>
      </c>
      <c r="C28" s="97">
        <v>1</v>
      </c>
      <c r="D28" s="97">
        <v>1</v>
      </c>
      <c r="E28" s="281" t="s">
        <v>786</v>
      </c>
      <c r="F28" s="281" t="s">
        <v>611</v>
      </c>
      <c r="G28" s="56">
        <v>8</v>
      </c>
      <c r="H28" s="21">
        <v>2</v>
      </c>
      <c r="I28" s="281" t="s">
        <v>600</v>
      </c>
    </row>
    <row r="29" spans="1:9" ht="18.75" x14ac:dyDescent="0.25">
      <c r="A29" s="94">
        <v>26</v>
      </c>
      <c r="B29" s="81"/>
      <c r="C29" s="97">
        <v>0</v>
      </c>
      <c r="D29" s="97">
        <v>0</v>
      </c>
      <c r="E29" s="48"/>
      <c r="F29" s="81"/>
      <c r="G29" s="97">
        <v>0</v>
      </c>
      <c r="H29" s="97">
        <v>0</v>
      </c>
      <c r="I29" s="48"/>
    </row>
    <row r="30" spans="1:9" ht="18.75" x14ac:dyDescent="0.25">
      <c r="A30" s="94">
        <v>27</v>
      </c>
      <c r="B30" s="81"/>
      <c r="C30" s="97">
        <v>0</v>
      </c>
      <c r="D30" s="97">
        <v>0</v>
      </c>
      <c r="E30" s="48"/>
      <c r="F30" s="81"/>
      <c r="G30" s="97">
        <v>0</v>
      </c>
      <c r="H30" s="97">
        <v>0</v>
      </c>
      <c r="I30" s="48"/>
    </row>
    <row r="31" spans="1:9" ht="18.75" x14ac:dyDescent="0.25">
      <c r="A31" s="94">
        <v>28</v>
      </c>
      <c r="B31" s="81"/>
      <c r="C31" s="97">
        <v>0</v>
      </c>
      <c r="D31" s="97">
        <v>0</v>
      </c>
      <c r="E31" s="48"/>
      <c r="F31" s="81"/>
      <c r="G31" s="97">
        <v>0</v>
      </c>
      <c r="H31" s="97">
        <v>0</v>
      </c>
      <c r="I31" s="48"/>
    </row>
    <row r="32" spans="1:9" ht="18.75" x14ac:dyDescent="0.25">
      <c r="A32" s="94">
        <v>29</v>
      </c>
      <c r="B32" s="81"/>
      <c r="C32" s="97">
        <v>0</v>
      </c>
      <c r="D32" s="97">
        <v>0</v>
      </c>
      <c r="E32" s="48"/>
      <c r="F32" s="81"/>
      <c r="G32" s="97">
        <v>0</v>
      </c>
      <c r="H32" s="97">
        <v>0</v>
      </c>
      <c r="I32" s="48"/>
    </row>
    <row r="33" spans="1:9" ht="18.75" x14ac:dyDescent="0.25">
      <c r="A33" s="94">
        <v>30</v>
      </c>
      <c r="B33" s="81"/>
      <c r="C33" s="97">
        <v>0</v>
      </c>
      <c r="D33" s="97">
        <v>0</v>
      </c>
      <c r="E33" s="48"/>
      <c r="F33" s="81"/>
      <c r="G33" s="97">
        <v>0</v>
      </c>
      <c r="H33" s="97">
        <v>0</v>
      </c>
      <c r="I33" s="48"/>
    </row>
    <row r="34" spans="1:9" ht="18.75" x14ac:dyDescent="0.25">
      <c r="A34" s="94">
        <v>31</v>
      </c>
      <c r="B34" s="81"/>
      <c r="C34" s="97">
        <v>0</v>
      </c>
      <c r="D34" s="97">
        <v>0</v>
      </c>
      <c r="E34" s="48"/>
      <c r="F34" s="81"/>
      <c r="G34" s="97">
        <v>0</v>
      </c>
      <c r="H34" s="97">
        <v>0</v>
      </c>
      <c r="I34" s="48"/>
    </row>
    <row r="35" spans="1:9" ht="18.75" x14ac:dyDescent="0.25">
      <c r="A35" s="94">
        <v>32</v>
      </c>
      <c r="B35" s="81"/>
      <c r="C35" s="97">
        <v>0</v>
      </c>
      <c r="D35" s="97">
        <v>0</v>
      </c>
      <c r="E35" s="48"/>
      <c r="F35" s="81"/>
      <c r="G35" s="97">
        <v>0</v>
      </c>
      <c r="H35" s="97">
        <v>0</v>
      </c>
      <c r="I35" s="48"/>
    </row>
    <row r="36" spans="1:9" ht="18.75" x14ac:dyDescent="0.25">
      <c r="A36" s="94">
        <v>33</v>
      </c>
      <c r="B36" s="81"/>
      <c r="C36" s="97">
        <v>0</v>
      </c>
      <c r="D36" s="97">
        <v>0</v>
      </c>
      <c r="E36" s="48"/>
      <c r="F36" s="81"/>
      <c r="G36" s="97">
        <v>0</v>
      </c>
      <c r="H36" s="97">
        <v>0</v>
      </c>
      <c r="I36" s="48"/>
    </row>
    <row r="37" spans="1:9" ht="18.75" x14ac:dyDescent="0.25">
      <c r="A37" s="94">
        <v>34</v>
      </c>
      <c r="B37" s="81"/>
      <c r="C37" s="97">
        <v>0</v>
      </c>
      <c r="D37" s="97">
        <v>0</v>
      </c>
      <c r="E37" s="48"/>
      <c r="F37" s="81"/>
      <c r="G37" s="97">
        <v>0</v>
      </c>
      <c r="H37" s="97">
        <v>0</v>
      </c>
      <c r="I37" s="48"/>
    </row>
    <row r="38" spans="1:9" ht="18.75" x14ac:dyDescent="0.25">
      <c r="A38" s="94">
        <v>35</v>
      </c>
      <c r="B38" s="81"/>
      <c r="C38" s="97">
        <v>0</v>
      </c>
      <c r="D38" s="97">
        <v>0</v>
      </c>
      <c r="E38" s="48"/>
      <c r="F38" s="81"/>
      <c r="G38" s="97">
        <v>0</v>
      </c>
      <c r="H38" s="97">
        <v>0</v>
      </c>
      <c r="I38" s="48"/>
    </row>
    <row r="39" spans="1:9" ht="18.75" x14ac:dyDescent="0.25">
      <c r="A39" s="94">
        <v>36</v>
      </c>
      <c r="B39" s="81"/>
      <c r="C39" s="97">
        <v>0</v>
      </c>
      <c r="D39" s="97">
        <v>0</v>
      </c>
      <c r="E39" s="48"/>
      <c r="F39" s="81"/>
      <c r="G39" s="97">
        <v>0</v>
      </c>
      <c r="H39" s="97">
        <v>0</v>
      </c>
      <c r="I39" s="48"/>
    </row>
    <row r="40" spans="1:9" ht="18.75" x14ac:dyDescent="0.25">
      <c r="A40" s="94">
        <v>37</v>
      </c>
      <c r="B40" s="81"/>
      <c r="C40" s="97">
        <v>0</v>
      </c>
      <c r="D40" s="97">
        <v>0</v>
      </c>
      <c r="E40" s="48"/>
      <c r="F40" s="81"/>
      <c r="G40" s="97">
        <v>0</v>
      </c>
      <c r="H40" s="97">
        <v>0</v>
      </c>
      <c r="I40" s="48"/>
    </row>
    <row r="41" spans="1:9" ht="18.75" x14ac:dyDescent="0.25">
      <c r="A41" s="94">
        <v>38</v>
      </c>
      <c r="B41" s="81"/>
      <c r="C41" s="97">
        <v>0</v>
      </c>
      <c r="D41" s="97">
        <v>0</v>
      </c>
      <c r="E41" s="48"/>
      <c r="F41" s="81"/>
      <c r="G41" s="97">
        <v>0</v>
      </c>
      <c r="H41" s="97">
        <v>0</v>
      </c>
      <c r="I41" s="48"/>
    </row>
    <row r="42" spans="1:9" ht="18.75" x14ac:dyDescent="0.25">
      <c r="A42" s="94">
        <v>39</v>
      </c>
      <c r="B42" s="81"/>
      <c r="C42" s="97">
        <v>0</v>
      </c>
      <c r="D42" s="97">
        <v>0</v>
      </c>
      <c r="E42" s="48"/>
      <c r="F42" s="81"/>
      <c r="G42" s="97">
        <v>0</v>
      </c>
      <c r="H42" s="97">
        <v>0</v>
      </c>
      <c r="I42" s="48"/>
    </row>
    <row r="43" spans="1:9" ht="18.75" x14ac:dyDescent="0.25">
      <c r="A43" s="94">
        <v>40</v>
      </c>
      <c r="B43" s="81"/>
      <c r="C43" s="97">
        <v>0</v>
      </c>
      <c r="D43" s="97">
        <v>0</v>
      </c>
      <c r="E43" s="48"/>
      <c r="F43" s="81"/>
      <c r="G43" s="97">
        <v>0</v>
      </c>
      <c r="H43" s="97">
        <v>0</v>
      </c>
      <c r="I43" s="48"/>
    </row>
    <row r="44" spans="1:9" ht="18.75" x14ac:dyDescent="0.25">
      <c r="A44" s="94">
        <v>41</v>
      </c>
      <c r="B44" s="81"/>
      <c r="C44" s="97">
        <v>0</v>
      </c>
      <c r="D44" s="97">
        <v>0</v>
      </c>
      <c r="E44" s="48"/>
      <c r="F44" s="81"/>
      <c r="G44" s="97">
        <v>0</v>
      </c>
      <c r="H44" s="97">
        <v>0</v>
      </c>
      <c r="I44" s="48"/>
    </row>
    <row r="45" spans="1:9" ht="18.75" x14ac:dyDescent="0.25">
      <c r="A45" s="94">
        <v>42</v>
      </c>
      <c r="B45" s="81"/>
      <c r="C45" s="97">
        <v>0</v>
      </c>
      <c r="D45" s="97">
        <v>0</v>
      </c>
      <c r="E45" s="48"/>
      <c r="F45" s="81"/>
      <c r="G45" s="97">
        <v>0</v>
      </c>
      <c r="H45" s="97">
        <v>0</v>
      </c>
      <c r="I45" s="48"/>
    </row>
    <row r="46" spans="1:9" ht="18.75" x14ac:dyDescent="0.25">
      <c r="A46" s="94">
        <v>43</v>
      </c>
      <c r="B46" s="81"/>
      <c r="C46" s="97">
        <v>0</v>
      </c>
      <c r="D46" s="97">
        <v>0</v>
      </c>
      <c r="E46" s="48"/>
      <c r="F46" s="81"/>
      <c r="G46" s="97">
        <v>0</v>
      </c>
      <c r="H46" s="97">
        <v>0</v>
      </c>
      <c r="I46" s="48"/>
    </row>
    <row r="47" spans="1:9" ht="18.75" x14ac:dyDescent="0.25">
      <c r="A47" s="94">
        <v>44</v>
      </c>
      <c r="B47" s="81"/>
      <c r="C47" s="97">
        <v>0</v>
      </c>
      <c r="D47" s="97">
        <v>0</v>
      </c>
      <c r="E47" s="48"/>
      <c r="F47" s="81"/>
      <c r="G47" s="97">
        <v>0</v>
      </c>
      <c r="H47" s="97">
        <v>0</v>
      </c>
      <c r="I47" s="48"/>
    </row>
    <row r="48" spans="1:9" ht="18.75" x14ac:dyDescent="0.25">
      <c r="A48" s="94">
        <v>45</v>
      </c>
      <c r="B48" s="81"/>
      <c r="C48" s="97">
        <v>0</v>
      </c>
      <c r="D48" s="97">
        <v>0</v>
      </c>
      <c r="E48" s="48"/>
      <c r="F48" s="81"/>
      <c r="G48" s="97">
        <v>0</v>
      </c>
      <c r="H48" s="97">
        <v>0</v>
      </c>
      <c r="I48" s="48"/>
    </row>
    <row r="49" spans="1:9" ht="18.75" x14ac:dyDescent="0.25">
      <c r="A49" s="94">
        <v>46</v>
      </c>
      <c r="B49" s="81"/>
      <c r="C49" s="97">
        <v>0</v>
      </c>
      <c r="D49" s="97">
        <v>0</v>
      </c>
      <c r="E49" s="48"/>
      <c r="F49" s="81"/>
      <c r="G49" s="97">
        <v>0</v>
      </c>
      <c r="H49" s="97">
        <v>0</v>
      </c>
      <c r="I49" s="48"/>
    </row>
    <row r="50" spans="1:9" ht="18.75" x14ac:dyDescent="0.25">
      <c r="A50" s="94">
        <v>47</v>
      </c>
      <c r="B50" s="81"/>
      <c r="C50" s="97">
        <v>0</v>
      </c>
      <c r="D50" s="97">
        <v>0</v>
      </c>
      <c r="E50" s="48"/>
      <c r="F50" s="81"/>
      <c r="G50" s="97">
        <v>0</v>
      </c>
      <c r="H50" s="97">
        <v>0</v>
      </c>
      <c r="I50" s="48"/>
    </row>
    <row r="51" spans="1:9" ht="18.75" x14ac:dyDescent="0.25">
      <c r="A51" s="94">
        <v>48</v>
      </c>
      <c r="B51" s="81"/>
      <c r="C51" s="97">
        <v>0</v>
      </c>
      <c r="D51" s="97">
        <v>0</v>
      </c>
      <c r="E51" s="48"/>
      <c r="F51" s="81"/>
      <c r="G51" s="97">
        <v>0</v>
      </c>
      <c r="H51" s="97">
        <v>0</v>
      </c>
      <c r="I51" s="48"/>
    </row>
    <row r="52" spans="1:9" ht="18.75" x14ac:dyDescent="0.25">
      <c r="A52" s="94">
        <v>49</v>
      </c>
      <c r="B52" s="81"/>
      <c r="C52" s="97">
        <v>0</v>
      </c>
      <c r="D52" s="97">
        <v>0</v>
      </c>
      <c r="E52" s="48"/>
      <c r="F52" s="81"/>
      <c r="G52" s="97">
        <v>0</v>
      </c>
      <c r="H52" s="97">
        <v>0</v>
      </c>
      <c r="I52" s="48"/>
    </row>
    <row r="53" spans="1:9" ht="18.75" x14ac:dyDescent="0.25">
      <c r="A53" s="94">
        <v>50</v>
      </c>
      <c r="B53" s="81"/>
      <c r="C53" s="97">
        <v>0</v>
      </c>
      <c r="D53" s="97">
        <v>0</v>
      </c>
      <c r="E53" s="48"/>
      <c r="F53" s="81"/>
      <c r="G53" s="97">
        <v>0</v>
      </c>
      <c r="H53" s="97">
        <v>0</v>
      </c>
      <c r="I53" s="48"/>
    </row>
    <row r="54" spans="1:9" ht="18.75" x14ac:dyDescent="0.25">
      <c r="A54" s="94">
        <v>51</v>
      </c>
      <c r="B54" s="81"/>
      <c r="C54" s="97">
        <v>0</v>
      </c>
      <c r="D54" s="97">
        <v>0</v>
      </c>
      <c r="E54" s="48"/>
      <c r="F54" s="81"/>
      <c r="G54" s="97">
        <v>0</v>
      </c>
      <c r="H54" s="97">
        <v>0</v>
      </c>
      <c r="I54" s="48"/>
    </row>
    <row r="55" spans="1:9" ht="18.75" x14ac:dyDescent="0.25">
      <c r="A55" s="94">
        <v>52</v>
      </c>
      <c r="B55" s="81"/>
      <c r="C55" s="97">
        <v>0</v>
      </c>
      <c r="D55" s="97">
        <v>0</v>
      </c>
      <c r="E55" s="48"/>
      <c r="F55" s="81"/>
      <c r="G55" s="97">
        <v>0</v>
      </c>
      <c r="H55" s="97">
        <v>0</v>
      </c>
      <c r="I55" s="48"/>
    </row>
    <row r="56" spans="1:9" ht="18.75" x14ac:dyDescent="0.25">
      <c r="A56" s="94">
        <v>53</v>
      </c>
      <c r="B56" s="81"/>
      <c r="C56" s="97">
        <v>0</v>
      </c>
      <c r="D56" s="97">
        <v>0</v>
      </c>
      <c r="E56" s="48"/>
      <c r="F56" s="81"/>
      <c r="G56" s="97">
        <v>0</v>
      </c>
      <c r="H56" s="97">
        <v>0</v>
      </c>
      <c r="I56" s="48"/>
    </row>
    <row r="57" spans="1:9" ht="18.75" x14ac:dyDescent="0.25">
      <c r="A57" s="94">
        <v>52</v>
      </c>
      <c r="B57" s="81"/>
      <c r="C57" s="97">
        <v>0</v>
      </c>
      <c r="D57" s="97">
        <v>0</v>
      </c>
      <c r="E57" s="48"/>
      <c r="F57" s="81"/>
      <c r="G57" s="97">
        <v>0</v>
      </c>
      <c r="H57" s="97">
        <v>0</v>
      </c>
      <c r="I57" s="48"/>
    </row>
    <row r="58" spans="1:9" ht="18.75" x14ac:dyDescent="0.25">
      <c r="A58" s="94">
        <v>55</v>
      </c>
      <c r="B58" s="81"/>
      <c r="C58" s="23">
        <v>0</v>
      </c>
      <c r="D58" s="23">
        <v>0</v>
      </c>
      <c r="E58" s="48"/>
      <c r="F58" s="81"/>
      <c r="G58" s="97">
        <v>0</v>
      </c>
      <c r="H58" s="97">
        <v>0</v>
      </c>
      <c r="I58" s="48"/>
    </row>
    <row r="59" spans="1:9" ht="18.75" x14ac:dyDescent="0.25">
      <c r="A59" s="346" t="s">
        <v>84</v>
      </c>
      <c r="B59" s="347"/>
      <c r="C59" s="35">
        <f>SUM(C4:C58)</f>
        <v>25</v>
      </c>
      <c r="D59" s="35">
        <f>SUM(D4:D58)</f>
        <v>25</v>
      </c>
      <c r="E59" s="51"/>
      <c r="F59" s="51"/>
      <c r="G59" s="35">
        <f>SUM(G4:G58)</f>
        <v>262</v>
      </c>
      <c r="H59" s="35">
        <f>SUM(H4:H58)</f>
        <v>38</v>
      </c>
      <c r="I59" s="51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6"/>
  <sheetViews>
    <sheetView view="pageBreakPreview" topLeftCell="A10" zoomScale="60" zoomScaleNormal="80" workbookViewId="0">
      <selection activeCell="I10" sqref="I10:N12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224</v>
      </c>
      <c r="B1" s="49"/>
      <c r="C1" s="49"/>
      <c r="D1" s="49"/>
      <c r="E1" s="49"/>
      <c r="F1" s="49"/>
      <c r="G1" s="49"/>
      <c r="H1" s="60"/>
      <c r="I1" s="60"/>
      <c r="J1" s="60"/>
      <c r="K1" s="60"/>
      <c r="L1" s="60"/>
      <c r="M1" s="60"/>
      <c r="N1" s="60"/>
    </row>
    <row r="2" spans="1:14" ht="18.75" x14ac:dyDescent="0.3">
      <c r="A2" s="353" t="s">
        <v>238</v>
      </c>
      <c r="B2" s="353"/>
      <c r="C2" s="353"/>
      <c r="D2" s="353"/>
      <c r="E2" s="353"/>
      <c r="F2" s="353"/>
      <c r="G2" s="353"/>
      <c r="H2" s="38"/>
      <c r="I2" s="60"/>
      <c r="J2" s="60"/>
      <c r="K2" s="38"/>
      <c r="L2" s="38"/>
      <c r="M2" s="38"/>
      <c r="N2" s="38"/>
    </row>
    <row r="3" spans="1:14" s="5" customFormat="1" ht="18.75" customHeight="1" x14ac:dyDescent="0.25">
      <c r="A3" s="322" t="s">
        <v>113</v>
      </c>
      <c r="B3" s="351" t="s">
        <v>107</v>
      </c>
      <c r="C3" s="351"/>
      <c r="D3" s="322" t="s">
        <v>243</v>
      </c>
      <c r="E3" s="352" t="s">
        <v>236</v>
      </c>
      <c r="F3" s="322" t="s">
        <v>115</v>
      </c>
      <c r="G3" s="322" t="s">
        <v>116</v>
      </c>
      <c r="H3" s="322" t="s">
        <v>113</v>
      </c>
      <c r="I3" s="351" t="s">
        <v>107</v>
      </c>
      <c r="J3" s="351"/>
      <c r="K3" s="322" t="s">
        <v>242</v>
      </c>
      <c r="L3" s="352" t="s">
        <v>236</v>
      </c>
      <c r="M3" s="322" t="s">
        <v>115</v>
      </c>
      <c r="N3" s="322" t="s">
        <v>116</v>
      </c>
    </row>
    <row r="4" spans="1:14" s="5" customFormat="1" ht="102.75" customHeight="1" x14ac:dyDescent="0.25">
      <c r="A4" s="322"/>
      <c r="B4" s="50" t="s">
        <v>53</v>
      </c>
      <c r="C4" s="50" t="s">
        <v>83</v>
      </c>
      <c r="D4" s="322"/>
      <c r="E4" s="352"/>
      <c r="F4" s="322"/>
      <c r="G4" s="322"/>
      <c r="H4" s="322"/>
      <c r="I4" s="50" t="s">
        <v>53</v>
      </c>
      <c r="J4" s="50" t="s">
        <v>83</v>
      </c>
      <c r="K4" s="322"/>
      <c r="L4" s="352"/>
      <c r="M4" s="322"/>
      <c r="N4" s="322"/>
    </row>
    <row r="5" spans="1:14" ht="18.75" x14ac:dyDescent="0.3">
      <c r="A5" s="61" t="s">
        <v>216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6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6</v>
      </c>
      <c r="D5" s="215"/>
      <c r="E5" s="215"/>
      <c r="F5" s="35">
        <f>SUM(F6:F146)</f>
        <v>2660</v>
      </c>
      <c r="G5" s="215"/>
      <c r="H5" s="61" t="s">
        <v>114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7</v>
      </c>
      <c r="J5" s="35">
        <f>SUM(J6:J146)</f>
        <v>7</v>
      </c>
      <c r="K5" s="215"/>
      <c r="L5" s="215"/>
      <c r="M5" s="35">
        <f>SUM(M6:M146)</f>
        <v>968</v>
      </c>
      <c r="N5" s="215"/>
    </row>
    <row r="6" spans="1:14" ht="75" x14ac:dyDescent="0.25">
      <c r="A6" s="159"/>
      <c r="B6" s="158">
        <v>1</v>
      </c>
      <c r="C6" s="158">
        <v>1</v>
      </c>
      <c r="D6" s="238" t="s">
        <v>294</v>
      </c>
      <c r="E6" s="238" t="s">
        <v>55</v>
      </c>
      <c r="F6" s="158">
        <v>514</v>
      </c>
      <c r="G6" s="238" t="s">
        <v>523</v>
      </c>
      <c r="H6" s="159"/>
      <c r="I6" s="21">
        <v>1</v>
      </c>
      <c r="J6" s="21">
        <v>1</v>
      </c>
      <c r="K6" s="238" t="s">
        <v>296</v>
      </c>
      <c r="L6" s="238" t="s">
        <v>66</v>
      </c>
      <c r="M6" s="21">
        <v>95</v>
      </c>
      <c r="N6" s="238" t="s">
        <v>525</v>
      </c>
    </row>
    <row r="7" spans="1:14" ht="93.75" x14ac:dyDescent="0.25">
      <c r="A7" s="62"/>
      <c r="B7" s="158">
        <v>1</v>
      </c>
      <c r="C7" s="158">
        <v>1</v>
      </c>
      <c r="D7" s="238" t="s">
        <v>532</v>
      </c>
      <c r="E7" s="238" t="s">
        <v>533</v>
      </c>
      <c r="F7" s="56">
        <v>150</v>
      </c>
      <c r="G7" s="252" t="s">
        <v>529</v>
      </c>
      <c r="H7" s="62"/>
      <c r="I7" s="21">
        <v>1</v>
      </c>
      <c r="J7" s="21">
        <v>1</v>
      </c>
      <c r="K7" s="238" t="s">
        <v>297</v>
      </c>
      <c r="L7" s="238" t="s">
        <v>65</v>
      </c>
      <c r="M7" s="21">
        <v>261</v>
      </c>
      <c r="N7" s="238" t="s">
        <v>523</v>
      </c>
    </row>
    <row r="8" spans="1:14" ht="112.5" x14ac:dyDescent="0.25">
      <c r="A8" s="62"/>
      <c r="B8" s="158">
        <v>1</v>
      </c>
      <c r="C8" s="158">
        <v>1</v>
      </c>
      <c r="D8" s="251" t="s">
        <v>618</v>
      </c>
      <c r="E8" s="252" t="s">
        <v>619</v>
      </c>
      <c r="F8" s="158">
        <v>1080</v>
      </c>
      <c r="G8" s="246" t="s">
        <v>295</v>
      </c>
      <c r="H8" s="62"/>
      <c r="I8" s="21">
        <v>1</v>
      </c>
      <c r="J8" s="21">
        <v>1</v>
      </c>
      <c r="K8" s="238" t="s">
        <v>298</v>
      </c>
      <c r="L8" s="238" t="s">
        <v>65</v>
      </c>
      <c r="M8" s="21">
        <v>120</v>
      </c>
      <c r="N8" s="238" t="s">
        <v>523</v>
      </c>
    </row>
    <row r="9" spans="1:14" ht="187.5" x14ac:dyDescent="0.25">
      <c r="A9" s="62"/>
      <c r="B9" s="21">
        <v>1</v>
      </c>
      <c r="C9" s="21">
        <v>1</v>
      </c>
      <c r="D9" s="255" t="s">
        <v>620</v>
      </c>
      <c r="E9" s="252" t="s">
        <v>619</v>
      </c>
      <c r="F9" s="21">
        <v>342</v>
      </c>
      <c r="G9" s="94" t="s">
        <v>295</v>
      </c>
      <c r="H9" s="62"/>
      <c r="I9" s="21">
        <v>1</v>
      </c>
      <c r="J9" s="21">
        <v>1</v>
      </c>
      <c r="K9" s="238" t="s">
        <v>376</v>
      </c>
      <c r="L9" s="238" t="s">
        <v>55</v>
      </c>
      <c r="M9" s="21">
        <v>175</v>
      </c>
      <c r="N9" s="246" t="s">
        <v>522</v>
      </c>
    </row>
    <row r="10" spans="1:14" ht="93.75" x14ac:dyDescent="0.25">
      <c r="A10" s="62"/>
      <c r="B10" s="21">
        <v>1</v>
      </c>
      <c r="C10" s="21">
        <v>1</v>
      </c>
      <c r="D10" s="251" t="s">
        <v>621</v>
      </c>
      <c r="E10" s="252" t="s">
        <v>619</v>
      </c>
      <c r="F10" s="21">
        <v>374</v>
      </c>
      <c r="G10" s="94" t="s">
        <v>295</v>
      </c>
      <c r="H10" s="62"/>
      <c r="I10" s="21">
        <v>1</v>
      </c>
      <c r="J10" s="21">
        <v>1</v>
      </c>
      <c r="K10" s="238" t="s">
        <v>377</v>
      </c>
      <c r="L10" s="238" t="s">
        <v>220</v>
      </c>
      <c r="M10" s="21">
        <v>90</v>
      </c>
      <c r="N10" s="238" t="s">
        <v>523</v>
      </c>
    </row>
    <row r="11" spans="1:14" ht="56.25" x14ac:dyDescent="0.25">
      <c r="A11" s="62"/>
      <c r="B11" s="21">
        <v>1</v>
      </c>
      <c r="C11" s="21">
        <v>1</v>
      </c>
      <c r="D11" s="66" t="s">
        <v>622</v>
      </c>
      <c r="E11" s="252" t="s">
        <v>619</v>
      </c>
      <c r="F11" s="21">
        <v>200</v>
      </c>
      <c r="G11" s="94" t="s">
        <v>295</v>
      </c>
      <c r="H11" s="62"/>
      <c r="I11" s="21">
        <v>1</v>
      </c>
      <c r="J11" s="21">
        <v>1</v>
      </c>
      <c r="K11" s="238" t="s">
        <v>378</v>
      </c>
      <c r="L11" s="238" t="s">
        <v>220</v>
      </c>
      <c r="M11" s="21">
        <v>70</v>
      </c>
      <c r="N11" s="247" t="s">
        <v>524</v>
      </c>
    </row>
    <row r="12" spans="1:14" ht="56.25" x14ac:dyDescent="0.25">
      <c r="A12" s="62"/>
      <c r="B12" s="21">
        <v>0</v>
      </c>
      <c r="C12" s="21">
        <v>0</v>
      </c>
      <c r="D12" s="66"/>
      <c r="E12" s="94"/>
      <c r="F12" s="21">
        <v>0</v>
      </c>
      <c r="G12" s="54"/>
      <c r="H12" s="62"/>
      <c r="I12" s="158">
        <v>1</v>
      </c>
      <c r="J12" s="158">
        <v>1</v>
      </c>
      <c r="K12" s="238" t="s">
        <v>534</v>
      </c>
      <c r="L12" s="252" t="s">
        <v>535</v>
      </c>
      <c r="M12" s="56">
        <v>157</v>
      </c>
      <c r="N12" s="253" t="s">
        <v>536</v>
      </c>
    </row>
    <row r="13" spans="1:14" ht="18.75" x14ac:dyDescent="0.25">
      <c r="A13" s="62"/>
      <c r="B13" s="21">
        <v>0</v>
      </c>
      <c r="C13" s="21">
        <v>0</v>
      </c>
      <c r="D13" s="66"/>
      <c r="E13" s="94"/>
      <c r="F13" s="21">
        <v>0</v>
      </c>
      <c r="G13" s="54"/>
      <c r="H13" s="62"/>
      <c r="I13" s="21">
        <v>0</v>
      </c>
      <c r="J13" s="21">
        <v>0</v>
      </c>
      <c r="K13" s="66"/>
      <c r="L13" s="94"/>
      <c r="M13" s="21">
        <v>0</v>
      </c>
      <c r="N13" s="54"/>
    </row>
    <row r="14" spans="1:14" ht="18.75" x14ac:dyDescent="0.25">
      <c r="A14" s="62"/>
      <c r="B14" s="21">
        <v>0</v>
      </c>
      <c r="C14" s="21">
        <v>0</v>
      </c>
      <c r="D14" s="66"/>
      <c r="E14" s="94"/>
      <c r="F14" s="21">
        <v>0</v>
      </c>
      <c r="G14" s="54"/>
      <c r="H14" s="62"/>
      <c r="I14" s="21">
        <v>0</v>
      </c>
      <c r="J14" s="21">
        <v>0</v>
      </c>
      <c r="K14" s="66"/>
      <c r="L14" s="94"/>
      <c r="M14" s="21">
        <v>0</v>
      </c>
      <c r="N14" s="54"/>
    </row>
    <row r="15" spans="1:14" ht="18.75" x14ac:dyDescent="0.25">
      <c r="A15" s="62"/>
      <c r="B15" s="21">
        <v>0</v>
      </c>
      <c r="C15" s="21">
        <v>0</v>
      </c>
      <c r="D15" s="66"/>
      <c r="E15" s="94"/>
      <c r="F15" s="21">
        <v>0</v>
      </c>
      <c r="G15" s="54"/>
      <c r="H15" s="62"/>
      <c r="I15" s="21">
        <v>0</v>
      </c>
      <c r="J15" s="21">
        <v>0</v>
      </c>
      <c r="K15" s="66"/>
      <c r="L15" s="94"/>
      <c r="M15" s="21">
        <v>0</v>
      </c>
      <c r="N15" s="54"/>
    </row>
    <row r="16" spans="1:14" ht="18.75" x14ac:dyDescent="0.25">
      <c r="A16" s="62"/>
      <c r="B16" s="21">
        <v>0</v>
      </c>
      <c r="C16" s="21">
        <v>0</v>
      </c>
      <c r="D16" s="66"/>
      <c r="E16" s="94"/>
      <c r="F16" s="21">
        <v>0</v>
      </c>
      <c r="G16" s="54"/>
      <c r="H16" s="62"/>
      <c r="I16" s="21">
        <v>0</v>
      </c>
      <c r="J16" s="21">
        <v>0</v>
      </c>
      <c r="K16" s="66"/>
      <c r="L16" s="94"/>
      <c r="M16" s="21">
        <v>0</v>
      </c>
      <c r="N16" s="54"/>
    </row>
    <row r="17" spans="1:14" ht="18.75" x14ac:dyDescent="0.25">
      <c r="A17" s="62"/>
      <c r="B17" s="21">
        <v>0</v>
      </c>
      <c r="C17" s="21">
        <v>0</v>
      </c>
      <c r="D17" s="66"/>
      <c r="E17" s="94"/>
      <c r="F17" s="21">
        <v>0</v>
      </c>
      <c r="G17" s="54"/>
      <c r="H17" s="62"/>
      <c r="I17" s="21">
        <v>0</v>
      </c>
      <c r="J17" s="21">
        <v>0</v>
      </c>
      <c r="K17" s="66"/>
      <c r="L17" s="94"/>
      <c r="M17" s="21">
        <v>0</v>
      </c>
      <c r="N17" s="54"/>
    </row>
    <row r="18" spans="1:14" ht="18.75" x14ac:dyDescent="0.25">
      <c r="A18" s="62"/>
      <c r="B18" s="21">
        <v>0</v>
      </c>
      <c r="C18" s="21">
        <v>0</v>
      </c>
      <c r="D18" s="66"/>
      <c r="E18" s="94"/>
      <c r="F18" s="21">
        <v>0</v>
      </c>
      <c r="G18" s="54"/>
      <c r="H18" s="62"/>
      <c r="I18" s="21">
        <v>0</v>
      </c>
      <c r="J18" s="21">
        <v>0</v>
      </c>
      <c r="K18" s="66"/>
      <c r="L18" s="94"/>
      <c r="M18" s="21">
        <v>0</v>
      </c>
      <c r="N18" s="54"/>
    </row>
    <row r="19" spans="1:14" ht="18.75" x14ac:dyDescent="0.25">
      <c r="A19" s="62"/>
      <c r="B19" s="21">
        <v>0</v>
      </c>
      <c r="C19" s="21">
        <v>0</v>
      </c>
      <c r="D19" s="66"/>
      <c r="E19" s="94"/>
      <c r="F19" s="21">
        <v>0</v>
      </c>
      <c r="G19" s="54"/>
      <c r="H19" s="62"/>
      <c r="I19" s="21">
        <v>0</v>
      </c>
      <c r="J19" s="21">
        <v>0</v>
      </c>
      <c r="K19" s="66"/>
      <c r="L19" s="94"/>
      <c r="M19" s="21">
        <v>0</v>
      </c>
      <c r="N19" s="54"/>
    </row>
    <row r="20" spans="1:14" ht="18.75" x14ac:dyDescent="0.25">
      <c r="A20" s="62"/>
      <c r="B20" s="21">
        <v>0</v>
      </c>
      <c r="C20" s="21">
        <v>0</v>
      </c>
      <c r="D20" s="66"/>
      <c r="E20" s="94"/>
      <c r="F20" s="21">
        <v>0</v>
      </c>
      <c r="G20" s="54"/>
      <c r="H20" s="62"/>
      <c r="I20" s="21">
        <v>0</v>
      </c>
      <c r="J20" s="21">
        <v>0</v>
      </c>
      <c r="K20" s="66"/>
      <c r="L20" s="94"/>
      <c r="M20" s="21">
        <v>0</v>
      </c>
      <c r="N20" s="54"/>
    </row>
    <row r="21" spans="1:14" ht="18.75" x14ac:dyDescent="0.25">
      <c r="A21" s="62"/>
      <c r="B21" s="21">
        <v>0</v>
      </c>
      <c r="C21" s="21">
        <v>0</v>
      </c>
      <c r="D21" s="66"/>
      <c r="E21" s="94"/>
      <c r="F21" s="21">
        <v>0</v>
      </c>
      <c r="G21" s="54"/>
      <c r="H21" s="62"/>
      <c r="I21" s="21">
        <v>0</v>
      </c>
      <c r="J21" s="21">
        <v>0</v>
      </c>
      <c r="K21" s="66"/>
      <c r="L21" s="94"/>
      <c r="M21" s="21">
        <v>0</v>
      </c>
      <c r="N21" s="54"/>
    </row>
    <row r="22" spans="1:14" ht="18.75" x14ac:dyDescent="0.25">
      <c r="A22" s="62"/>
      <c r="B22" s="21">
        <v>0</v>
      </c>
      <c r="C22" s="21">
        <v>0</v>
      </c>
      <c r="D22" s="66"/>
      <c r="E22" s="94"/>
      <c r="F22" s="21">
        <v>0</v>
      </c>
      <c r="G22" s="54"/>
      <c r="H22" s="62"/>
      <c r="I22" s="21">
        <v>0</v>
      </c>
      <c r="J22" s="21">
        <v>0</v>
      </c>
      <c r="K22" s="66"/>
      <c r="L22" s="94"/>
      <c r="M22" s="21">
        <v>0</v>
      </c>
      <c r="N22" s="54"/>
    </row>
    <row r="23" spans="1:14" ht="18.75" x14ac:dyDescent="0.25">
      <c r="A23" s="62"/>
      <c r="B23" s="21">
        <v>0</v>
      </c>
      <c r="C23" s="21">
        <v>0</v>
      </c>
      <c r="D23" s="66"/>
      <c r="E23" s="94"/>
      <c r="F23" s="21">
        <v>0</v>
      </c>
      <c r="G23" s="54"/>
      <c r="H23" s="62"/>
      <c r="I23" s="21">
        <v>0</v>
      </c>
      <c r="J23" s="21">
        <v>0</v>
      </c>
      <c r="K23" s="66"/>
      <c r="L23" s="94"/>
      <c r="M23" s="21">
        <v>0</v>
      </c>
      <c r="N23" s="54"/>
    </row>
    <row r="24" spans="1:14" ht="18.75" x14ac:dyDescent="0.25">
      <c r="A24" s="62"/>
      <c r="B24" s="21">
        <v>0</v>
      </c>
      <c r="C24" s="21">
        <v>0</v>
      </c>
      <c r="D24" s="66"/>
      <c r="E24" s="94"/>
      <c r="F24" s="21">
        <v>0</v>
      </c>
      <c r="G24" s="54"/>
      <c r="H24" s="62"/>
      <c r="I24" s="21">
        <v>0</v>
      </c>
      <c r="J24" s="21">
        <v>0</v>
      </c>
      <c r="K24" s="66"/>
      <c r="L24" s="94"/>
      <c r="M24" s="21">
        <v>0</v>
      </c>
      <c r="N24" s="54"/>
    </row>
    <row r="25" spans="1:14" ht="18.75" x14ac:dyDescent="0.25">
      <c r="A25" s="62"/>
      <c r="B25" s="21">
        <v>0</v>
      </c>
      <c r="C25" s="21">
        <v>0</v>
      </c>
      <c r="D25" s="66"/>
      <c r="E25" s="94"/>
      <c r="F25" s="21">
        <v>0</v>
      </c>
      <c r="G25" s="54"/>
      <c r="H25" s="62"/>
      <c r="I25" s="21">
        <v>0</v>
      </c>
      <c r="J25" s="21">
        <v>0</v>
      </c>
      <c r="K25" s="66"/>
      <c r="L25" s="94"/>
      <c r="M25" s="21">
        <v>0</v>
      </c>
      <c r="N25" s="54"/>
    </row>
    <row r="26" spans="1:14" ht="18.75" x14ac:dyDescent="0.25">
      <c r="A26" s="62"/>
      <c r="B26" s="21">
        <v>0</v>
      </c>
      <c r="C26" s="21">
        <v>0</v>
      </c>
      <c r="D26" s="66"/>
      <c r="E26" s="94"/>
      <c r="F26" s="21">
        <v>0</v>
      </c>
      <c r="G26" s="54"/>
      <c r="H26" s="62"/>
      <c r="I26" s="21">
        <v>0</v>
      </c>
      <c r="J26" s="21">
        <v>0</v>
      </c>
      <c r="K26" s="66"/>
      <c r="L26" s="94"/>
      <c r="M26" s="21">
        <v>0</v>
      </c>
      <c r="N26" s="54"/>
    </row>
    <row r="27" spans="1:14" ht="18.75" x14ac:dyDescent="0.25">
      <c r="A27" s="62"/>
      <c r="B27" s="21">
        <v>0</v>
      </c>
      <c r="C27" s="21">
        <v>0</v>
      </c>
      <c r="D27" s="66"/>
      <c r="E27" s="94"/>
      <c r="F27" s="21">
        <v>0</v>
      </c>
      <c r="G27" s="54"/>
      <c r="H27" s="62"/>
      <c r="I27" s="21">
        <v>0</v>
      </c>
      <c r="J27" s="21">
        <v>0</v>
      </c>
      <c r="K27" s="66"/>
      <c r="L27" s="94"/>
      <c r="M27" s="21">
        <v>0</v>
      </c>
      <c r="N27" s="54"/>
    </row>
    <row r="28" spans="1:14" ht="18.75" x14ac:dyDescent="0.25">
      <c r="A28" s="62"/>
      <c r="B28" s="21">
        <v>0</v>
      </c>
      <c r="C28" s="21">
        <v>0</v>
      </c>
      <c r="D28" s="66"/>
      <c r="E28" s="94"/>
      <c r="F28" s="21">
        <v>0</v>
      </c>
      <c r="G28" s="54"/>
      <c r="H28" s="62"/>
      <c r="I28" s="21">
        <v>0</v>
      </c>
      <c r="J28" s="21">
        <v>0</v>
      </c>
      <c r="K28" s="66"/>
      <c r="L28" s="94"/>
      <c r="M28" s="21">
        <v>0</v>
      </c>
      <c r="N28" s="54"/>
    </row>
    <row r="29" spans="1:14" ht="18.75" x14ac:dyDescent="0.25">
      <c r="A29" s="62"/>
      <c r="B29" s="21">
        <v>0</v>
      </c>
      <c r="C29" s="21">
        <v>0</v>
      </c>
      <c r="D29" s="66"/>
      <c r="E29" s="94"/>
      <c r="F29" s="21">
        <v>0</v>
      </c>
      <c r="G29" s="54"/>
      <c r="H29" s="62"/>
      <c r="I29" s="21">
        <v>0</v>
      </c>
      <c r="J29" s="21">
        <v>0</v>
      </c>
      <c r="K29" s="66"/>
      <c r="L29" s="94"/>
      <c r="M29" s="21">
        <v>0</v>
      </c>
      <c r="N29" s="54"/>
    </row>
    <row r="30" spans="1:14" ht="18.75" x14ac:dyDescent="0.25">
      <c r="A30" s="62"/>
      <c r="B30" s="21">
        <v>0</v>
      </c>
      <c r="C30" s="21">
        <v>0</v>
      </c>
      <c r="D30" s="66"/>
      <c r="E30" s="94"/>
      <c r="F30" s="21">
        <v>0</v>
      </c>
      <c r="G30" s="54"/>
      <c r="H30" s="62"/>
      <c r="I30" s="21">
        <v>0</v>
      </c>
      <c r="J30" s="21">
        <v>0</v>
      </c>
      <c r="K30" s="66"/>
      <c r="L30" s="94"/>
      <c r="M30" s="21">
        <v>0</v>
      </c>
      <c r="N30" s="54"/>
    </row>
    <row r="31" spans="1:14" ht="18.75" x14ac:dyDescent="0.25">
      <c r="A31" s="62"/>
      <c r="B31" s="21">
        <v>0</v>
      </c>
      <c r="C31" s="21">
        <v>0</v>
      </c>
      <c r="D31" s="66"/>
      <c r="E31" s="94"/>
      <c r="F31" s="21">
        <v>0</v>
      </c>
      <c r="G31" s="54"/>
      <c r="H31" s="62"/>
      <c r="I31" s="21">
        <v>0</v>
      </c>
      <c r="J31" s="21">
        <v>0</v>
      </c>
      <c r="K31" s="66"/>
      <c r="L31" s="94"/>
      <c r="M31" s="21">
        <v>0</v>
      </c>
      <c r="N31" s="54"/>
    </row>
    <row r="32" spans="1:14" ht="18.75" x14ac:dyDescent="0.25">
      <c r="A32" s="62"/>
      <c r="B32" s="21">
        <v>0</v>
      </c>
      <c r="C32" s="21">
        <v>0</v>
      </c>
      <c r="D32" s="66"/>
      <c r="E32" s="94"/>
      <c r="F32" s="21">
        <v>0</v>
      </c>
      <c r="G32" s="54"/>
      <c r="H32" s="62"/>
      <c r="I32" s="21">
        <v>0</v>
      </c>
      <c r="J32" s="21">
        <v>0</v>
      </c>
      <c r="K32" s="66"/>
      <c r="L32" s="94"/>
      <c r="M32" s="21">
        <v>0</v>
      </c>
      <c r="N32" s="54"/>
    </row>
    <row r="33" spans="1:14" ht="18.75" x14ac:dyDescent="0.25">
      <c r="A33" s="62"/>
      <c r="B33" s="21">
        <v>0</v>
      </c>
      <c r="C33" s="21">
        <v>0</v>
      </c>
      <c r="D33" s="66"/>
      <c r="E33" s="94"/>
      <c r="F33" s="21">
        <v>0</v>
      </c>
      <c r="G33" s="54"/>
      <c r="H33" s="62"/>
      <c r="I33" s="21">
        <v>0</v>
      </c>
      <c r="J33" s="21">
        <v>0</v>
      </c>
      <c r="K33" s="66"/>
      <c r="L33" s="94"/>
      <c r="M33" s="21">
        <v>0</v>
      </c>
      <c r="N33" s="54"/>
    </row>
    <row r="34" spans="1:14" ht="18.75" x14ac:dyDescent="0.25">
      <c r="A34" s="62"/>
      <c r="B34" s="21">
        <v>0</v>
      </c>
      <c r="C34" s="21">
        <v>0</v>
      </c>
      <c r="D34" s="66"/>
      <c r="E34" s="94"/>
      <c r="F34" s="21">
        <v>0</v>
      </c>
      <c r="G34" s="54"/>
      <c r="H34" s="62"/>
      <c r="I34" s="21">
        <v>0</v>
      </c>
      <c r="J34" s="21">
        <v>0</v>
      </c>
      <c r="K34" s="66"/>
      <c r="L34" s="94"/>
      <c r="M34" s="21">
        <v>0</v>
      </c>
      <c r="N34" s="54"/>
    </row>
    <row r="35" spans="1:14" ht="18.75" x14ac:dyDescent="0.25">
      <c r="A35" s="62"/>
      <c r="B35" s="21">
        <v>0</v>
      </c>
      <c r="C35" s="21">
        <v>0</v>
      </c>
      <c r="D35" s="66"/>
      <c r="E35" s="94"/>
      <c r="F35" s="21">
        <v>0</v>
      </c>
      <c r="G35" s="54"/>
      <c r="H35" s="62"/>
      <c r="I35" s="21">
        <v>0</v>
      </c>
      <c r="J35" s="21">
        <v>0</v>
      </c>
      <c r="K35" s="66"/>
      <c r="L35" s="94"/>
      <c r="M35" s="21">
        <v>0</v>
      </c>
      <c r="N35" s="54"/>
    </row>
    <row r="36" spans="1:14" ht="18.75" x14ac:dyDescent="0.25">
      <c r="A36" s="62"/>
      <c r="B36" s="21">
        <v>0</v>
      </c>
      <c r="C36" s="21">
        <v>0</v>
      </c>
      <c r="D36" s="66"/>
      <c r="E36" s="94"/>
      <c r="F36" s="21">
        <v>0</v>
      </c>
      <c r="G36" s="54"/>
      <c r="H36" s="62"/>
      <c r="I36" s="21">
        <v>0</v>
      </c>
      <c r="J36" s="21">
        <v>0</v>
      </c>
      <c r="K36" s="66"/>
      <c r="L36" s="94"/>
      <c r="M36" s="21">
        <v>0</v>
      </c>
      <c r="N36" s="54"/>
    </row>
    <row r="37" spans="1:14" ht="18.75" x14ac:dyDescent="0.25">
      <c r="A37" s="62"/>
      <c r="B37" s="21">
        <v>0</v>
      </c>
      <c r="C37" s="21">
        <v>0</v>
      </c>
      <c r="D37" s="66"/>
      <c r="E37" s="94"/>
      <c r="F37" s="21">
        <v>0</v>
      </c>
      <c r="G37" s="54"/>
      <c r="H37" s="62"/>
      <c r="I37" s="21">
        <v>0</v>
      </c>
      <c r="J37" s="21">
        <v>0</v>
      </c>
      <c r="K37" s="66"/>
      <c r="L37" s="94"/>
      <c r="M37" s="21">
        <v>0</v>
      </c>
      <c r="N37" s="54"/>
    </row>
    <row r="38" spans="1:14" ht="18.75" x14ac:dyDescent="0.25">
      <c r="A38" s="62"/>
      <c r="B38" s="21">
        <v>0</v>
      </c>
      <c r="C38" s="21">
        <v>0</v>
      </c>
      <c r="D38" s="66"/>
      <c r="E38" s="94"/>
      <c r="F38" s="21">
        <v>0</v>
      </c>
      <c r="G38" s="54"/>
      <c r="H38" s="62"/>
      <c r="I38" s="21">
        <v>0</v>
      </c>
      <c r="J38" s="21">
        <v>0</v>
      </c>
      <c r="K38" s="66"/>
      <c r="L38" s="94"/>
      <c r="M38" s="21">
        <v>0</v>
      </c>
      <c r="N38" s="54"/>
    </row>
    <row r="39" spans="1:14" ht="18.75" x14ac:dyDescent="0.25">
      <c r="A39" s="62"/>
      <c r="B39" s="21">
        <v>0</v>
      </c>
      <c r="C39" s="21">
        <v>0</v>
      </c>
      <c r="D39" s="66"/>
      <c r="E39" s="94"/>
      <c r="F39" s="21">
        <v>0</v>
      </c>
      <c r="G39" s="54"/>
      <c r="H39" s="62"/>
      <c r="I39" s="21">
        <v>0</v>
      </c>
      <c r="J39" s="21">
        <v>0</v>
      </c>
      <c r="K39" s="66"/>
      <c r="L39" s="94"/>
      <c r="M39" s="21">
        <v>0</v>
      </c>
      <c r="N39" s="54"/>
    </row>
    <row r="40" spans="1:14" ht="18.75" x14ac:dyDescent="0.25">
      <c r="A40" s="62"/>
      <c r="B40" s="21">
        <v>0</v>
      </c>
      <c r="C40" s="21">
        <v>0</v>
      </c>
      <c r="D40" s="66"/>
      <c r="E40" s="94"/>
      <c r="F40" s="21">
        <v>0</v>
      </c>
      <c r="G40" s="54"/>
      <c r="H40" s="62"/>
      <c r="I40" s="21">
        <v>0</v>
      </c>
      <c r="J40" s="21">
        <v>0</v>
      </c>
      <c r="K40" s="66"/>
      <c r="L40" s="94"/>
      <c r="M40" s="21">
        <v>0</v>
      </c>
      <c r="N40" s="54"/>
    </row>
    <row r="41" spans="1:14" ht="18.75" x14ac:dyDescent="0.25">
      <c r="A41" s="62"/>
      <c r="B41" s="21">
        <v>0</v>
      </c>
      <c r="C41" s="21">
        <v>0</v>
      </c>
      <c r="D41" s="66"/>
      <c r="E41" s="94"/>
      <c r="F41" s="21">
        <v>0</v>
      </c>
      <c r="G41" s="54"/>
      <c r="H41" s="62"/>
      <c r="I41" s="21">
        <v>0</v>
      </c>
      <c r="J41" s="21">
        <v>0</v>
      </c>
      <c r="K41" s="66"/>
      <c r="L41" s="94"/>
      <c r="M41" s="21">
        <v>0</v>
      </c>
      <c r="N41" s="54"/>
    </row>
    <row r="42" spans="1:14" ht="18.75" x14ac:dyDescent="0.25">
      <c r="A42" s="62"/>
      <c r="B42" s="21">
        <v>0</v>
      </c>
      <c r="C42" s="21">
        <v>0</v>
      </c>
      <c r="D42" s="66"/>
      <c r="E42" s="94"/>
      <c r="F42" s="21">
        <v>0</v>
      </c>
      <c r="G42" s="54"/>
      <c r="H42" s="62"/>
      <c r="I42" s="21">
        <v>0</v>
      </c>
      <c r="J42" s="21">
        <v>0</v>
      </c>
      <c r="K42" s="66"/>
      <c r="L42" s="94"/>
      <c r="M42" s="21">
        <v>0</v>
      </c>
      <c r="N42" s="54"/>
    </row>
    <row r="43" spans="1:14" ht="18.75" x14ac:dyDescent="0.25">
      <c r="A43" s="62"/>
      <c r="B43" s="21">
        <v>0</v>
      </c>
      <c r="C43" s="21">
        <v>0</v>
      </c>
      <c r="D43" s="66"/>
      <c r="E43" s="94"/>
      <c r="F43" s="21">
        <v>0</v>
      </c>
      <c r="G43" s="54"/>
      <c r="H43" s="62"/>
      <c r="I43" s="21">
        <v>0</v>
      </c>
      <c r="J43" s="21">
        <v>0</v>
      </c>
      <c r="K43" s="66"/>
      <c r="L43" s="94"/>
      <c r="M43" s="21">
        <v>0</v>
      </c>
      <c r="N43" s="54"/>
    </row>
    <row r="44" spans="1:14" ht="18.75" x14ac:dyDescent="0.25">
      <c r="A44" s="62"/>
      <c r="B44" s="21">
        <v>0</v>
      </c>
      <c r="C44" s="21">
        <v>0</v>
      </c>
      <c r="D44" s="66"/>
      <c r="E44" s="94"/>
      <c r="F44" s="21">
        <v>0</v>
      </c>
      <c r="G44" s="54"/>
      <c r="H44" s="62"/>
      <c r="I44" s="21">
        <v>0</v>
      </c>
      <c r="J44" s="21">
        <v>0</v>
      </c>
      <c r="K44" s="66"/>
      <c r="L44" s="94"/>
      <c r="M44" s="21">
        <v>0</v>
      </c>
      <c r="N44" s="54"/>
    </row>
    <row r="45" spans="1:14" ht="18.75" x14ac:dyDescent="0.25">
      <c r="A45" s="62"/>
      <c r="B45" s="21">
        <v>0</v>
      </c>
      <c r="C45" s="21">
        <v>0</v>
      </c>
      <c r="D45" s="66"/>
      <c r="E45" s="94"/>
      <c r="F45" s="21">
        <v>0</v>
      </c>
      <c r="G45" s="54"/>
      <c r="H45" s="62"/>
      <c r="I45" s="21">
        <v>0</v>
      </c>
      <c r="J45" s="21">
        <v>0</v>
      </c>
      <c r="K45" s="66"/>
      <c r="L45" s="94"/>
      <c r="M45" s="21">
        <v>0</v>
      </c>
      <c r="N45" s="54"/>
    </row>
    <row r="46" spans="1:14" ht="18.75" x14ac:dyDescent="0.25">
      <c r="A46" s="62"/>
      <c r="B46" s="21">
        <v>0</v>
      </c>
      <c r="C46" s="21">
        <v>0</v>
      </c>
      <c r="D46" s="66"/>
      <c r="E46" s="94"/>
      <c r="F46" s="21">
        <v>0</v>
      </c>
      <c r="G46" s="54"/>
      <c r="H46" s="62"/>
      <c r="I46" s="21">
        <v>0</v>
      </c>
      <c r="J46" s="21">
        <v>0</v>
      </c>
      <c r="K46" s="66"/>
      <c r="L46" s="94"/>
      <c r="M46" s="21">
        <v>0</v>
      </c>
      <c r="N46" s="54"/>
    </row>
    <row r="47" spans="1:14" ht="18.75" x14ac:dyDescent="0.25">
      <c r="A47" s="62"/>
      <c r="B47" s="21">
        <v>0</v>
      </c>
      <c r="C47" s="21">
        <v>0</v>
      </c>
      <c r="D47" s="66"/>
      <c r="E47" s="94"/>
      <c r="F47" s="21">
        <v>0</v>
      </c>
      <c r="G47" s="54"/>
      <c r="H47" s="62"/>
      <c r="I47" s="21">
        <v>0</v>
      </c>
      <c r="J47" s="21">
        <v>0</v>
      </c>
      <c r="K47" s="66"/>
      <c r="L47" s="94"/>
      <c r="M47" s="21">
        <v>0</v>
      </c>
      <c r="N47" s="54"/>
    </row>
    <row r="48" spans="1:14" ht="18.75" x14ac:dyDescent="0.25">
      <c r="A48" s="62"/>
      <c r="B48" s="21">
        <v>0</v>
      </c>
      <c r="C48" s="21">
        <v>0</v>
      </c>
      <c r="D48" s="66"/>
      <c r="E48" s="94"/>
      <c r="F48" s="21">
        <v>0</v>
      </c>
      <c r="G48" s="54"/>
      <c r="H48" s="62"/>
      <c r="I48" s="21">
        <v>0</v>
      </c>
      <c r="J48" s="21">
        <v>0</v>
      </c>
      <c r="K48" s="66"/>
      <c r="L48" s="94"/>
      <c r="M48" s="21">
        <v>0</v>
      </c>
      <c r="N48" s="54"/>
    </row>
    <row r="49" spans="1:14" ht="18.75" x14ac:dyDescent="0.25">
      <c r="A49" s="62"/>
      <c r="B49" s="21">
        <v>0</v>
      </c>
      <c r="C49" s="21">
        <v>0</v>
      </c>
      <c r="D49" s="66"/>
      <c r="E49" s="94"/>
      <c r="F49" s="21">
        <v>0</v>
      </c>
      <c r="G49" s="54"/>
      <c r="H49" s="62"/>
      <c r="I49" s="21">
        <v>0</v>
      </c>
      <c r="J49" s="21">
        <v>0</v>
      </c>
      <c r="K49" s="66"/>
      <c r="L49" s="94"/>
      <c r="M49" s="21">
        <v>0</v>
      </c>
      <c r="N49" s="54"/>
    </row>
    <row r="50" spans="1:14" ht="18.75" x14ac:dyDescent="0.25">
      <c r="A50" s="62"/>
      <c r="B50" s="21">
        <v>0</v>
      </c>
      <c r="C50" s="21">
        <v>0</v>
      </c>
      <c r="D50" s="66"/>
      <c r="E50" s="94"/>
      <c r="F50" s="21">
        <v>0</v>
      </c>
      <c r="G50" s="54"/>
      <c r="H50" s="62"/>
      <c r="I50" s="21">
        <v>0</v>
      </c>
      <c r="J50" s="21">
        <v>0</v>
      </c>
      <c r="K50" s="66"/>
      <c r="L50" s="94"/>
      <c r="M50" s="21">
        <v>0</v>
      </c>
      <c r="N50" s="54"/>
    </row>
    <row r="51" spans="1:14" ht="18.75" x14ac:dyDescent="0.25">
      <c r="A51" s="62"/>
      <c r="B51" s="21">
        <v>0</v>
      </c>
      <c r="C51" s="21">
        <v>0</v>
      </c>
      <c r="D51" s="66"/>
      <c r="E51" s="94"/>
      <c r="F51" s="21">
        <v>0</v>
      </c>
      <c r="G51" s="54"/>
      <c r="H51" s="62"/>
      <c r="I51" s="21">
        <v>0</v>
      </c>
      <c r="J51" s="21">
        <v>0</v>
      </c>
      <c r="K51" s="66"/>
      <c r="L51" s="94"/>
      <c r="M51" s="21">
        <v>0</v>
      </c>
      <c r="N51" s="54"/>
    </row>
    <row r="52" spans="1:14" ht="18.75" x14ac:dyDescent="0.25">
      <c r="A52" s="62"/>
      <c r="B52" s="21">
        <v>0</v>
      </c>
      <c r="C52" s="21">
        <v>0</v>
      </c>
      <c r="D52" s="66"/>
      <c r="E52" s="94"/>
      <c r="F52" s="21">
        <v>0</v>
      </c>
      <c r="G52" s="54"/>
      <c r="H52" s="62"/>
      <c r="I52" s="21">
        <v>0</v>
      </c>
      <c r="J52" s="21">
        <v>0</v>
      </c>
      <c r="K52" s="66"/>
      <c r="L52" s="94"/>
      <c r="M52" s="21">
        <v>0</v>
      </c>
      <c r="N52" s="54"/>
    </row>
    <row r="53" spans="1:14" ht="18.75" x14ac:dyDescent="0.25">
      <c r="A53" s="62"/>
      <c r="B53" s="21">
        <v>0</v>
      </c>
      <c r="C53" s="21">
        <v>0</v>
      </c>
      <c r="D53" s="66"/>
      <c r="E53" s="94"/>
      <c r="F53" s="21">
        <v>0</v>
      </c>
      <c r="G53" s="54"/>
      <c r="H53" s="62"/>
      <c r="I53" s="21">
        <v>0</v>
      </c>
      <c r="J53" s="21">
        <v>0</v>
      </c>
      <c r="K53" s="66"/>
      <c r="L53" s="94"/>
      <c r="M53" s="21">
        <v>0</v>
      </c>
      <c r="N53" s="54"/>
    </row>
    <row r="54" spans="1:14" ht="18.75" x14ac:dyDescent="0.25">
      <c r="A54" s="62"/>
      <c r="B54" s="21">
        <v>0</v>
      </c>
      <c r="C54" s="21">
        <v>0</v>
      </c>
      <c r="D54" s="66"/>
      <c r="E54" s="94"/>
      <c r="F54" s="21">
        <v>0</v>
      </c>
      <c r="G54" s="54"/>
      <c r="H54" s="62"/>
      <c r="I54" s="21">
        <v>0</v>
      </c>
      <c r="J54" s="21">
        <v>0</v>
      </c>
      <c r="K54" s="66"/>
      <c r="L54" s="94"/>
      <c r="M54" s="21">
        <v>0</v>
      </c>
      <c r="N54" s="54"/>
    </row>
    <row r="55" spans="1:14" ht="18.75" x14ac:dyDescent="0.25">
      <c r="A55" s="62"/>
      <c r="B55" s="21">
        <v>0</v>
      </c>
      <c r="C55" s="21">
        <v>0</v>
      </c>
      <c r="D55" s="66"/>
      <c r="E55" s="94"/>
      <c r="F55" s="21">
        <v>0</v>
      </c>
      <c r="G55" s="54"/>
      <c r="H55" s="62"/>
      <c r="I55" s="21">
        <v>0</v>
      </c>
      <c r="J55" s="21">
        <v>0</v>
      </c>
      <c r="K55" s="66"/>
      <c r="L55" s="94"/>
      <c r="M55" s="21">
        <v>0</v>
      </c>
      <c r="N55" s="54"/>
    </row>
    <row r="56" spans="1:14" ht="18.75" x14ac:dyDescent="0.25">
      <c r="A56" s="62"/>
      <c r="B56" s="21">
        <v>0</v>
      </c>
      <c r="C56" s="21">
        <v>0</v>
      </c>
      <c r="D56" s="66"/>
      <c r="E56" s="94"/>
      <c r="F56" s="21">
        <v>0</v>
      </c>
      <c r="G56" s="54"/>
      <c r="H56" s="62"/>
      <c r="I56" s="21">
        <v>0</v>
      </c>
      <c r="J56" s="21">
        <v>0</v>
      </c>
      <c r="K56" s="66"/>
      <c r="L56" s="94"/>
      <c r="M56" s="21">
        <v>0</v>
      </c>
      <c r="N56" s="54"/>
    </row>
    <row r="57" spans="1:14" ht="18.75" x14ac:dyDescent="0.25">
      <c r="A57" s="62"/>
      <c r="B57" s="21">
        <v>0</v>
      </c>
      <c r="C57" s="21">
        <v>0</v>
      </c>
      <c r="D57" s="66"/>
      <c r="E57" s="94"/>
      <c r="F57" s="21">
        <v>0</v>
      </c>
      <c r="G57" s="54"/>
      <c r="H57" s="62"/>
      <c r="I57" s="21">
        <v>0</v>
      </c>
      <c r="J57" s="21">
        <v>0</v>
      </c>
      <c r="K57" s="66"/>
      <c r="L57" s="94"/>
      <c r="M57" s="21">
        <v>0</v>
      </c>
      <c r="N57" s="54"/>
    </row>
    <row r="58" spans="1:14" ht="18.75" x14ac:dyDescent="0.25">
      <c r="A58" s="62"/>
      <c r="B58" s="21">
        <v>0</v>
      </c>
      <c r="C58" s="21">
        <v>0</v>
      </c>
      <c r="D58" s="66"/>
      <c r="E58" s="94"/>
      <c r="F58" s="21">
        <v>0</v>
      </c>
      <c r="G58" s="54"/>
      <c r="H58" s="62"/>
      <c r="I58" s="21">
        <v>0</v>
      </c>
      <c r="J58" s="21">
        <v>0</v>
      </c>
      <c r="K58" s="66"/>
      <c r="L58" s="94"/>
      <c r="M58" s="21">
        <v>0</v>
      </c>
      <c r="N58" s="54"/>
    </row>
    <row r="59" spans="1:14" ht="18.75" x14ac:dyDescent="0.25">
      <c r="A59" s="62"/>
      <c r="B59" s="21">
        <v>0</v>
      </c>
      <c r="C59" s="21">
        <v>0</v>
      </c>
      <c r="D59" s="66"/>
      <c r="E59" s="94"/>
      <c r="F59" s="21">
        <v>0</v>
      </c>
      <c r="G59" s="54"/>
      <c r="H59" s="62"/>
      <c r="I59" s="21">
        <v>0</v>
      </c>
      <c r="J59" s="21">
        <v>0</v>
      </c>
      <c r="K59" s="66"/>
      <c r="L59" s="94"/>
      <c r="M59" s="21">
        <v>0</v>
      </c>
      <c r="N59" s="54"/>
    </row>
    <row r="60" spans="1:14" ht="18.75" x14ac:dyDescent="0.25">
      <c r="A60" s="62"/>
      <c r="B60" s="21">
        <v>0</v>
      </c>
      <c r="C60" s="21">
        <v>0</v>
      </c>
      <c r="D60" s="66"/>
      <c r="E60" s="94"/>
      <c r="F60" s="21">
        <v>0</v>
      </c>
      <c r="G60" s="54"/>
      <c r="H60" s="62"/>
      <c r="I60" s="21">
        <v>0</v>
      </c>
      <c r="J60" s="21">
        <v>0</v>
      </c>
      <c r="K60" s="66"/>
      <c r="L60" s="94"/>
      <c r="M60" s="21">
        <v>0</v>
      </c>
      <c r="N60" s="54"/>
    </row>
    <row r="61" spans="1:14" ht="18.75" x14ac:dyDescent="0.25">
      <c r="A61" s="62"/>
      <c r="B61" s="21">
        <v>0</v>
      </c>
      <c r="C61" s="21">
        <v>0</v>
      </c>
      <c r="D61" s="66"/>
      <c r="E61" s="94"/>
      <c r="F61" s="21">
        <v>0</v>
      </c>
      <c r="G61" s="54"/>
      <c r="H61" s="62"/>
      <c r="I61" s="21">
        <v>0</v>
      </c>
      <c r="J61" s="21">
        <v>0</v>
      </c>
      <c r="K61" s="66"/>
      <c r="L61" s="94"/>
      <c r="M61" s="21">
        <v>0</v>
      </c>
      <c r="N61" s="54"/>
    </row>
    <row r="62" spans="1:14" ht="18.75" x14ac:dyDescent="0.25">
      <c r="A62" s="62"/>
      <c r="B62" s="21">
        <v>0</v>
      </c>
      <c r="C62" s="21">
        <v>0</v>
      </c>
      <c r="D62" s="66"/>
      <c r="E62" s="94"/>
      <c r="F62" s="21">
        <v>0</v>
      </c>
      <c r="G62" s="54"/>
      <c r="H62" s="62"/>
      <c r="I62" s="21">
        <v>0</v>
      </c>
      <c r="J62" s="21">
        <v>0</v>
      </c>
      <c r="K62" s="66"/>
      <c r="L62" s="94"/>
      <c r="M62" s="21">
        <v>0</v>
      </c>
      <c r="N62" s="54"/>
    </row>
    <row r="63" spans="1:14" ht="18.75" x14ac:dyDescent="0.25">
      <c r="A63" s="62"/>
      <c r="B63" s="21">
        <v>0</v>
      </c>
      <c r="C63" s="21">
        <v>0</v>
      </c>
      <c r="D63" s="66"/>
      <c r="E63" s="94"/>
      <c r="F63" s="21">
        <v>0</v>
      </c>
      <c r="G63" s="54"/>
      <c r="H63" s="62"/>
      <c r="I63" s="21">
        <v>0</v>
      </c>
      <c r="J63" s="21">
        <v>0</v>
      </c>
      <c r="K63" s="66"/>
      <c r="L63" s="94"/>
      <c r="M63" s="21">
        <v>0</v>
      </c>
      <c r="N63" s="54"/>
    </row>
    <row r="64" spans="1:14" ht="18.75" x14ac:dyDescent="0.25">
      <c r="A64" s="62"/>
      <c r="B64" s="21">
        <v>0</v>
      </c>
      <c r="C64" s="21">
        <v>0</v>
      </c>
      <c r="D64" s="66"/>
      <c r="E64" s="94"/>
      <c r="F64" s="21">
        <v>0</v>
      </c>
      <c r="G64" s="54"/>
      <c r="H64" s="62"/>
      <c r="I64" s="21">
        <v>0</v>
      </c>
      <c r="J64" s="21">
        <v>0</v>
      </c>
      <c r="K64" s="66"/>
      <c r="L64" s="94"/>
      <c r="M64" s="21">
        <v>0</v>
      </c>
      <c r="N64" s="54"/>
    </row>
    <row r="65" spans="1:14" ht="18.75" x14ac:dyDescent="0.25">
      <c r="A65" s="62"/>
      <c r="B65" s="21">
        <v>0</v>
      </c>
      <c r="C65" s="21">
        <v>0</v>
      </c>
      <c r="D65" s="66"/>
      <c r="E65" s="94"/>
      <c r="F65" s="21">
        <v>0</v>
      </c>
      <c r="G65" s="54"/>
      <c r="H65" s="62"/>
      <c r="I65" s="21">
        <v>0</v>
      </c>
      <c r="J65" s="21">
        <v>0</v>
      </c>
      <c r="K65" s="66"/>
      <c r="L65" s="94"/>
      <c r="M65" s="21">
        <v>0</v>
      </c>
      <c r="N65" s="54"/>
    </row>
    <row r="66" spans="1:14" ht="18.75" x14ac:dyDescent="0.25">
      <c r="A66" s="62"/>
      <c r="B66" s="21">
        <v>0</v>
      </c>
      <c r="C66" s="21">
        <v>0</v>
      </c>
      <c r="D66" s="66"/>
      <c r="E66" s="94"/>
      <c r="F66" s="21">
        <v>0</v>
      </c>
      <c r="G66" s="54"/>
      <c r="H66" s="62"/>
      <c r="I66" s="21">
        <v>0</v>
      </c>
      <c r="J66" s="21">
        <v>0</v>
      </c>
      <c r="K66" s="66"/>
      <c r="L66" s="94"/>
      <c r="M66" s="21">
        <v>0</v>
      </c>
      <c r="N66" s="54"/>
    </row>
    <row r="67" spans="1:14" ht="18.75" x14ac:dyDescent="0.25">
      <c r="A67" s="62"/>
      <c r="B67" s="21">
        <v>0</v>
      </c>
      <c r="C67" s="21">
        <v>0</v>
      </c>
      <c r="D67" s="66"/>
      <c r="E67" s="94"/>
      <c r="F67" s="21">
        <v>0</v>
      </c>
      <c r="G67" s="54"/>
      <c r="H67" s="62"/>
      <c r="I67" s="21">
        <v>0</v>
      </c>
      <c r="J67" s="21">
        <v>0</v>
      </c>
      <c r="K67" s="66"/>
      <c r="L67" s="94"/>
      <c r="M67" s="21">
        <v>0</v>
      </c>
      <c r="N67" s="54"/>
    </row>
    <row r="68" spans="1:14" ht="18.75" x14ac:dyDescent="0.25">
      <c r="A68" s="62"/>
      <c r="B68" s="21">
        <v>0</v>
      </c>
      <c r="C68" s="21">
        <v>0</v>
      </c>
      <c r="D68" s="66"/>
      <c r="E68" s="94"/>
      <c r="F68" s="21">
        <v>0</v>
      </c>
      <c r="G68" s="54"/>
      <c r="H68" s="62"/>
      <c r="I68" s="21">
        <v>0</v>
      </c>
      <c r="J68" s="21">
        <v>0</v>
      </c>
      <c r="K68" s="66"/>
      <c r="L68" s="94"/>
      <c r="M68" s="21">
        <v>0</v>
      </c>
      <c r="N68" s="54"/>
    </row>
    <row r="69" spans="1:14" ht="18.75" x14ac:dyDescent="0.25">
      <c r="A69" s="62"/>
      <c r="B69" s="21">
        <v>0</v>
      </c>
      <c r="C69" s="21">
        <v>0</v>
      </c>
      <c r="D69" s="66"/>
      <c r="E69" s="94"/>
      <c r="F69" s="21">
        <v>0</v>
      </c>
      <c r="G69" s="54"/>
      <c r="H69" s="62"/>
      <c r="I69" s="21">
        <v>0</v>
      </c>
      <c r="J69" s="21">
        <v>0</v>
      </c>
      <c r="K69" s="66"/>
      <c r="L69" s="94"/>
      <c r="M69" s="21">
        <v>0</v>
      </c>
      <c r="N69" s="54"/>
    </row>
    <row r="70" spans="1:14" ht="18.75" x14ac:dyDescent="0.25">
      <c r="A70" s="55"/>
      <c r="B70" s="21">
        <v>0</v>
      </c>
      <c r="C70" s="21">
        <v>0</v>
      </c>
      <c r="D70" s="66"/>
      <c r="E70" s="94"/>
      <c r="F70" s="21">
        <v>0</v>
      </c>
      <c r="G70" s="54"/>
      <c r="H70" s="62"/>
      <c r="I70" s="21">
        <v>0</v>
      </c>
      <c r="J70" s="21">
        <v>0</v>
      </c>
      <c r="K70" s="66"/>
      <c r="L70" s="94"/>
      <c r="M70" s="21">
        <v>0</v>
      </c>
      <c r="N70" s="54"/>
    </row>
    <row r="71" spans="1:14" ht="18.75" x14ac:dyDescent="0.25">
      <c r="A71" s="55"/>
      <c r="B71" s="21">
        <v>0</v>
      </c>
      <c r="C71" s="21">
        <v>0</v>
      </c>
      <c r="D71" s="66"/>
      <c r="E71" s="94"/>
      <c r="F71" s="21">
        <v>0</v>
      </c>
      <c r="G71" s="54"/>
      <c r="H71" s="62"/>
      <c r="I71" s="21">
        <v>0</v>
      </c>
      <c r="J71" s="21">
        <v>0</v>
      </c>
      <c r="K71" s="66"/>
      <c r="L71" s="94"/>
      <c r="M71" s="21">
        <v>0</v>
      </c>
      <c r="N71" s="54"/>
    </row>
    <row r="72" spans="1:14" ht="18.75" x14ac:dyDescent="0.25">
      <c r="A72" s="55"/>
      <c r="B72" s="21">
        <v>0</v>
      </c>
      <c r="C72" s="21">
        <v>0</v>
      </c>
      <c r="D72" s="66"/>
      <c r="E72" s="94"/>
      <c r="F72" s="21">
        <v>0</v>
      </c>
      <c r="G72" s="54"/>
      <c r="H72" s="62"/>
      <c r="I72" s="21">
        <v>0</v>
      </c>
      <c r="J72" s="21">
        <v>0</v>
      </c>
      <c r="K72" s="66"/>
      <c r="L72" s="94"/>
      <c r="M72" s="21">
        <v>0</v>
      </c>
      <c r="N72" s="54"/>
    </row>
    <row r="73" spans="1:14" ht="18.75" x14ac:dyDescent="0.25">
      <c r="A73" s="55"/>
      <c r="B73" s="21">
        <v>0</v>
      </c>
      <c r="C73" s="21">
        <v>0</v>
      </c>
      <c r="D73" s="66"/>
      <c r="E73" s="94"/>
      <c r="F73" s="21">
        <v>0</v>
      </c>
      <c r="G73" s="54"/>
      <c r="H73" s="62"/>
      <c r="I73" s="21">
        <v>0</v>
      </c>
      <c r="J73" s="21">
        <v>0</v>
      </c>
      <c r="K73" s="66"/>
      <c r="L73" s="94"/>
      <c r="M73" s="21">
        <v>0</v>
      </c>
      <c r="N73" s="54"/>
    </row>
    <row r="74" spans="1:14" ht="18.75" x14ac:dyDescent="0.25">
      <c r="A74" s="55"/>
      <c r="B74" s="21">
        <v>0</v>
      </c>
      <c r="C74" s="21">
        <v>0</v>
      </c>
      <c r="D74" s="66"/>
      <c r="E74" s="94"/>
      <c r="F74" s="21">
        <v>0</v>
      </c>
      <c r="G74" s="54"/>
      <c r="H74" s="62"/>
      <c r="I74" s="21">
        <v>0</v>
      </c>
      <c r="J74" s="21">
        <v>0</v>
      </c>
      <c r="K74" s="66"/>
      <c r="L74" s="94"/>
      <c r="M74" s="21">
        <v>0</v>
      </c>
      <c r="N74" s="54"/>
    </row>
    <row r="75" spans="1:14" ht="18.75" x14ac:dyDescent="0.25">
      <c r="A75" s="55"/>
      <c r="B75" s="21">
        <v>0</v>
      </c>
      <c r="C75" s="21">
        <v>0</v>
      </c>
      <c r="D75" s="66"/>
      <c r="E75" s="94"/>
      <c r="F75" s="21">
        <v>0</v>
      </c>
      <c r="G75" s="54"/>
      <c r="H75" s="62"/>
      <c r="I75" s="21">
        <v>0</v>
      </c>
      <c r="J75" s="21">
        <v>0</v>
      </c>
      <c r="K75" s="66"/>
      <c r="L75" s="94"/>
      <c r="M75" s="21">
        <v>0</v>
      </c>
      <c r="N75" s="54"/>
    </row>
    <row r="76" spans="1:14" ht="18.75" x14ac:dyDescent="0.25">
      <c r="A76" s="55"/>
      <c r="B76" s="21">
        <v>0</v>
      </c>
      <c r="C76" s="21">
        <v>0</v>
      </c>
      <c r="D76" s="66"/>
      <c r="E76" s="94"/>
      <c r="F76" s="21">
        <v>0</v>
      </c>
      <c r="G76" s="54"/>
      <c r="H76" s="62"/>
      <c r="I76" s="21">
        <v>0</v>
      </c>
      <c r="J76" s="21">
        <v>0</v>
      </c>
      <c r="K76" s="66"/>
      <c r="L76" s="94"/>
      <c r="M76" s="21">
        <v>0</v>
      </c>
      <c r="N76" s="54"/>
    </row>
    <row r="77" spans="1:14" ht="18.75" x14ac:dyDescent="0.25">
      <c r="A77" s="55"/>
      <c r="B77" s="21">
        <v>0</v>
      </c>
      <c r="C77" s="21">
        <v>0</v>
      </c>
      <c r="D77" s="66"/>
      <c r="E77" s="94"/>
      <c r="F77" s="21">
        <v>0</v>
      </c>
      <c r="G77" s="54"/>
      <c r="H77" s="62"/>
      <c r="I77" s="21">
        <v>0</v>
      </c>
      <c r="J77" s="21">
        <v>0</v>
      </c>
      <c r="K77" s="66"/>
      <c r="L77" s="94"/>
      <c r="M77" s="21">
        <v>0</v>
      </c>
      <c r="N77" s="54"/>
    </row>
    <row r="78" spans="1:14" ht="18.75" x14ac:dyDescent="0.25">
      <c r="A78" s="55"/>
      <c r="B78" s="21">
        <v>0</v>
      </c>
      <c r="C78" s="21">
        <v>0</v>
      </c>
      <c r="D78" s="66"/>
      <c r="E78" s="94"/>
      <c r="F78" s="21">
        <v>0</v>
      </c>
      <c r="G78" s="54"/>
      <c r="H78" s="62"/>
      <c r="I78" s="21">
        <v>0</v>
      </c>
      <c r="J78" s="21">
        <v>0</v>
      </c>
      <c r="K78" s="66"/>
      <c r="L78" s="94"/>
      <c r="M78" s="21">
        <v>0</v>
      </c>
      <c r="N78" s="54"/>
    </row>
    <row r="79" spans="1:14" ht="18.75" x14ac:dyDescent="0.25">
      <c r="A79" s="55"/>
      <c r="B79" s="21">
        <v>0</v>
      </c>
      <c r="C79" s="21">
        <v>0</v>
      </c>
      <c r="D79" s="66"/>
      <c r="E79" s="94"/>
      <c r="F79" s="21">
        <v>0</v>
      </c>
      <c r="G79" s="54"/>
      <c r="H79" s="62"/>
      <c r="I79" s="21">
        <v>0</v>
      </c>
      <c r="J79" s="21">
        <v>0</v>
      </c>
      <c r="K79" s="66"/>
      <c r="L79" s="94"/>
      <c r="M79" s="21">
        <v>0</v>
      </c>
      <c r="N79" s="54"/>
    </row>
    <row r="80" spans="1:14" ht="18.75" x14ac:dyDescent="0.25">
      <c r="A80" s="55"/>
      <c r="B80" s="21">
        <v>0</v>
      </c>
      <c r="C80" s="21">
        <v>0</v>
      </c>
      <c r="D80" s="66"/>
      <c r="E80" s="94"/>
      <c r="F80" s="21">
        <v>0</v>
      </c>
      <c r="G80" s="54"/>
      <c r="H80" s="62"/>
      <c r="I80" s="21">
        <v>0</v>
      </c>
      <c r="J80" s="21">
        <v>0</v>
      </c>
      <c r="K80" s="66"/>
      <c r="L80" s="94"/>
      <c r="M80" s="21">
        <v>0</v>
      </c>
      <c r="N80" s="54"/>
    </row>
    <row r="81" spans="1:14" ht="18.75" x14ac:dyDescent="0.25">
      <c r="A81" s="55"/>
      <c r="B81" s="21">
        <v>0</v>
      </c>
      <c r="C81" s="21">
        <v>0</v>
      </c>
      <c r="D81" s="66"/>
      <c r="E81" s="94"/>
      <c r="F81" s="21">
        <v>0</v>
      </c>
      <c r="G81" s="54"/>
      <c r="H81" s="62"/>
      <c r="I81" s="21">
        <v>0</v>
      </c>
      <c r="J81" s="21">
        <v>0</v>
      </c>
      <c r="K81" s="66"/>
      <c r="L81" s="94"/>
      <c r="M81" s="21">
        <v>0</v>
      </c>
      <c r="N81" s="54"/>
    </row>
    <row r="82" spans="1:14" ht="18.75" x14ac:dyDescent="0.25">
      <c r="A82" s="55"/>
      <c r="B82" s="21">
        <v>0</v>
      </c>
      <c r="C82" s="21">
        <v>0</v>
      </c>
      <c r="D82" s="66"/>
      <c r="E82" s="94"/>
      <c r="F82" s="21">
        <v>0</v>
      </c>
      <c r="G82" s="54"/>
      <c r="H82" s="62"/>
      <c r="I82" s="21">
        <v>0</v>
      </c>
      <c r="J82" s="21">
        <v>0</v>
      </c>
      <c r="K82" s="66"/>
      <c r="L82" s="94"/>
      <c r="M82" s="21">
        <v>0</v>
      </c>
      <c r="N82" s="54"/>
    </row>
    <row r="83" spans="1:14" ht="18.75" x14ac:dyDescent="0.25">
      <c r="A83" s="55"/>
      <c r="B83" s="21">
        <v>0</v>
      </c>
      <c r="C83" s="21">
        <v>0</v>
      </c>
      <c r="D83" s="66"/>
      <c r="E83" s="94"/>
      <c r="F83" s="21">
        <v>0</v>
      </c>
      <c r="G83" s="54"/>
      <c r="H83" s="62"/>
      <c r="I83" s="21">
        <v>0</v>
      </c>
      <c r="J83" s="21">
        <v>0</v>
      </c>
      <c r="K83" s="66"/>
      <c r="L83" s="94"/>
      <c r="M83" s="21">
        <v>0</v>
      </c>
      <c r="N83" s="54"/>
    </row>
    <row r="84" spans="1:14" ht="18.75" x14ac:dyDescent="0.25">
      <c r="A84" s="55"/>
      <c r="B84" s="21">
        <v>0</v>
      </c>
      <c r="C84" s="21">
        <v>0</v>
      </c>
      <c r="D84" s="66"/>
      <c r="E84" s="94"/>
      <c r="F84" s="21">
        <v>0</v>
      </c>
      <c r="G84" s="54"/>
      <c r="H84" s="62"/>
      <c r="I84" s="21">
        <v>0</v>
      </c>
      <c r="J84" s="21">
        <v>0</v>
      </c>
      <c r="K84" s="66"/>
      <c r="L84" s="94"/>
      <c r="M84" s="21">
        <v>0</v>
      </c>
      <c r="N84" s="54"/>
    </row>
    <row r="85" spans="1:14" ht="18.75" x14ac:dyDescent="0.25">
      <c r="A85" s="55"/>
      <c r="B85" s="21">
        <v>0</v>
      </c>
      <c r="C85" s="21">
        <v>0</v>
      </c>
      <c r="D85" s="66"/>
      <c r="E85" s="94"/>
      <c r="F85" s="21">
        <v>0</v>
      </c>
      <c r="G85" s="54"/>
      <c r="H85" s="62"/>
      <c r="I85" s="21">
        <v>0</v>
      </c>
      <c r="J85" s="21">
        <v>0</v>
      </c>
      <c r="K85" s="66"/>
      <c r="L85" s="94"/>
      <c r="M85" s="21">
        <v>0</v>
      </c>
      <c r="N85" s="54"/>
    </row>
    <row r="86" spans="1:14" ht="18.75" x14ac:dyDescent="0.25">
      <c r="A86" s="55"/>
      <c r="B86" s="21">
        <v>0</v>
      </c>
      <c r="C86" s="21">
        <v>0</v>
      </c>
      <c r="D86" s="66"/>
      <c r="E86" s="94"/>
      <c r="F86" s="21">
        <v>0</v>
      </c>
      <c r="G86" s="54"/>
      <c r="H86" s="62"/>
      <c r="I86" s="21">
        <v>0</v>
      </c>
      <c r="J86" s="21">
        <v>0</v>
      </c>
      <c r="K86" s="66"/>
      <c r="L86" s="94"/>
      <c r="M86" s="21">
        <v>0</v>
      </c>
      <c r="N86" s="54"/>
    </row>
    <row r="87" spans="1:14" ht="18.75" x14ac:dyDescent="0.25">
      <c r="A87" s="55"/>
      <c r="B87" s="21">
        <v>0</v>
      </c>
      <c r="C87" s="21">
        <v>0</v>
      </c>
      <c r="D87" s="66"/>
      <c r="E87" s="94"/>
      <c r="F87" s="21">
        <v>0</v>
      </c>
      <c r="G87" s="54"/>
      <c r="H87" s="62"/>
      <c r="I87" s="21">
        <v>0</v>
      </c>
      <c r="J87" s="21">
        <v>0</v>
      </c>
      <c r="K87" s="66"/>
      <c r="L87" s="94"/>
      <c r="M87" s="21">
        <v>0</v>
      </c>
      <c r="N87" s="54"/>
    </row>
    <row r="88" spans="1:14" ht="18.75" x14ac:dyDescent="0.25">
      <c r="A88" s="55"/>
      <c r="B88" s="21">
        <v>0</v>
      </c>
      <c r="C88" s="21">
        <v>0</v>
      </c>
      <c r="D88" s="66"/>
      <c r="E88" s="94"/>
      <c r="F88" s="21">
        <v>0</v>
      </c>
      <c r="G88" s="54"/>
      <c r="H88" s="62"/>
      <c r="I88" s="21">
        <v>0</v>
      </c>
      <c r="J88" s="21">
        <v>0</v>
      </c>
      <c r="K88" s="66"/>
      <c r="L88" s="94"/>
      <c r="M88" s="21">
        <v>0</v>
      </c>
      <c r="N88" s="54"/>
    </row>
    <row r="89" spans="1:14" ht="18.75" x14ac:dyDescent="0.25">
      <c r="A89" s="55"/>
      <c r="B89" s="21">
        <v>0</v>
      </c>
      <c r="C89" s="21">
        <v>0</v>
      </c>
      <c r="D89" s="66"/>
      <c r="E89" s="94"/>
      <c r="F89" s="21">
        <v>0</v>
      </c>
      <c r="G89" s="54"/>
      <c r="H89" s="62"/>
      <c r="I89" s="21">
        <v>0</v>
      </c>
      <c r="J89" s="21">
        <v>0</v>
      </c>
      <c r="K89" s="66"/>
      <c r="L89" s="94"/>
      <c r="M89" s="21">
        <v>0</v>
      </c>
      <c r="N89" s="54"/>
    </row>
    <row r="90" spans="1:14" ht="18.75" x14ac:dyDescent="0.25">
      <c r="A90" s="55"/>
      <c r="B90" s="21">
        <v>0</v>
      </c>
      <c r="C90" s="21">
        <v>0</v>
      </c>
      <c r="D90" s="66"/>
      <c r="E90" s="94"/>
      <c r="F90" s="21">
        <v>0</v>
      </c>
      <c r="G90" s="54"/>
      <c r="H90" s="62"/>
      <c r="I90" s="21">
        <v>0</v>
      </c>
      <c r="J90" s="21">
        <v>0</v>
      </c>
      <c r="K90" s="66"/>
      <c r="L90" s="94"/>
      <c r="M90" s="21">
        <v>0</v>
      </c>
      <c r="N90" s="54"/>
    </row>
    <row r="91" spans="1:14" ht="18.75" x14ac:dyDescent="0.25">
      <c r="A91" s="55"/>
      <c r="B91" s="21">
        <v>0</v>
      </c>
      <c r="C91" s="21">
        <v>0</v>
      </c>
      <c r="D91" s="66"/>
      <c r="E91" s="94"/>
      <c r="F91" s="21">
        <v>0</v>
      </c>
      <c r="G91" s="54"/>
      <c r="H91" s="62"/>
      <c r="I91" s="21">
        <v>0</v>
      </c>
      <c r="J91" s="21">
        <v>0</v>
      </c>
      <c r="K91" s="66"/>
      <c r="L91" s="94"/>
      <c r="M91" s="21">
        <v>0</v>
      </c>
      <c r="N91" s="54"/>
    </row>
    <row r="92" spans="1:14" ht="18.75" x14ac:dyDescent="0.25">
      <c r="A92" s="55"/>
      <c r="B92" s="21">
        <v>0</v>
      </c>
      <c r="C92" s="21">
        <v>0</v>
      </c>
      <c r="D92" s="66"/>
      <c r="E92" s="94"/>
      <c r="F92" s="21">
        <v>0</v>
      </c>
      <c r="G92" s="54"/>
      <c r="H92" s="62"/>
      <c r="I92" s="21">
        <v>0</v>
      </c>
      <c r="J92" s="21">
        <v>0</v>
      </c>
      <c r="K92" s="66"/>
      <c r="L92" s="94"/>
      <c r="M92" s="21">
        <v>0</v>
      </c>
      <c r="N92" s="54"/>
    </row>
    <row r="93" spans="1:14" ht="18.75" x14ac:dyDescent="0.25">
      <c r="A93" s="55"/>
      <c r="B93" s="21">
        <v>0</v>
      </c>
      <c r="C93" s="21">
        <v>0</v>
      </c>
      <c r="D93" s="66"/>
      <c r="E93" s="94"/>
      <c r="F93" s="21">
        <v>0</v>
      </c>
      <c r="G93" s="54"/>
      <c r="H93" s="62"/>
      <c r="I93" s="21">
        <v>0</v>
      </c>
      <c r="J93" s="21">
        <v>0</v>
      </c>
      <c r="K93" s="66"/>
      <c r="L93" s="94"/>
      <c r="M93" s="21">
        <v>0</v>
      </c>
      <c r="N93" s="54"/>
    </row>
    <row r="94" spans="1:14" ht="18.75" x14ac:dyDescent="0.25">
      <c r="A94" s="55"/>
      <c r="B94" s="21">
        <v>0</v>
      </c>
      <c r="C94" s="21">
        <v>0</v>
      </c>
      <c r="D94" s="66"/>
      <c r="E94" s="94"/>
      <c r="F94" s="21">
        <v>0</v>
      </c>
      <c r="G94" s="54"/>
      <c r="H94" s="62"/>
      <c r="I94" s="21">
        <v>0</v>
      </c>
      <c r="J94" s="21">
        <v>0</v>
      </c>
      <c r="K94" s="66"/>
      <c r="L94" s="94"/>
      <c r="M94" s="21">
        <v>0</v>
      </c>
      <c r="N94" s="54"/>
    </row>
    <row r="95" spans="1:14" ht="18.75" x14ac:dyDescent="0.25">
      <c r="A95" s="55"/>
      <c r="B95" s="21">
        <v>0</v>
      </c>
      <c r="C95" s="21">
        <v>0</v>
      </c>
      <c r="D95" s="66"/>
      <c r="E95" s="94"/>
      <c r="F95" s="21">
        <v>0</v>
      </c>
      <c r="G95" s="54"/>
      <c r="H95" s="62"/>
      <c r="I95" s="21">
        <v>0</v>
      </c>
      <c r="J95" s="21">
        <v>0</v>
      </c>
      <c r="K95" s="66"/>
      <c r="L95" s="94"/>
      <c r="M95" s="21">
        <v>0</v>
      </c>
      <c r="N95" s="54"/>
    </row>
    <row r="96" spans="1:14" ht="18.75" x14ac:dyDescent="0.25">
      <c r="A96" s="55"/>
      <c r="B96" s="21">
        <v>0</v>
      </c>
      <c r="C96" s="21">
        <v>0</v>
      </c>
      <c r="D96" s="66"/>
      <c r="E96" s="94"/>
      <c r="F96" s="21">
        <v>0</v>
      </c>
      <c r="G96" s="54"/>
      <c r="H96" s="62"/>
      <c r="I96" s="21">
        <v>0</v>
      </c>
      <c r="J96" s="21">
        <v>0</v>
      </c>
      <c r="K96" s="66"/>
      <c r="L96" s="94"/>
      <c r="M96" s="21">
        <v>0</v>
      </c>
      <c r="N96" s="54"/>
    </row>
    <row r="97" spans="1:14" ht="18.75" x14ac:dyDescent="0.25">
      <c r="A97" s="55"/>
      <c r="B97" s="21">
        <v>0</v>
      </c>
      <c r="C97" s="21">
        <v>0</v>
      </c>
      <c r="D97" s="66"/>
      <c r="E97" s="94"/>
      <c r="F97" s="21">
        <v>0</v>
      </c>
      <c r="G97" s="54"/>
      <c r="H97" s="62"/>
      <c r="I97" s="21">
        <v>0</v>
      </c>
      <c r="J97" s="21">
        <v>0</v>
      </c>
      <c r="K97" s="66"/>
      <c r="L97" s="94"/>
      <c r="M97" s="21">
        <v>0</v>
      </c>
      <c r="N97" s="54"/>
    </row>
    <row r="98" spans="1:14" ht="18.75" x14ac:dyDescent="0.25">
      <c r="A98" s="55"/>
      <c r="B98" s="21">
        <v>0</v>
      </c>
      <c r="C98" s="21">
        <v>0</v>
      </c>
      <c r="D98" s="66"/>
      <c r="E98" s="94"/>
      <c r="F98" s="21">
        <v>0</v>
      </c>
      <c r="G98" s="54"/>
      <c r="H98" s="62"/>
      <c r="I98" s="21">
        <v>0</v>
      </c>
      <c r="J98" s="21">
        <v>0</v>
      </c>
      <c r="K98" s="66"/>
      <c r="L98" s="94"/>
      <c r="M98" s="21">
        <v>0</v>
      </c>
      <c r="N98" s="54"/>
    </row>
    <row r="99" spans="1:14" ht="18.75" x14ac:dyDescent="0.25">
      <c r="A99" s="55"/>
      <c r="B99" s="21">
        <v>0</v>
      </c>
      <c r="C99" s="21">
        <v>0</v>
      </c>
      <c r="D99" s="66"/>
      <c r="E99" s="94"/>
      <c r="F99" s="21">
        <v>0</v>
      </c>
      <c r="G99" s="54"/>
      <c r="H99" s="62"/>
      <c r="I99" s="21">
        <v>0</v>
      </c>
      <c r="J99" s="21">
        <v>0</v>
      </c>
      <c r="K99" s="66"/>
      <c r="L99" s="94"/>
      <c r="M99" s="21">
        <v>0</v>
      </c>
      <c r="N99" s="54"/>
    </row>
    <row r="100" spans="1:14" ht="18.75" x14ac:dyDescent="0.25">
      <c r="A100" s="55"/>
      <c r="B100" s="21">
        <v>0</v>
      </c>
      <c r="C100" s="21">
        <v>0</v>
      </c>
      <c r="D100" s="66"/>
      <c r="E100" s="94"/>
      <c r="F100" s="21">
        <v>0</v>
      </c>
      <c r="G100" s="54"/>
      <c r="H100" s="62"/>
      <c r="I100" s="21">
        <v>0</v>
      </c>
      <c r="J100" s="21">
        <v>0</v>
      </c>
      <c r="K100" s="66"/>
      <c r="L100" s="94"/>
      <c r="M100" s="21">
        <v>0</v>
      </c>
      <c r="N100" s="54"/>
    </row>
    <row r="101" spans="1:14" ht="18.75" x14ac:dyDescent="0.25">
      <c r="A101" s="55"/>
      <c r="B101" s="21">
        <v>0</v>
      </c>
      <c r="C101" s="21">
        <v>0</v>
      </c>
      <c r="D101" s="66"/>
      <c r="E101" s="94"/>
      <c r="F101" s="21">
        <v>0</v>
      </c>
      <c r="G101" s="54"/>
      <c r="H101" s="62"/>
      <c r="I101" s="21">
        <v>0</v>
      </c>
      <c r="J101" s="21">
        <v>0</v>
      </c>
      <c r="K101" s="66"/>
      <c r="L101" s="94"/>
      <c r="M101" s="21">
        <v>0</v>
      </c>
      <c r="N101" s="54"/>
    </row>
    <row r="102" spans="1:14" ht="18.75" x14ac:dyDescent="0.25">
      <c r="A102" s="55"/>
      <c r="B102" s="21">
        <v>0</v>
      </c>
      <c r="C102" s="21">
        <v>0</v>
      </c>
      <c r="D102" s="66"/>
      <c r="E102" s="94"/>
      <c r="F102" s="21">
        <v>0</v>
      </c>
      <c r="G102" s="54"/>
      <c r="H102" s="62"/>
      <c r="I102" s="21">
        <v>0</v>
      </c>
      <c r="J102" s="21">
        <v>0</v>
      </c>
      <c r="K102" s="66"/>
      <c r="L102" s="94"/>
      <c r="M102" s="21">
        <v>0</v>
      </c>
      <c r="N102" s="54"/>
    </row>
    <row r="103" spans="1:14" ht="18.75" x14ac:dyDescent="0.25">
      <c r="A103" s="55"/>
      <c r="B103" s="21">
        <v>0</v>
      </c>
      <c r="C103" s="21">
        <v>0</v>
      </c>
      <c r="D103" s="66"/>
      <c r="E103" s="94"/>
      <c r="F103" s="21">
        <v>0</v>
      </c>
      <c r="G103" s="54"/>
      <c r="H103" s="62"/>
      <c r="I103" s="21">
        <v>0</v>
      </c>
      <c r="J103" s="21">
        <v>0</v>
      </c>
      <c r="K103" s="66"/>
      <c r="L103" s="94"/>
      <c r="M103" s="21">
        <v>0</v>
      </c>
      <c r="N103" s="54"/>
    </row>
    <row r="104" spans="1:14" ht="18.75" x14ac:dyDescent="0.25">
      <c r="A104" s="55"/>
      <c r="B104" s="21">
        <v>0</v>
      </c>
      <c r="C104" s="21">
        <v>0</v>
      </c>
      <c r="D104" s="66"/>
      <c r="E104" s="94"/>
      <c r="F104" s="21">
        <v>0</v>
      </c>
      <c r="G104" s="54"/>
      <c r="H104" s="62"/>
      <c r="I104" s="21">
        <v>0</v>
      </c>
      <c r="J104" s="21">
        <v>0</v>
      </c>
      <c r="K104" s="66"/>
      <c r="L104" s="94"/>
      <c r="M104" s="21">
        <v>0</v>
      </c>
      <c r="N104" s="54"/>
    </row>
    <row r="105" spans="1:14" ht="18.75" x14ac:dyDescent="0.25">
      <c r="A105" s="55"/>
      <c r="B105" s="21">
        <v>0</v>
      </c>
      <c r="C105" s="21">
        <v>0</v>
      </c>
      <c r="D105" s="66"/>
      <c r="E105" s="94"/>
      <c r="F105" s="21">
        <v>0</v>
      </c>
      <c r="G105" s="54"/>
      <c r="H105" s="62"/>
      <c r="I105" s="21">
        <v>0</v>
      </c>
      <c r="J105" s="21">
        <v>0</v>
      </c>
      <c r="K105" s="66"/>
      <c r="L105" s="94"/>
      <c r="M105" s="21">
        <v>0</v>
      </c>
      <c r="N105" s="54"/>
    </row>
    <row r="106" spans="1:14" ht="18.75" x14ac:dyDescent="0.25">
      <c r="A106" s="55"/>
      <c r="B106" s="21">
        <v>0</v>
      </c>
      <c r="C106" s="21">
        <v>0</v>
      </c>
      <c r="D106" s="66"/>
      <c r="E106" s="94"/>
      <c r="F106" s="21">
        <v>0</v>
      </c>
      <c r="G106" s="54"/>
      <c r="H106" s="62"/>
      <c r="I106" s="21">
        <v>0</v>
      </c>
      <c r="J106" s="21">
        <v>0</v>
      </c>
      <c r="K106" s="66"/>
      <c r="L106" s="94"/>
      <c r="M106" s="21">
        <v>0</v>
      </c>
      <c r="N106" s="54"/>
    </row>
    <row r="107" spans="1:14" ht="18.75" x14ac:dyDescent="0.25">
      <c r="A107" s="55"/>
      <c r="B107" s="21">
        <v>0</v>
      </c>
      <c r="C107" s="21">
        <v>0</v>
      </c>
      <c r="D107" s="66"/>
      <c r="E107" s="94"/>
      <c r="F107" s="21">
        <v>0</v>
      </c>
      <c r="G107" s="54"/>
      <c r="H107" s="62"/>
      <c r="I107" s="21">
        <v>0</v>
      </c>
      <c r="J107" s="21">
        <v>0</v>
      </c>
      <c r="K107" s="66"/>
      <c r="L107" s="94"/>
      <c r="M107" s="21">
        <v>0</v>
      </c>
      <c r="N107" s="54"/>
    </row>
    <row r="108" spans="1:14" ht="18.75" x14ac:dyDescent="0.25">
      <c r="A108" s="55"/>
      <c r="B108" s="21">
        <v>0</v>
      </c>
      <c r="C108" s="21">
        <v>0</v>
      </c>
      <c r="D108" s="66"/>
      <c r="E108" s="94"/>
      <c r="F108" s="21">
        <v>0</v>
      </c>
      <c r="G108" s="54"/>
      <c r="H108" s="62"/>
      <c r="I108" s="21">
        <v>0</v>
      </c>
      <c r="J108" s="21">
        <v>0</v>
      </c>
      <c r="K108" s="66"/>
      <c r="L108" s="94"/>
      <c r="M108" s="21">
        <v>0</v>
      </c>
      <c r="N108" s="54"/>
    </row>
    <row r="109" spans="1:14" ht="18.75" x14ac:dyDescent="0.25">
      <c r="A109" s="55"/>
      <c r="B109" s="21">
        <v>0</v>
      </c>
      <c r="C109" s="21">
        <v>0</v>
      </c>
      <c r="D109" s="66"/>
      <c r="E109" s="94"/>
      <c r="F109" s="21">
        <v>0</v>
      </c>
      <c r="G109" s="54"/>
      <c r="H109" s="62"/>
      <c r="I109" s="21">
        <v>0</v>
      </c>
      <c r="J109" s="21">
        <v>0</v>
      </c>
      <c r="K109" s="66"/>
      <c r="L109" s="94"/>
      <c r="M109" s="21">
        <v>0</v>
      </c>
      <c r="N109" s="54"/>
    </row>
    <row r="110" spans="1:14" ht="18.75" x14ac:dyDescent="0.25">
      <c r="A110" s="55"/>
      <c r="B110" s="21">
        <v>0</v>
      </c>
      <c r="C110" s="21">
        <v>0</v>
      </c>
      <c r="D110" s="66"/>
      <c r="E110" s="94"/>
      <c r="F110" s="21">
        <v>0</v>
      </c>
      <c r="G110" s="54"/>
      <c r="H110" s="62"/>
      <c r="I110" s="21">
        <v>0</v>
      </c>
      <c r="J110" s="21">
        <v>0</v>
      </c>
      <c r="K110" s="66"/>
      <c r="L110" s="94"/>
      <c r="M110" s="21">
        <v>0</v>
      </c>
      <c r="N110" s="54"/>
    </row>
    <row r="111" spans="1:14" ht="18.75" x14ac:dyDescent="0.25">
      <c r="A111" s="55"/>
      <c r="B111" s="21">
        <v>0</v>
      </c>
      <c r="C111" s="21">
        <v>0</v>
      </c>
      <c r="D111" s="66"/>
      <c r="E111" s="94"/>
      <c r="F111" s="21">
        <v>0</v>
      </c>
      <c r="G111" s="54"/>
      <c r="H111" s="62"/>
      <c r="I111" s="21">
        <v>0</v>
      </c>
      <c r="J111" s="21">
        <v>0</v>
      </c>
      <c r="K111" s="66"/>
      <c r="L111" s="94"/>
      <c r="M111" s="21">
        <v>0</v>
      </c>
      <c r="N111" s="54"/>
    </row>
    <row r="112" spans="1:14" ht="18.75" x14ac:dyDescent="0.25">
      <c r="A112" s="55"/>
      <c r="B112" s="21">
        <v>0</v>
      </c>
      <c r="C112" s="21">
        <v>0</v>
      </c>
      <c r="D112" s="66"/>
      <c r="E112" s="94"/>
      <c r="F112" s="21">
        <v>0</v>
      </c>
      <c r="G112" s="54"/>
      <c r="H112" s="62"/>
      <c r="I112" s="21">
        <v>0</v>
      </c>
      <c r="J112" s="21">
        <v>0</v>
      </c>
      <c r="K112" s="66"/>
      <c r="L112" s="94"/>
      <c r="M112" s="21">
        <v>0</v>
      </c>
      <c r="N112" s="54"/>
    </row>
    <row r="113" spans="1:14" ht="18.75" x14ac:dyDescent="0.25">
      <c r="A113" s="55"/>
      <c r="B113" s="21">
        <v>0</v>
      </c>
      <c r="C113" s="21">
        <v>0</v>
      </c>
      <c r="D113" s="66"/>
      <c r="E113" s="94"/>
      <c r="F113" s="21">
        <v>0</v>
      </c>
      <c r="G113" s="54"/>
      <c r="H113" s="62"/>
      <c r="I113" s="21">
        <v>0</v>
      </c>
      <c r="J113" s="21">
        <v>0</v>
      </c>
      <c r="K113" s="66"/>
      <c r="L113" s="94"/>
      <c r="M113" s="21">
        <v>0</v>
      </c>
      <c r="N113" s="54"/>
    </row>
    <row r="114" spans="1:14" ht="18.75" x14ac:dyDescent="0.25">
      <c r="A114" s="55"/>
      <c r="B114" s="21">
        <v>0</v>
      </c>
      <c r="C114" s="21">
        <v>0</v>
      </c>
      <c r="D114" s="66"/>
      <c r="E114" s="94"/>
      <c r="F114" s="21">
        <v>0</v>
      </c>
      <c r="G114" s="54"/>
      <c r="H114" s="62"/>
      <c r="I114" s="21">
        <v>0</v>
      </c>
      <c r="J114" s="21">
        <v>0</v>
      </c>
      <c r="K114" s="66"/>
      <c r="L114" s="94"/>
      <c r="M114" s="21">
        <v>0</v>
      </c>
      <c r="N114" s="54"/>
    </row>
    <row r="115" spans="1:14" ht="18.75" x14ac:dyDescent="0.25">
      <c r="A115" s="55"/>
      <c r="B115" s="21">
        <v>0</v>
      </c>
      <c r="C115" s="21">
        <v>0</v>
      </c>
      <c r="D115" s="66"/>
      <c r="E115" s="94"/>
      <c r="F115" s="21">
        <v>0</v>
      </c>
      <c r="G115" s="54"/>
      <c r="H115" s="62"/>
      <c r="I115" s="21">
        <v>0</v>
      </c>
      <c r="J115" s="21">
        <v>0</v>
      </c>
      <c r="K115" s="66"/>
      <c r="L115" s="94"/>
      <c r="M115" s="21">
        <v>0</v>
      </c>
      <c r="N115" s="54"/>
    </row>
    <row r="116" spans="1:14" ht="18.75" x14ac:dyDescent="0.25">
      <c r="A116" s="55"/>
      <c r="B116" s="21">
        <v>0</v>
      </c>
      <c r="C116" s="21">
        <v>0</v>
      </c>
      <c r="D116" s="66"/>
      <c r="E116" s="94"/>
      <c r="F116" s="21">
        <v>0</v>
      </c>
      <c r="G116" s="54"/>
      <c r="H116" s="62"/>
      <c r="I116" s="21">
        <v>0</v>
      </c>
      <c r="J116" s="21">
        <v>0</v>
      </c>
      <c r="K116" s="66"/>
      <c r="L116" s="94"/>
      <c r="M116" s="21">
        <v>0</v>
      </c>
      <c r="N116" s="54"/>
    </row>
    <row r="117" spans="1:14" ht="18.75" x14ac:dyDescent="0.25">
      <c r="A117" s="55"/>
      <c r="B117" s="21">
        <v>0</v>
      </c>
      <c r="C117" s="21">
        <v>0</v>
      </c>
      <c r="D117" s="66"/>
      <c r="E117" s="94"/>
      <c r="F117" s="21">
        <v>0</v>
      </c>
      <c r="G117" s="54"/>
      <c r="H117" s="62"/>
      <c r="I117" s="21">
        <v>0</v>
      </c>
      <c r="J117" s="21">
        <v>0</v>
      </c>
      <c r="K117" s="66"/>
      <c r="L117" s="94"/>
      <c r="M117" s="21">
        <v>0</v>
      </c>
      <c r="N117" s="54"/>
    </row>
    <row r="118" spans="1:14" ht="18.75" x14ac:dyDescent="0.25">
      <c r="A118" s="55"/>
      <c r="B118" s="21">
        <v>0</v>
      </c>
      <c r="C118" s="21">
        <v>0</v>
      </c>
      <c r="D118" s="66"/>
      <c r="E118" s="94"/>
      <c r="F118" s="21">
        <v>0</v>
      </c>
      <c r="G118" s="54"/>
      <c r="H118" s="62"/>
      <c r="I118" s="21">
        <v>0</v>
      </c>
      <c r="J118" s="21">
        <v>0</v>
      </c>
      <c r="K118" s="66"/>
      <c r="L118" s="94"/>
      <c r="M118" s="21">
        <v>0</v>
      </c>
      <c r="N118" s="54"/>
    </row>
    <row r="119" spans="1:14" ht="18.75" x14ac:dyDescent="0.25">
      <c r="A119" s="55"/>
      <c r="B119" s="21">
        <v>0</v>
      </c>
      <c r="C119" s="21">
        <v>0</v>
      </c>
      <c r="D119" s="66"/>
      <c r="E119" s="94"/>
      <c r="F119" s="21">
        <v>0</v>
      </c>
      <c r="G119" s="54"/>
      <c r="H119" s="62"/>
      <c r="I119" s="21">
        <v>0</v>
      </c>
      <c r="J119" s="21">
        <v>0</v>
      </c>
      <c r="K119" s="66"/>
      <c r="L119" s="94"/>
      <c r="M119" s="21">
        <v>0</v>
      </c>
      <c r="N119" s="54"/>
    </row>
    <row r="120" spans="1:14" ht="18.75" x14ac:dyDescent="0.25">
      <c r="A120" s="55"/>
      <c r="B120" s="21">
        <v>0</v>
      </c>
      <c r="C120" s="21">
        <v>0</v>
      </c>
      <c r="D120" s="66"/>
      <c r="E120" s="94"/>
      <c r="F120" s="21">
        <v>0</v>
      </c>
      <c r="G120" s="54"/>
      <c r="H120" s="62"/>
      <c r="I120" s="21">
        <v>0</v>
      </c>
      <c r="J120" s="21">
        <v>0</v>
      </c>
      <c r="K120" s="66"/>
      <c r="L120" s="94"/>
      <c r="M120" s="21">
        <v>0</v>
      </c>
      <c r="N120" s="54"/>
    </row>
    <row r="121" spans="1:14" ht="18.75" x14ac:dyDescent="0.25">
      <c r="B121" s="21">
        <v>0</v>
      </c>
      <c r="C121" s="21">
        <v>0</v>
      </c>
      <c r="D121" s="66"/>
      <c r="E121" s="94"/>
      <c r="F121" s="21">
        <v>0</v>
      </c>
      <c r="G121" s="54"/>
      <c r="H121" s="62"/>
      <c r="I121" s="21">
        <v>0</v>
      </c>
      <c r="J121" s="21">
        <v>0</v>
      </c>
      <c r="K121" s="66"/>
      <c r="L121" s="94"/>
      <c r="M121" s="21">
        <v>0</v>
      </c>
      <c r="N121" s="54"/>
    </row>
    <row r="122" spans="1:14" ht="18.75" x14ac:dyDescent="0.25">
      <c r="A122" s="55"/>
      <c r="B122" s="21">
        <v>0</v>
      </c>
      <c r="C122" s="21">
        <v>0</v>
      </c>
      <c r="D122" s="66"/>
      <c r="E122" s="94"/>
      <c r="F122" s="21">
        <v>0</v>
      </c>
      <c r="G122" s="54"/>
      <c r="H122" s="62"/>
      <c r="I122" s="21">
        <v>0</v>
      </c>
      <c r="J122" s="21">
        <v>0</v>
      </c>
      <c r="K122" s="66"/>
      <c r="L122" s="94"/>
      <c r="M122" s="21">
        <v>0</v>
      </c>
      <c r="N122" s="54"/>
    </row>
    <row r="123" spans="1:14" ht="18.75" x14ac:dyDescent="0.25">
      <c r="A123" s="55"/>
      <c r="B123" s="21">
        <v>0</v>
      </c>
      <c r="C123" s="21">
        <v>0</v>
      </c>
      <c r="D123" s="66"/>
      <c r="E123" s="94"/>
      <c r="F123" s="21">
        <v>0</v>
      </c>
      <c r="G123" s="54"/>
      <c r="H123" s="62"/>
      <c r="I123" s="21">
        <v>0</v>
      </c>
      <c r="J123" s="21">
        <v>0</v>
      </c>
      <c r="K123" s="66"/>
      <c r="L123" s="94"/>
      <c r="M123" s="21">
        <v>0</v>
      </c>
      <c r="N123" s="54"/>
    </row>
    <row r="124" spans="1:14" ht="18.75" x14ac:dyDescent="0.25">
      <c r="A124" s="55"/>
      <c r="B124" s="21">
        <v>0</v>
      </c>
      <c r="C124" s="21">
        <v>0</v>
      </c>
      <c r="D124" s="66"/>
      <c r="E124" s="94"/>
      <c r="F124" s="21">
        <v>0</v>
      </c>
      <c r="G124" s="54"/>
      <c r="H124" s="62"/>
      <c r="I124" s="21">
        <v>0</v>
      </c>
      <c r="J124" s="21">
        <v>0</v>
      </c>
      <c r="K124" s="66"/>
      <c r="L124" s="94"/>
      <c r="M124" s="21">
        <v>0</v>
      </c>
      <c r="N124" s="54"/>
    </row>
    <row r="125" spans="1:14" ht="18.75" x14ac:dyDescent="0.25">
      <c r="A125" s="55"/>
      <c r="B125" s="21">
        <v>0</v>
      </c>
      <c r="C125" s="21">
        <v>0</v>
      </c>
      <c r="D125" s="66"/>
      <c r="E125" s="94"/>
      <c r="F125" s="21">
        <v>0</v>
      </c>
      <c r="G125" s="54"/>
      <c r="H125" s="62"/>
      <c r="I125" s="21">
        <v>0</v>
      </c>
      <c r="J125" s="21">
        <v>0</v>
      </c>
      <c r="K125" s="66"/>
      <c r="L125" s="94"/>
      <c r="M125" s="21">
        <v>0</v>
      </c>
      <c r="N125" s="54"/>
    </row>
    <row r="126" spans="1:14" ht="18.75" x14ac:dyDescent="0.25">
      <c r="A126" s="55"/>
      <c r="B126" s="21">
        <v>0</v>
      </c>
      <c r="C126" s="21">
        <v>0</v>
      </c>
      <c r="D126" s="66"/>
      <c r="E126" s="94"/>
      <c r="F126" s="21">
        <v>0</v>
      </c>
      <c r="G126" s="54"/>
      <c r="H126" s="62"/>
      <c r="I126" s="21">
        <v>0</v>
      </c>
      <c r="J126" s="21">
        <v>0</v>
      </c>
      <c r="K126" s="66"/>
      <c r="L126" s="94"/>
      <c r="M126" s="21">
        <v>0</v>
      </c>
      <c r="N126" s="54"/>
    </row>
    <row r="127" spans="1:14" ht="18.75" x14ac:dyDescent="0.25">
      <c r="A127" s="55"/>
      <c r="B127" s="21">
        <v>0</v>
      </c>
      <c r="C127" s="21">
        <v>0</v>
      </c>
      <c r="D127" s="66"/>
      <c r="E127" s="94"/>
      <c r="F127" s="21">
        <v>0</v>
      </c>
      <c r="G127" s="54"/>
      <c r="H127" s="62"/>
      <c r="I127" s="21">
        <v>0</v>
      </c>
      <c r="J127" s="21">
        <v>0</v>
      </c>
      <c r="K127" s="66"/>
      <c r="L127" s="94"/>
      <c r="M127" s="21">
        <v>0</v>
      </c>
      <c r="N127" s="54"/>
    </row>
    <row r="128" spans="1:14" ht="18.75" x14ac:dyDescent="0.25">
      <c r="A128" s="55"/>
      <c r="B128" s="21">
        <v>0</v>
      </c>
      <c r="C128" s="21">
        <v>0</v>
      </c>
      <c r="D128" s="66"/>
      <c r="E128" s="94"/>
      <c r="F128" s="21">
        <v>0</v>
      </c>
      <c r="G128" s="54"/>
      <c r="H128" s="62"/>
      <c r="I128" s="21">
        <v>0</v>
      </c>
      <c r="J128" s="21">
        <v>0</v>
      </c>
      <c r="K128" s="66"/>
      <c r="L128" s="94"/>
      <c r="M128" s="21">
        <v>0</v>
      </c>
      <c r="N128" s="54"/>
    </row>
    <row r="129" spans="1:14" ht="18.75" x14ac:dyDescent="0.25">
      <c r="A129" s="55"/>
      <c r="B129" s="21">
        <v>0</v>
      </c>
      <c r="C129" s="21">
        <v>0</v>
      </c>
      <c r="D129" s="66"/>
      <c r="E129" s="94"/>
      <c r="F129" s="21">
        <v>0</v>
      </c>
      <c r="G129" s="54"/>
      <c r="H129" s="62"/>
      <c r="I129" s="21">
        <v>0</v>
      </c>
      <c r="J129" s="21">
        <v>0</v>
      </c>
      <c r="K129" s="66"/>
      <c r="L129" s="94"/>
      <c r="M129" s="21">
        <v>0</v>
      </c>
      <c r="N129" s="54"/>
    </row>
    <row r="130" spans="1:14" ht="18.75" x14ac:dyDescent="0.25">
      <c r="A130" s="55"/>
      <c r="B130" s="21">
        <v>0</v>
      </c>
      <c r="C130" s="21">
        <v>0</v>
      </c>
      <c r="D130" s="66"/>
      <c r="E130" s="94"/>
      <c r="F130" s="21">
        <v>0</v>
      </c>
      <c r="G130" s="54"/>
      <c r="H130" s="62"/>
      <c r="I130" s="21">
        <v>0</v>
      </c>
      <c r="J130" s="21">
        <v>0</v>
      </c>
      <c r="K130" s="66"/>
      <c r="L130" s="94"/>
      <c r="M130" s="21">
        <v>0</v>
      </c>
      <c r="N130" s="54"/>
    </row>
    <row r="131" spans="1:14" ht="18.75" x14ac:dyDescent="0.25">
      <c r="A131" s="55"/>
      <c r="B131" s="21">
        <v>0</v>
      </c>
      <c r="C131" s="21">
        <v>0</v>
      </c>
      <c r="D131" s="66"/>
      <c r="E131" s="94"/>
      <c r="F131" s="21">
        <v>0</v>
      </c>
      <c r="G131" s="54"/>
      <c r="H131" s="62"/>
      <c r="I131" s="21">
        <v>0</v>
      </c>
      <c r="J131" s="21">
        <v>0</v>
      </c>
      <c r="K131" s="66"/>
      <c r="L131" s="94"/>
      <c r="M131" s="21">
        <v>0</v>
      </c>
      <c r="N131" s="54"/>
    </row>
    <row r="132" spans="1:14" ht="18.75" x14ac:dyDescent="0.25">
      <c r="A132" s="55"/>
      <c r="B132" s="21">
        <v>0</v>
      </c>
      <c r="C132" s="21">
        <v>0</v>
      </c>
      <c r="D132" s="66"/>
      <c r="E132" s="94"/>
      <c r="F132" s="21">
        <v>0</v>
      </c>
      <c r="G132" s="54"/>
      <c r="H132" s="62"/>
      <c r="I132" s="21">
        <v>0</v>
      </c>
      <c r="J132" s="21">
        <v>0</v>
      </c>
      <c r="K132" s="66"/>
      <c r="L132" s="94"/>
      <c r="M132" s="21">
        <v>0</v>
      </c>
      <c r="N132" s="54"/>
    </row>
    <row r="133" spans="1:14" ht="18.75" x14ac:dyDescent="0.25">
      <c r="A133" s="55"/>
      <c r="B133" s="21">
        <v>0</v>
      </c>
      <c r="C133" s="21">
        <v>0</v>
      </c>
      <c r="D133" s="66"/>
      <c r="E133" s="94"/>
      <c r="F133" s="21">
        <v>0</v>
      </c>
      <c r="G133" s="54"/>
      <c r="H133" s="62"/>
      <c r="I133" s="21">
        <v>0</v>
      </c>
      <c r="J133" s="21">
        <v>0</v>
      </c>
      <c r="K133" s="66"/>
      <c r="L133" s="94"/>
      <c r="M133" s="21">
        <v>0</v>
      </c>
      <c r="N133" s="54"/>
    </row>
    <row r="134" spans="1:14" ht="18.75" x14ac:dyDescent="0.25">
      <c r="A134" s="55"/>
      <c r="B134" s="21">
        <v>0</v>
      </c>
      <c r="C134" s="21">
        <v>0</v>
      </c>
      <c r="D134" s="66"/>
      <c r="E134" s="94"/>
      <c r="F134" s="21">
        <v>0</v>
      </c>
      <c r="G134" s="54"/>
      <c r="H134" s="62"/>
      <c r="I134" s="21">
        <v>0</v>
      </c>
      <c r="J134" s="21">
        <v>0</v>
      </c>
      <c r="K134" s="66"/>
      <c r="L134" s="94"/>
      <c r="M134" s="21">
        <v>0</v>
      </c>
      <c r="N134" s="54"/>
    </row>
    <row r="135" spans="1:14" ht="18.75" x14ac:dyDescent="0.25">
      <c r="A135" s="55"/>
      <c r="B135" s="21">
        <v>0</v>
      </c>
      <c r="C135" s="21">
        <v>0</v>
      </c>
      <c r="D135" s="66"/>
      <c r="E135" s="94"/>
      <c r="F135" s="21">
        <v>0</v>
      </c>
      <c r="G135" s="54"/>
      <c r="H135" s="62"/>
      <c r="I135" s="21">
        <v>0</v>
      </c>
      <c r="J135" s="21">
        <v>0</v>
      </c>
      <c r="K135" s="66"/>
      <c r="L135" s="94"/>
      <c r="M135" s="21">
        <v>0</v>
      </c>
      <c r="N135" s="54"/>
    </row>
    <row r="136" spans="1:14" ht="18.75" x14ac:dyDescent="0.25">
      <c r="A136" s="55"/>
      <c r="B136" s="21">
        <v>0</v>
      </c>
      <c r="C136" s="21">
        <v>0</v>
      </c>
      <c r="D136" s="66"/>
      <c r="E136" s="94"/>
      <c r="F136" s="21">
        <v>0</v>
      </c>
      <c r="G136" s="54"/>
      <c r="H136" s="62"/>
      <c r="I136" s="21">
        <v>0</v>
      </c>
      <c r="J136" s="21">
        <v>0</v>
      </c>
      <c r="K136" s="66"/>
      <c r="L136" s="94"/>
      <c r="M136" s="21">
        <v>0</v>
      </c>
      <c r="N136" s="54"/>
    </row>
    <row r="137" spans="1:14" ht="18.75" x14ac:dyDescent="0.25">
      <c r="A137" s="55"/>
      <c r="B137" s="21">
        <v>0</v>
      </c>
      <c r="C137" s="21">
        <v>0</v>
      </c>
      <c r="D137" s="66"/>
      <c r="E137" s="94"/>
      <c r="F137" s="21">
        <v>0</v>
      </c>
      <c r="G137" s="54"/>
      <c r="H137" s="62"/>
      <c r="I137" s="21">
        <v>0</v>
      </c>
      <c r="J137" s="21">
        <v>0</v>
      </c>
      <c r="K137" s="66"/>
      <c r="L137" s="94"/>
      <c r="M137" s="21">
        <v>0</v>
      </c>
      <c r="N137" s="54"/>
    </row>
    <row r="138" spans="1:14" ht="18.75" x14ac:dyDescent="0.25">
      <c r="A138" s="55"/>
      <c r="B138" s="21">
        <v>0</v>
      </c>
      <c r="C138" s="21">
        <v>0</v>
      </c>
      <c r="D138" s="66"/>
      <c r="E138" s="94"/>
      <c r="F138" s="21">
        <v>0</v>
      </c>
      <c r="G138" s="54"/>
      <c r="H138" s="62"/>
      <c r="I138" s="21">
        <v>0</v>
      </c>
      <c r="J138" s="21">
        <v>0</v>
      </c>
      <c r="K138" s="66"/>
      <c r="L138" s="94"/>
      <c r="M138" s="21">
        <v>0</v>
      </c>
      <c r="N138" s="54"/>
    </row>
    <row r="139" spans="1:14" ht="18.75" x14ac:dyDescent="0.25">
      <c r="A139" s="55"/>
      <c r="B139" s="21">
        <v>0</v>
      </c>
      <c r="C139" s="21">
        <v>0</v>
      </c>
      <c r="D139" s="66"/>
      <c r="E139" s="94"/>
      <c r="F139" s="21">
        <v>0</v>
      </c>
      <c r="G139" s="54"/>
      <c r="H139" s="62"/>
      <c r="I139" s="21">
        <v>0</v>
      </c>
      <c r="J139" s="21">
        <v>0</v>
      </c>
      <c r="K139" s="66"/>
      <c r="L139" s="94"/>
      <c r="M139" s="21">
        <v>0</v>
      </c>
      <c r="N139" s="54"/>
    </row>
    <row r="140" spans="1:14" ht="18.75" x14ac:dyDescent="0.25">
      <c r="A140" s="55"/>
      <c r="B140" s="21">
        <v>0</v>
      </c>
      <c r="C140" s="21">
        <v>0</v>
      </c>
      <c r="D140" s="66"/>
      <c r="E140" s="94"/>
      <c r="F140" s="21">
        <v>0</v>
      </c>
      <c r="G140" s="54"/>
      <c r="H140" s="62"/>
      <c r="I140" s="21">
        <v>0</v>
      </c>
      <c r="J140" s="21">
        <v>0</v>
      </c>
      <c r="K140" s="66"/>
      <c r="L140" s="94"/>
      <c r="M140" s="21">
        <v>0</v>
      </c>
      <c r="N140" s="54"/>
    </row>
    <row r="141" spans="1:14" ht="18.75" x14ac:dyDescent="0.25">
      <c r="A141" s="55"/>
      <c r="B141" s="21">
        <v>0</v>
      </c>
      <c r="C141" s="21">
        <v>0</v>
      </c>
      <c r="D141" s="66"/>
      <c r="E141" s="94"/>
      <c r="F141" s="21">
        <v>0</v>
      </c>
      <c r="G141" s="54"/>
      <c r="H141" s="62"/>
      <c r="I141" s="21">
        <v>0</v>
      </c>
      <c r="J141" s="21">
        <v>0</v>
      </c>
      <c r="K141" s="66"/>
      <c r="L141" s="94"/>
      <c r="M141" s="21">
        <v>0</v>
      </c>
      <c r="N141" s="54"/>
    </row>
    <row r="142" spans="1:14" ht="18.75" x14ac:dyDescent="0.25">
      <c r="A142" s="55"/>
      <c r="B142" s="21">
        <v>0</v>
      </c>
      <c r="C142" s="21">
        <v>0</v>
      </c>
      <c r="D142" s="66"/>
      <c r="E142" s="94"/>
      <c r="F142" s="21">
        <v>0</v>
      </c>
      <c r="G142" s="54"/>
      <c r="H142" s="62"/>
      <c r="I142" s="21">
        <v>0</v>
      </c>
      <c r="J142" s="21">
        <v>0</v>
      </c>
      <c r="K142" s="66"/>
      <c r="L142" s="94"/>
      <c r="M142" s="21">
        <v>0</v>
      </c>
      <c r="N142" s="54"/>
    </row>
    <row r="143" spans="1:14" ht="18.75" x14ac:dyDescent="0.25">
      <c r="A143" s="55"/>
      <c r="B143" s="21">
        <v>0</v>
      </c>
      <c r="C143" s="21">
        <v>0</v>
      </c>
      <c r="D143" s="66"/>
      <c r="E143" s="94"/>
      <c r="F143" s="21">
        <v>0</v>
      </c>
      <c r="G143" s="54"/>
      <c r="H143" s="62"/>
      <c r="I143" s="21">
        <v>0</v>
      </c>
      <c r="J143" s="21">
        <v>0</v>
      </c>
      <c r="K143" s="66"/>
      <c r="L143" s="94"/>
      <c r="M143" s="21">
        <v>0</v>
      </c>
      <c r="N143" s="54"/>
    </row>
    <row r="144" spans="1:14" ht="18.75" x14ac:dyDescent="0.25">
      <c r="A144" s="55"/>
      <c r="B144" s="21">
        <v>0</v>
      </c>
      <c r="C144" s="21">
        <v>0</v>
      </c>
      <c r="D144" s="66"/>
      <c r="E144" s="94"/>
      <c r="F144" s="21">
        <v>0</v>
      </c>
      <c r="G144" s="54"/>
      <c r="H144" s="62"/>
      <c r="I144" s="21">
        <v>0</v>
      </c>
      <c r="J144" s="21">
        <v>0</v>
      </c>
      <c r="K144" s="66"/>
      <c r="L144" s="94"/>
      <c r="M144" s="21">
        <v>0</v>
      </c>
      <c r="N144" s="54"/>
    </row>
    <row r="145" spans="1:14" ht="18.75" x14ac:dyDescent="0.25">
      <c r="A145" s="55"/>
      <c r="B145" s="21">
        <v>0</v>
      </c>
      <c r="C145" s="21">
        <v>0</v>
      </c>
      <c r="D145" s="66"/>
      <c r="E145" s="94"/>
      <c r="F145" s="21">
        <v>0</v>
      </c>
      <c r="G145" s="54"/>
      <c r="H145" s="62"/>
      <c r="I145" s="21">
        <v>0</v>
      </c>
      <c r="J145" s="21">
        <v>0</v>
      </c>
      <c r="K145" s="66"/>
      <c r="L145" s="94"/>
      <c r="M145" s="21">
        <v>0</v>
      </c>
      <c r="N145" s="54"/>
    </row>
    <row r="146" spans="1:14" ht="18.75" x14ac:dyDescent="0.25">
      <c r="A146" s="55"/>
      <c r="B146" s="21">
        <v>0</v>
      </c>
      <c r="C146" s="21">
        <v>0</v>
      </c>
      <c r="D146" s="66"/>
      <c r="E146" s="94"/>
      <c r="F146" s="21">
        <v>0</v>
      </c>
      <c r="G146" s="54"/>
      <c r="H146" s="62"/>
      <c r="I146" s="21">
        <v>0</v>
      </c>
      <c r="J146" s="21">
        <v>0</v>
      </c>
      <c r="K146" s="66"/>
      <c r="L146" s="94"/>
      <c r="M146" s="21">
        <v>0</v>
      </c>
      <c r="N146" s="94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14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14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="90" zoomScaleNormal="100" zoomScaleSheetLayoutView="90" workbookViewId="0">
      <selection activeCell="B3" sqref="B3:D8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20" t="s">
        <v>239</v>
      </c>
      <c r="B1" s="120"/>
      <c r="C1" s="120"/>
      <c r="D1" s="120"/>
    </row>
    <row r="2" spans="1:4" ht="94.5" customHeight="1" x14ac:dyDescent="0.25">
      <c r="A2" s="96" t="s">
        <v>237</v>
      </c>
      <c r="B2" s="118" t="s">
        <v>207</v>
      </c>
      <c r="C2" s="118" t="s">
        <v>208</v>
      </c>
      <c r="D2" s="118" t="s">
        <v>181</v>
      </c>
    </row>
    <row r="3" spans="1:4" ht="37.5" customHeight="1" x14ac:dyDescent="0.25">
      <c r="A3" s="91" t="s">
        <v>54</v>
      </c>
      <c r="B3" s="140">
        <v>54</v>
      </c>
      <c r="C3" s="97">
        <v>54</v>
      </c>
      <c r="D3" s="97">
        <v>2738</v>
      </c>
    </row>
    <row r="4" spans="1:4" ht="37.5" customHeight="1" x14ac:dyDescent="0.25">
      <c r="A4" s="91" t="s">
        <v>55</v>
      </c>
      <c r="B4" s="140">
        <v>10</v>
      </c>
      <c r="C4" s="97">
        <v>10</v>
      </c>
      <c r="D4" s="97">
        <v>720</v>
      </c>
    </row>
    <row r="5" spans="1:4" ht="37.5" customHeight="1" x14ac:dyDescent="0.25">
      <c r="A5" s="91" t="s">
        <v>63</v>
      </c>
      <c r="B5" s="140">
        <v>7</v>
      </c>
      <c r="C5" s="97">
        <v>7</v>
      </c>
      <c r="D5" s="97">
        <v>373</v>
      </c>
    </row>
    <row r="6" spans="1:4" ht="37.5" customHeight="1" x14ac:dyDescent="0.25">
      <c r="A6" s="91" t="s">
        <v>64</v>
      </c>
      <c r="B6" s="140">
        <v>0</v>
      </c>
      <c r="C6" s="97">
        <v>0</v>
      </c>
      <c r="D6" s="97">
        <v>0</v>
      </c>
    </row>
    <row r="7" spans="1:4" ht="37.5" customHeight="1" x14ac:dyDescent="0.25">
      <c r="A7" s="91" t="s">
        <v>65</v>
      </c>
      <c r="B7" s="140">
        <v>5</v>
      </c>
      <c r="C7" s="97">
        <v>5</v>
      </c>
      <c r="D7" s="97">
        <v>241</v>
      </c>
    </row>
    <row r="8" spans="1:4" ht="37.5" customHeight="1" x14ac:dyDescent="0.25">
      <c r="A8" s="91" t="s">
        <v>66</v>
      </c>
      <c r="B8" s="140">
        <v>5</v>
      </c>
      <c r="C8" s="97">
        <v>5</v>
      </c>
      <c r="D8" s="97">
        <v>190</v>
      </c>
    </row>
    <row r="9" spans="1:4" ht="37.5" customHeight="1" x14ac:dyDescent="0.25">
      <c r="A9" s="119" t="s">
        <v>84</v>
      </c>
      <c r="B9" s="35">
        <f>SUM(B3:B8)</f>
        <v>81</v>
      </c>
      <c r="C9" s="35">
        <f>SUM(C3:C8)</f>
        <v>81</v>
      </c>
      <c r="D9" s="35">
        <f>SUM(D3:D8)</f>
        <v>4262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2022-11-07T09:56:41Z</cp:lastPrinted>
  <dcterms:created xsi:type="dcterms:W3CDTF">2013-11-25T08:04:18Z</dcterms:created>
  <dcterms:modified xsi:type="dcterms:W3CDTF">2022-11-23T08:01:24Z</dcterms:modified>
</cp:coreProperties>
</file>