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85" windowWidth="15570" windowHeight="7590" firstSheet="1" activeTab="13"/>
  </bookViews>
  <sheets>
    <sheet name="Титул" sheetId="7" r:id="rId1"/>
    <sheet name="Раздел 1" sheetId="26" r:id="rId2"/>
    <sheet name="Раздел 1.1" sheetId="1" r:id="rId3"/>
    <sheet name="Раздел 1.2" sheetId="14" r:id="rId4"/>
    <sheet name="Раздел 1.3" sheetId="15" r:id="rId5"/>
    <sheet name="Раздел 2" sheetId="3" r:id="rId6"/>
    <sheet name="Раздел 3" sheetId="6" r:id="rId7"/>
    <sheet name="Раздел 4" sheetId="8" r:id="rId8"/>
    <sheet name="Раздел 5" sheetId="9" r:id="rId9"/>
    <sheet name="Раздел 5.1" sheetId="25" r:id="rId10"/>
    <sheet name="Раздел 5.2" sheetId="16" r:id="rId11"/>
    <sheet name="Раздел 5.3" sheetId="17" r:id="rId12"/>
    <sheet name="Раздел 6" sheetId="10" r:id="rId13"/>
    <sheet name="Раздел 7" sheetId="11" r:id="rId14"/>
    <sheet name="Раздел 8.1" sheetId="12" r:id="rId15"/>
    <sheet name="Раздел 8.2" sheetId="18" r:id="rId16"/>
    <sheet name="Раздел 8.3" sheetId="19" r:id="rId17"/>
    <sheet name="Раздел 9" sheetId="23" r:id="rId18"/>
    <sheet name="Раздел 10.1" sheetId="5" r:id="rId19"/>
    <sheet name="Раздел 10.2" sheetId="20" r:id="rId20"/>
    <sheet name="Раздел 10.3" sheetId="21" r:id="rId21"/>
    <sheet name="Раздел 10.4" sheetId="22" r:id="rId22"/>
  </sheets>
  <definedNames>
    <definedName name="_xlnm.Print_Area" localSheetId="2">'Раздел 1.1'!$A$1:$H$16</definedName>
    <definedName name="_xlnm.Print_Area" localSheetId="18">'Раздел 10.1'!$A$1:$L$12</definedName>
    <definedName name="_xlnm.Print_Area" localSheetId="19">'Раздел 10.2'!$A$1:$C$38</definedName>
  </definedNames>
  <calcPr calcId="144525"/>
</workbook>
</file>

<file path=xl/calcChain.xml><?xml version="1.0" encoding="utf-8"?>
<calcChain xmlns="http://schemas.openxmlformats.org/spreadsheetml/2006/main">
  <c r="D57" i="15" l="1"/>
  <c r="B9" i="14" l="1"/>
  <c r="B3" i="14"/>
  <c r="E15" i="1"/>
  <c r="F15" i="1"/>
  <c r="L57" i="3" l="1"/>
  <c r="K57" i="3"/>
  <c r="J57" i="3"/>
  <c r="I57" i="3"/>
  <c r="H57" i="3"/>
  <c r="G57" i="3"/>
  <c r="D57" i="3"/>
  <c r="C30" i="3"/>
  <c r="L12" i="3"/>
  <c r="K12" i="3"/>
  <c r="J12" i="3"/>
  <c r="I12" i="3"/>
  <c r="F14" i="1" l="1"/>
  <c r="E14" i="1"/>
  <c r="I16" i="1" l="1"/>
  <c r="G5" i="3" l="1"/>
  <c r="C16" i="1"/>
  <c r="L47" i="3" l="1"/>
  <c r="K47" i="3"/>
  <c r="J47" i="3"/>
  <c r="I47" i="3"/>
  <c r="H47" i="3"/>
  <c r="G47" i="3"/>
  <c r="D47" i="3"/>
  <c r="D14" i="15" l="1"/>
  <c r="D6" i="15"/>
  <c r="B5" i="9" l="1"/>
  <c r="C5" i="9"/>
  <c r="D61" i="15" l="1"/>
  <c r="D59" i="15"/>
  <c r="D40" i="15"/>
  <c r="D33" i="15"/>
  <c r="D4" i="15"/>
  <c r="L115" i="3" l="1"/>
  <c r="K115" i="3"/>
  <c r="J115" i="3"/>
  <c r="I115" i="3"/>
  <c r="H115" i="3"/>
  <c r="G115" i="3"/>
  <c r="D115" i="3"/>
  <c r="C115" i="3"/>
  <c r="L112" i="3"/>
  <c r="K112" i="3"/>
  <c r="J112" i="3"/>
  <c r="I112" i="3"/>
  <c r="H112" i="3"/>
  <c r="G112" i="3"/>
  <c r="D112" i="3"/>
  <c r="C112" i="3"/>
  <c r="L108" i="3"/>
  <c r="L107" i="3" s="1"/>
  <c r="K108" i="3"/>
  <c r="K107" i="3" s="1"/>
  <c r="J108" i="3"/>
  <c r="J107" i="3" s="1"/>
  <c r="I108" i="3"/>
  <c r="I107" i="3" s="1"/>
  <c r="H108" i="3"/>
  <c r="H107" i="3" s="1"/>
  <c r="G108" i="3"/>
  <c r="G107" i="3" s="1"/>
  <c r="D108" i="3"/>
  <c r="D107" i="3" s="1"/>
  <c r="C108" i="3"/>
  <c r="C107" i="3" s="1"/>
  <c r="L102" i="3"/>
  <c r="K102" i="3"/>
  <c r="J102" i="3"/>
  <c r="I102" i="3"/>
  <c r="H102" i="3"/>
  <c r="G102" i="3"/>
  <c r="D102" i="3"/>
  <c r="C102" i="3"/>
  <c r="L96" i="3"/>
  <c r="K96" i="3"/>
  <c r="J96" i="3"/>
  <c r="I96" i="3"/>
  <c r="I91" i="3" s="1"/>
  <c r="H96" i="3"/>
  <c r="G96" i="3"/>
  <c r="D96" i="3"/>
  <c r="C96" i="3"/>
  <c r="L92" i="3"/>
  <c r="L91" i="3" s="1"/>
  <c r="K92" i="3"/>
  <c r="K91" i="3" s="1"/>
  <c r="J92" i="3"/>
  <c r="J91" i="3" s="1"/>
  <c r="I92" i="3"/>
  <c r="H92" i="3"/>
  <c r="H91" i="3" s="1"/>
  <c r="G92" i="3"/>
  <c r="G91" i="3" s="1"/>
  <c r="D92" i="3"/>
  <c r="D91" i="3" s="1"/>
  <c r="C92" i="3"/>
  <c r="C91" i="3" s="1"/>
  <c r="L86" i="3"/>
  <c r="K86" i="3"/>
  <c r="J86" i="3"/>
  <c r="I86" i="3"/>
  <c r="H86" i="3"/>
  <c r="G86" i="3"/>
  <c r="D86" i="3"/>
  <c r="C86" i="3"/>
  <c r="L80" i="3"/>
  <c r="K80" i="3"/>
  <c r="J80" i="3"/>
  <c r="I80" i="3"/>
  <c r="H80" i="3"/>
  <c r="G80" i="3"/>
  <c r="D80" i="3"/>
  <c r="C80" i="3"/>
  <c r="L76" i="3"/>
  <c r="L75" i="3" s="1"/>
  <c r="K76" i="3"/>
  <c r="K75" i="3" s="1"/>
  <c r="J76" i="3"/>
  <c r="J75" i="3" s="1"/>
  <c r="I76" i="3"/>
  <c r="I75" i="3" s="1"/>
  <c r="H76" i="3"/>
  <c r="H75" i="3" s="1"/>
  <c r="G76" i="3"/>
  <c r="G75" i="3" s="1"/>
  <c r="D76" i="3"/>
  <c r="D75" i="3" s="1"/>
  <c r="C76" i="3"/>
  <c r="C75" i="3" s="1"/>
  <c r="L70" i="3"/>
  <c r="K70" i="3"/>
  <c r="J70" i="3"/>
  <c r="I70" i="3"/>
  <c r="H70" i="3"/>
  <c r="G70" i="3"/>
  <c r="D70" i="3"/>
  <c r="C70" i="3"/>
  <c r="L66" i="3"/>
  <c r="K66" i="3"/>
  <c r="J66" i="3"/>
  <c r="I66" i="3"/>
  <c r="H66" i="3"/>
  <c r="G66" i="3"/>
  <c r="D66" i="3"/>
  <c r="C66" i="3"/>
  <c r="L62" i="3"/>
  <c r="L61" i="3" s="1"/>
  <c r="K62" i="3"/>
  <c r="K61" i="3" s="1"/>
  <c r="J62" i="3"/>
  <c r="J61" i="3" s="1"/>
  <c r="I62" i="3"/>
  <c r="I61" i="3" s="1"/>
  <c r="H62" i="3"/>
  <c r="H61" i="3" s="1"/>
  <c r="G62" i="3"/>
  <c r="G61" i="3" s="1"/>
  <c r="C62" i="3"/>
  <c r="D62" i="3"/>
  <c r="D61" i="3" s="1"/>
  <c r="C57" i="3"/>
  <c r="L52" i="3"/>
  <c r="K52" i="3"/>
  <c r="J52" i="3"/>
  <c r="I52" i="3"/>
  <c r="H52" i="3"/>
  <c r="G52" i="3"/>
  <c r="D52" i="3"/>
  <c r="C52" i="3"/>
  <c r="L48" i="3"/>
  <c r="K48" i="3"/>
  <c r="J48" i="3"/>
  <c r="I48" i="3"/>
  <c r="H48" i="3"/>
  <c r="G48" i="3"/>
  <c r="D48" i="3"/>
  <c r="C48" i="3"/>
  <c r="C47" i="3" s="1"/>
  <c r="L41" i="3"/>
  <c r="K41" i="3"/>
  <c r="J41" i="3"/>
  <c r="I41" i="3"/>
  <c r="H41" i="3"/>
  <c r="G41" i="3"/>
  <c r="D41" i="3"/>
  <c r="C41" i="3"/>
  <c r="L35" i="3"/>
  <c r="K35" i="3"/>
  <c r="J35" i="3"/>
  <c r="I35" i="3"/>
  <c r="H35" i="3"/>
  <c r="G35" i="3"/>
  <c r="D35" i="3"/>
  <c r="C35" i="3"/>
  <c r="L30" i="3"/>
  <c r="K30" i="3"/>
  <c r="K29" i="3" s="1"/>
  <c r="J30" i="3"/>
  <c r="J29" i="3" s="1"/>
  <c r="I30" i="3"/>
  <c r="I29" i="3" s="1"/>
  <c r="H30" i="3"/>
  <c r="H29" i="3" s="1"/>
  <c r="G30" i="3"/>
  <c r="G29" i="3" s="1"/>
  <c r="D30" i="3"/>
  <c r="D29" i="3" s="1"/>
  <c r="C29" i="3"/>
  <c r="C61" i="3" l="1"/>
  <c r="L29" i="3"/>
  <c r="L21" i="3"/>
  <c r="K21" i="3"/>
  <c r="J21" i="3"/>
  <c r="I21" i="3"/>
  <c r="H21" i="3"/>
  <c r="G21" i="3"/>
  <c r="D21" i="3"/>
  <c r="C21" i="3"/>
  <c r="K5" i="3"/>
  <c r="J5" i="3"/>
  <c r="I5" i="3"/>
  <c r="H12" i="3"/>
  <c r="G12" i="3"/>
  <c r="D12" i="3"/>
  <c r="C12" i="3"/>
  <c r="L5" i="3"/>
  <c r="H5" i="3"/>
  <c r="D5" i="3"/>
  <c r="D4" i="3" s="1"/>
  <c r="C5" i="3"/>
  <c r="G4" i="3" l="1"/>
  <c r="H4" i="3"/>
  <c r="C4" i="3"/>
  <c r="K4" i="3" l="1"/>
  <c r="I4" i="3"/>
  <c r="L4" i="3"/>
  <c r="J4" i="3"/>
  <c r="B9" i="16"/>
  <c r="D9" i="16"/>
  <c r="C9" i="16"/>
  <c r="D4" i="25" l="1"/>
  <c r="C4" i="25"/>
  <c r="D81" i="25"/>
  <c r="G81" i="25"/>
  <c r="C81" i="25"/>
  <c r="H71" i="25"/>
  <c r="G71" i="25"/>
  <c r="D71" i="25"/>
  <c r="C71" i="25"/>
  <c r="C61" i="25"/>
  <c r="G61" i="25"/>
  <c r="C41" i="25"/>
  <c r="D41" i="25"/>
  <c r="C31" i="25"/>
  <c r="G31" i="25"/>
  <c r="H31" i="25"/>
  <c r="C18" i="25"/>
  <c r="D18" i="25"/>
  <c r="H41" i="25"/>
  <c r="G41" i="25"/>
  <c r="H81" i="25"/>
  <c r="H61" i="25"/>
  <c r="D61" i="25"/>
  <c r="D31" i="25"/>
  <c r="H18" i="25"/>
  <c r="G18" i="25"/>
  <c r="G4" i="25"/>
  <c r="H4" i="25"/>
  <c r="H34" i="8" l="1"/>
  <c r="G34" i="8"/>
  <c r="B3" i="20"/>
  <c r="C25" i="20" s="1"/>
  <c r="D3" i="20"/>
  <c r="C37" i="20" s="1"/>
  <c r="B36" i="20"/>
  <c r="B31" i="20"/>
  <c r="B26" i="20"/>
  <c r="B21" i="20"/>
  <c r="B15" i="20"/>
  <c r="C3" i="20"/>
  <c r="C7" i="20" l="1"/>
  <c r="C9" i="20"/>
  <c r="C11" i="20"/>
  <c r="C13" i="20"/>
  <c r="C16" i="20"/>
  <c r="C18" i="20"/>
  <c r="C20" i="20"/>
  <c r="C22" i="20"/>
  <c r="C24" i="20"/>
  <c r="C26" i="20"/>
  <c r="C28" i="20"/>
  <c r="C30" i="20"/>
  <c r="C32" i="20"/>
  <c r="C34" i="20"/>
  <c r="C36" i="20"/>
  <c r="C38" i="20"/>
  <c r="C6" i="20"/>
  <c r="C8" i="20"/>
  <c r="C10" i="20"/>
  <c r="C12" i="20"/>
  <c r="C14" i="20"/>
  <c r="C15" i="20"/>
  <c r="C17" i="20"/>
  <c r="C19" i="20"/>
  <c r="C21" i="20"/>
  <c r="C23" i="20"/>
  <c r="C27" i="20"/>
  <c r="C29" i="20"/>
  <c r="C31" i="20"/>
  <c r="C33" i="20"/>
  <c r="C35" i="20"/>
  <c r="A12" i="5"/>
  <c r="M5" i="9" l="1"/>
  <c r="F5" i="9"/>
  <c r="E3" i="21"/>
  <c r="B3" i="21"/>
  <c r="J5" i="9"/>
  <c r="I5" i="9"/>
  <c r="D34" i="8" l="1"/>
  <c r="C34" i="8"/>
  <c r="A10" i="5"/>
  <c r="A6" i="5" s="1"/>
  <c r="A7" i="5" l="1"/>
  <c r="F8" i="5"/>
  <c r="G8" i="5"/>
  <c r="C3" i="14"/>
  <c r="C9" i="14"/>
  <c r="C13" i="14"/>
  <c r="C11" i="14"/>
  <c r="C8" i="14"/>
  <c r="C6" i="14"/>
  <c r="C4" i="14"/>
  <c r="C15" i="14"/>
  <c r="C14" i="14"/>
  <c r="C12" i="14"/>
  <c r="C10" i="14"/>
  <c r="C7" i="14"/>
  <c r="C5" i="14"/>
  <c r="K8" i="5"/>
  <c r="B8" i="5"/>
  <c r="J8" i="5"/>
  <c r="E8" i="5"/>
  <c r="I8" i="5"/>
  <c r="D8" i="5"/>
  <c r="L8" i="5"/>
  <c r="H8" i="5"/>
  <c r="C8" i="5"/>
  <c r="A8" i="5" l="1"/>
  <c r="D3" i="15"/>
  <c r="H51" i="25"/>
  <c r="H91" i="25" s="1"/>
  <c r="D51" i="25"/>
  <c r="D91" i="25" s="1"/>
  <c r="G51" i="25"/>
  <c r="G91" i="25"/>
  <c r="C51" i="25"/>
  <c r="C91" i="25" s="1"/>
</calcChain>
</file>

<file path=xl/comments1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1" authorId="0">
      <text>
        <r>
          <rPr>
            <sz val="8"/>
            <color indexed="81"/>
            <rFont val="Tahoma"/>
            <family val="2"/>
            <charset val="204"/>
          </rPr>
          <t xml:space="preserve">Данный раздел содержит большое количество листов, поэтому перед отправкой документа на печать, обязательно укажите область печати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данной таблице не указываются  сведения об аттестации для заключения эффективных контрактов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<sst xmlns="http://schemas.openxmlformats.org/spreadsheetml/2006/main" count="1074" uniqueCount="798">
  <si>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</si>
  <si>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</si>
  <si>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</si>
  <si>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</si>
  <si>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</si>
  <si>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</si>
  <si>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</si>
  <si>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</si>
  <si>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</si>
  <si>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</si>
  <si>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</si>
  <si>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</si>
  <si>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</si>
  <si>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</si>
  <si>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</si>
  <si>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</si>
  <si>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</si>
  <si>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</si>
  <si>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</si>
  <si>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</si>
  <si>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</si>
  <si>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</si>
  <si>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</si>
  <si>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</si>
  <si>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</si>
  <si>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</si>
  <si>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</si>
  <si>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</si>
  <si>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</si>
  <si>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</si>
  <si>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</si>
  <si>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</si>
  <si>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</si>
  <si>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</si>
  <si>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</si>
  <si>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</si>
  <si>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</si>
  <si>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</si>
  <si>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</si>
  <si>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</si>
  <si>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</si>
  <si>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</si>
  <si>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</si>
  <si>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</si>
  <si>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</si>
  <si>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</si>
  <si>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</si>
  <si>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</si>
  <si>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</si>
  <si>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</si>
  <si>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</si>
  <si>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</si>
  <si>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</si>
  <si>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</si>
  <si>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</si>
  <si>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</si>
  <si>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</si>
  <si>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</si>
  <si>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</si>
  <si>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</si>
  <si>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</si>
  <si>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</si>
  <si>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</si>
  <si>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</si>
  <si>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</si>
  <si>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</si>
  <si>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</si>
  <si>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</si>
  <si>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</si>
  <si>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</si>
  <si>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</si>
  <si>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</si>
  <si>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</si>
  <si>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</si>
  <si>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</si>
  <si>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</si>
  <si>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</si>
  <si>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</si>
  <si>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</si>
  <si>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</si>
  <si>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</si>
  <si>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</si>
  <si>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</si>
  <si>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</si>
  <si>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</si>
  <si>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</si>
  <si>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</si>
  <si>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</si>
  <si>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</si>
  <si>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</si>
  <si>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</si>
  <si>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</si>
  <si>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</si>
  <si>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</si>
  <si>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</si>
  <si>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</si>
  <si>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</si>
  <si>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</si>
  <si>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</si>
  <si>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</si>
  <si>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</si>
  <si>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</si>
  <si>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</si>
  <si>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</si>
  <si>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</si>
  <si>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</si>
  <si>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</si>
  <si>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</si>
  <si>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</si>
  <si>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</si>
  <si>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</si>
  <si>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</si>
  <si>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</si>
  <si>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</si>
  <si>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</si>
  <si>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</si>
  <si>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</si>
  <si>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</si>
  <si>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</si>
  <si>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</si>
  <si>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</si>
  <si>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</si>
  <si>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</si>
  <si>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</si>
  <si>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</si>
  <si>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</si>
  <si>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</si>
  <si>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участников мероприятия (чел.)</t>
  </si>
  <si>
    <t>Возрастная характеристика участников мероприятия</t>
  </si>
  <si>
    <t>5.2. Мероприятия по месту жительства</t>
  </si>
  <si>
    <t>Наименование мероприятия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</si>
  <si>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</si>
  <si>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</si>
  <si>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</si>
  <si>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</si>
  <si>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</si>
  <si>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</si>
  <si>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</si>
  <si>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</si>
  <si>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</si>
  <si>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</si>
  <si>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</si>
  <si>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</si>
  <si>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</si>
  <si>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</si>
  <si>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</si>
  <si>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</si>
  <si>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</si>
  <si>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</si>
  <si>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</si>
  <si>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</si>
  <si>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</si>
  <si>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</si>
  <si>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</si>
  <si>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</si>
  <si>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</si>
  <si>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</si>
  <si>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</si>
  <si>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</si>
  <si>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</si>
  <si>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</si>
  <si>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</si>
  <si>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</si>
  <si>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</si>
  <si>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</si>
  <si>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</si>
  <si>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</si>
  <si>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</si>
  <si>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</si>
  <si>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</si>
  <si>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</si>
  <si>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</si>
  <si>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</si>
  <si>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</si>
  <si>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</si>
  <si>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</si>
  <si>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</si>
  <si>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</si>
  <si>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</si>
  <si>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</si>
  <si>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</si>
  <si>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</si>
  <si>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</si>
  <si>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</si>
  <si>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</si>
  <si>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</si>
  <si>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</si>
  <si>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</si>
  <si>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</si>
  <si>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</si>
  <si>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</si>
  <si>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</si>
  <si>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</si>
  <si>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</si>
  <si>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</si>
  <si>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</si>
  <si>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</si>
  <si>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</si>
  <si>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</si>
  <si>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</si>
  <si>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</si>
  <si>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</si>
  <si>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</si>
  <si>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</si>
  <si>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</si>
  <si>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</si>
  <si>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</si>
  <si>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</si>
  <si>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</si>
  <si>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</si>
  <si>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</si>
  <si>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</si>
  <si>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</si>
  <si>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</si>
  <si>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</si>
  <si>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</si>
  <si>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</si>
  <si>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</si>
  <si>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</si>
  <si>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</si>
  <si>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</si>
  <si>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</si>
  <si>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5.3. Участие в организации мероприятий других уровней (международный, Всероссийский, региональный, областной)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</si>
  <si>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</si>
  <si>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</si>
  <si>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</si>
  <si>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</si>
  <si>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</si>
  <si>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</si>
  <si>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</si>
  <si>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</si>
  <si>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</si>
  <si>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</si>
  <si>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 xml:space="preserve">Количество </t>
  </si>
  <si>
    <t xml:space="preserve">Сроки проведения </t>
  </si>
  <si>
    <t>Количество участников</t>
  </si>
  <si>
    <t>Цель мероприятия</t>
  </si>
  <si>
    <t>Направление деятельности, Наименование мероприятия</t>
  </si>
  <si>
    <t>ИТОГО</t>
  </si>
  <si>
    <t>Направленные на пропаганду здорового образа жизни</t>
  </si>
  <si>
    <t>По поддержке молодежного творчества</t>
  </si>
  <si>
    <t>По поддержке работающей молодежи</t>
  </si>
  <si>
    <t>Направленные на занятость молодежи</t>
  </si>
  <si>
    <t>По туризму</t>
  </si>
  <si>
    <t>По инновационному направлению</t>
  </si>
  <si>
    <t>По поддежке молодой семьи</t>
  </si>
  <si>
    <t>Направленные на профилактику ассоциальных явлений (для подростков и молодежи)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</si>
  <si>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</si>
  <si>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</si>
  <si>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</si>
  <si>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</si>
  <si>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</si>
  <si>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</si>
  <si>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</si>
  <si>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</si>
  <si>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</si>
  <si>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</si>
  <si>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</si>
  <si>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</si>
  <si>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</si>
  <si>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</si>
  <si>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</si>
  <si>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</si>
  <si>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</si>
  <si>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</si>
  <si>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</si>
  <si>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</si>
  <si>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</si>
  <si>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>5.1 ГОРОДСКИЕ МЕРОПРИЯТИЯ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</si>
  <si>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</si>
  <si>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</si>
  <si>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</si>
  <si>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</si>
  <si>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</si>
  <si>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</si>
  <si>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</si>
  <si>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</si>
  <si>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</si>
  <si>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</si>
  <si>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</si>
  <si>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</si>
  <si>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</si>
  <si>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</si>
  <si>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</si>
  <si>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</si>
  <si>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МБУ МЦ "Зодиак"</t>
  </si>
  <si>
    <t>И.А. Боярдинова</t>
  </si>
  <si>
    <t>Муниципальное бюджетное учреждение Ленинского района города Новосибирска Молодежный центр "Зодиак" (МБУ МЦ "Зодиак") 22.06.1994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</si>
  <si>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</si>
  <si>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630121, г. Новосибирск, ул. Невельского, 55                                                                                                  e-mail: mczodiak@yandex.ru  тел/факс 350-16-88                                                                                                                                                                    страница на портале тымолод.рф: http://www.timolod.ru/zodiak                                                                                                      сайт: https://nskzodiak.ru, группа VK: vk.com/nskzodiak</t>
  </si>
  <si>
    <t>Ирина Александровна Боярдинова</t>
  </si>
  <si>
    <t>Структурные подразделения учреждения:                                                                                                                                                                                                                                                  "Антей",  ул. Титова, 12 - 1 этаж жилого дома                                                                                                                          "Антей", ул. Путевая, 6 - 1 этаж жилого дома                                                                                                                                                                  "НКС", ул. Ватутина, 17 - 1 этаж жилого дома                                                                                                            "Панда", ул. Котовского, 10 - 1 этаж жилого дома                                                                      "Юность", ул. Невельского, 55 - пристройка к жилому дому</t>
  </si>
  <si>
    <t>Площадь по структурным подразделениям:                                                                                                                    "Антей",  ул. Титова, 12 - 343,3 кв.м.                                                                                                               "Антей", ул. Путевая, 6 - 174,6 кв.м.                                                                                                                                                              "НКС", ул. Ватутина, 17 - 264,4 кв.м.                                                                                                               "Панда", ул. Котовского, 10 - 138,9 кв.м.                                                                                                            "Юность", ул. Невельского, 55 - 862,7 кв.м.                                                                                                             Итого: 1783,9 кв.м.</t>
  </si>
  <si>
    <t>Площадь по структурным подразделениям:                                                                                                           "Антей",  ул. Титова, 12 - 150,2 кв.м.                                                                                                            "Антей", ул. Путевая, 6 - 87,2 кв.м.                                                                                                                                                              "НКС", ул. Ватутина, 17 - 191,5 кв.м.                                                                                                                 "Панда", ул. Котовского, 10 - 103,2 кв.м.                                                                                                    "Юность", ул. Невельского, 55 - 244,6 кв.м.                                                                                                   Итого: 776,7 кв.м.</t>
  </si>
  <si>
    <t>"Антей",  ул. Титова, 12 - 5                                                                                                                         "Антей", ул. Путевая, 6 - 4                                                                                                                                                          "НКС", ул. Ватутина, 17 - 9                                                                                                                         "Панда", ул. Котовского, 10 - 5                                                                                                                    "Юность", ул. Невельского, 55 - 15                                                                                                            Итого: 38</t>
  </si>
  <si>
    <t xml:space="preserve">"Антей",  ул. Титова, 12 - пн-вс 9.00-22.00                                                                                          "Антей", ул. Путевая, 6 - пн-вс 9.00-21.00                                                                                                                                                          "НКС", ул. Ватутина, 17 - пн-вс 9.00-22.00                                                                                            "Панда", ул. Котовского, 10 - пн-вс 9.00-22.00                                                                                    "Юность", ул. Невельского, 55 - пн-вс 9.00-22.00                                                                                    </t>
  </si>
  <si>
    <t>Давайте путешествовать</t>
  </si>
  <si>
    <t xml:space="preserve"> декабрь 2017-декабрь 2018г.</t>
  </si>
  <si>
    <t>14-35 лет</t>
  </si>
  <si>
    <t>Обратная сторона</t>
  </si>
  <si>
    <t>январь-декабрь 2018</t>
  </si>
  <si>
    <t>14-35</t>
  </si>
  <si>
    <t>Эко-патруль</t>
  </si>
  <si>
    <t>13-27</t>
  </si>
  <si>
    <t>Новове поколение</t>
  </si>
  <si>
    <t>16-33</t>
  </si>
  <si>
    <t>Молодёжный совет</t>
  </si>
  <si>
    <t>14-22</t>
  </si>
  <si>
    <t xml:space="preserve">Молодежная гостиная </t>
  </si>
  <si>
    <t>14-30</t>
  </si>
  <si>
    <t>Открытое сердце</t>
  </si>
  <si>
    <t>Школа по спортивному туризму</t>
  </si>
  <si>
    <t>18-30</t>
  </si>
  <si>
    <t>Клуб по спортивному туризму «Кайлас»</t>
  </si>
  <si>
    <t>18-35</t>
  </si>
  <si>
    <t>Школа безопасности</t>
  </si>
  <si>
    <t>Безопасный город   для молодежи</t>
  </si>
  <si>
    <t>14-18</t>
  </si>
  <si>
    <t>Спортивный вестник</t>
  </si>
  <si>
    <t>Лыжный поход первой категории сложности</t>
  </si>
  <si>
    <t>01-8,01</t>
  </si>
  <si>
    <t>Алтай</t>
  </si>
  <si>
    <t>Лыжный поход второй категории сложности</t>
  </si>
  <si>
    <t>01-10,01</t>
  </si>
  <si>
    <t>Урал</t>
  </si>
  <si>
    <t>НСО</t>
  </si>
  <si>
    <t>Спелео поход первой категории сложности</t>
  </si>
  <si>
    <t>03-10,01</t>
  </si>
  <si>
    <t>Лыжный поход выходного дня</t>
  </si>
  <si>
    <t>02-05,01</t>
  </si>
  <si>
    <t>23-25,02</t>
  </si>
  <si>
    <t>03-07,03</t>
  </si>
  <si>
    <t>-</t>
  </si>
  <si>
    <t>12.01-25.01</t>
  </si>
  <si>
    <t>03.03-10.03</t>
  </si>
  <si>
    <t>Хакасия</t>
  </si>
  <si>
    <t>Спелеопоход первой категории сложности</t>
  </si>
  <si>
    <t>03.03-06.03</t>
  </si>
  <si>
    <t>Организация и проведение пешеходного похода выходного дня</t>
  </si>
  <si>
    <t>27-29,04</t>
  </si>
  <si>
    <t>Организация и проведение вело похода 1 категории сложности</t>
  </si>
  <si>
    <t>25-27,05</t>
  </si>
  <si>
    <t>Организация и проведение Водного похода 4 категории сложности</t>
  </si>
  <si>
    <t>18-20,05</t>
  </si>
  <si>
    <t>Организация и проведение водного похода 1 категории сложности</t>
  </si>
  <si>
    <t>25.06-04.07</t>
  </si>
  <si>
    <t>Пешеходный поход первой категории сложности</t>
  </si>
  <si>
    <t>06-13,06</t>
  </si>
  <si>
    <t>09-12,06</t>
  </si>
  <si>
    <t>Фестиваль по ориентированию слепых в открытом пространстве "Твой километр"</t>
  </si>
  <si>
    <t>Содействие молодёжи в трудной жизненной ситуации</t>
  </si>
  <si>
    <t>Фестиваль науки и искусства "Космофест"</t>
  </si>
  <si>
    <t>Содействие развитию активной жизненной позиции</t>
  </si>
  <si>
    <t>Патриотическая акция "Рассвет без войны"</t>
  </si>
  <si>
    <t>Гражданско-патриотическое воспитание</t>
  </si>
  <si>
    <t>18-27</t>
  </si>
  <si>
    <t>Организация и проведение городских соревнований по спортивному ориентированию, посвящённых памяти Бовтручук А.А.</t>
  </si>
  <si>
    <t xml:space="preserve">Организация и  проведение  фестиваля по строительству снежных
хижин 
«Иглу 2018 – Город Эскимосов»
</t>
  </si>
  <si>
    <t xml:space="preserve">Благотворительный спектакль по ПДД «Автосказка» </t>
  </si>
  <si>
    <t xml:space="preserve">Содействие развитию активной жизненной позиции </t>
  </si>
  <si>
    <t xml:space="preserve">от 4 - 35 </t>
  </si>
  <si>
    <t>Соцально-значимая акция "Трудовой десант"</t>
  </si>
  <si>
    <t>16-22</t>
  </si>
  <si>
    <t>Фестиваль мороженого</t>
  </si>
  <si>
    <t>13-33</t>
  </si>
  <si>
    <t xml:space="preserve">Организация и проведение Открытых соревнований
Ленинского района  по спортивному туризму
«Зимний марафон-2018»
</t>
  </si>
  <si>
    <t xml:space="preserve">Организация и проведение Открытых соревнований
Ленинского района  по спортивному туризму
«Весенний марафон-2018»,
посвящённых 73-й годовщине ВОВ
</t>
  </si>
  <si>
    <t>Благотворительный марафон «Мы вместе»</t>
  </si>
  <si>
    <t>от 6-35</t>
  </si>
  <si>
    <t>Монумент Славы</t>
  </si>
  <si>
    <t>Популяризация спортивного ориентирования
- Повышение спортивного мастерства
- Выявление сильнейших спортсменов
- Привлечение к занятиям спортивным ориентированием</t>
  </si>
  <si>
    <t>Было много участников разных возрастов. Данное мероприятие открывает летний сезон по спортивному ориентированию. Дистанция была интересна. Многие школьники впервые участвовали в подобных мероприятиях.</t>
  </si>
  <si>
    <t>Чемской бор, Советский район</t>
  </si>
  <si>
    <t>Фестиваль проводится в целях привлечения молодежи к организованному досугу и пропаганды активного отдыха и здорового образа жизни</t>
  </si>
  <si>
    <t xml:space="preserve">В мероприятии приняли участие 183 чел – дети, подростки, молодежь. Все участники получили заряд бодрости и хорошего настроения. 
Мероприятие снимал:  ОТС,
СТС
</t>
  </si>
  <si>
    <t>ПКиО им. Кирова</t>
  </si>
  <si>
    <t xml:space="preserve">Приобщение детей, подростков, молодежи с ограниченными возможностями здоровья (незрячих и слабовидящих) к ориентированию в городском пространстве. </t>
  </si>
  <si>
    <t>Цель достигнута. Участников дистанции 18, волонтеров 30, зрителей программы 102</t>
  </si>
  <si>
    <t xml:space="preserve">Лекция по профилактике  употребления ПАВ. Просмотр фильма
 «Нет наркотикам!» (в рамках плана по профилактике наркомании)
</t>
  </si>
  <si>
    <t xml:space="preserve">Весенняя неделя добра:
акция «День Земли»
акция «Добрая крышечка»
акция «Батарейка»
</t>
  </si>
  <si>
    <t xml:space="preserve">20.04.2018
23.04.2018
25.04.2018
</t>
  </si>
  <si>
    <t>Тренинг по профилактике ВИЧ-инфекции «Зона безопасности» для подростков отдела</t>
  </si>
  <si>
    <t>Акция «Поменяй сигарету на конфету» к всемирному Дню без табака</t>
  </si>
  <si>
    <t>Адресная помощь пожилым людям</t>
  </si>
  <si>
    <t xml:space="preserve"> микрорайон "Западный"</t>
  </si>
  <si>
    <t>Круглый стол «Перспектива развития волонтерского движения на микрорайоне»</t>
  </si>
  <si>
    <t>Акция «Добрая крышечка»</t>
  </si>
  <si>
    <t>Акция «Письма доброты»</t>
  </si>
  <si>
    <t>01.10-10.10.2018</t>
  </si>
  <si>
    <t>Акция «Поделись теплом»</t>
  </si>
  <si>
    <t>Психиатрическая больница №3</t>
  </si>
  <si>
    <t>Акция  " «SOSисочка»"</t>
  </si>
  <si>
    <t>01.11-30.11.2018</t>
  </si>
  <si>
    <t>Акция "Новый год"</t>
  </si>
  <si>
    <t>Передвижная выставка социально-значимых плакатов «Это - не модно»</t>
  </si>
  <si>
    <t>МБУ МЦ им. А.П. Чехова, Связистов 139/1</t>
  </si>
  <si>
    <t>Акция «Свеча памяти»</t>
  </si>
  <si>
    <t>Монумент славы</t>
  </si>
  <si>
    <t>Городской благотворительный фестиваль творчества молодежи «Green Fly»</t>
  </si>
  <si>
    <t>г. Новосибирск, МФК «Сан Сити» (пл. К. Маркса, 7)</t>
  </si>
  <si>
    <t xml:space="preserve">Открытие весенней недели добра. </t>
  </si>
  <si>
    <t>Малый зал мэрии Кр.проспект,34</t>
  </si>
  <si>
    <t>Фестиваль природы «Dendro»</t>
  </si>
  <si>
    <t>Жуковского,100</t>
  </si>
  <si>
    <t>Конкурс социально-экологической рекламы «Мы за чистый город»</t>
  </si>
  <si>
    <t>МФК «Сан-Сити», К.Маркса,7</t>
  </si>
  <si>
    <t>Акция «Километры победы»</t>
  </si>
  <si>
    <t>пл.Пименова</t>
  </si>
  <si>
    <t>Экологический агиттеплоход</t>
  </si>
  <si>
    <t>о.Кораблик</t>
  </si>
  <si>
    <t>Слет добровольческих объединений "Твое время"</t>
  </si>
  <si>
    <t>ДСОЛ КД "Юбилейный"</t>
  </si>
  <si>
    <t>Экологическая акция "Чистый берег"</t>
  </si>
  <si>
    <t>Михайловская набережная</t>
  </si>
  <si>
    <t>Акция «Бессметный полк»</t>
  </si>
  <si>
    <t>Пл. им. Ленина</t>
  </si>
  <si>
    <t>Акция «Читаем детям о войне»</t>
  </si>
  <si>
    <t>МБОУ СОШ №191, Невельского,53/1</t>
  </si>
  <si>
    <t>Художник, уборщик территории</t>
  </si>
  <si>
    <t>Отдел занятости населения по Ленинскому району, МБУ Центр "Молодежный"</t>
  </si>
  <si>
    <t>04.-29.06.2018, 25.06-20.07.2018, 27.07.-09.08.2018</t>
  </si>
  <si>
    <t>Фестиваль национальных культур «Взгляд на Восток»</t>
  </si>
  <si>
    <t>ТРЦ «Континент», Троллейная,120а</t>
  </si>
  <si>
    <t>Вокальный конкурс левобережья «Пой с нами»</t>
  </si>
  <si>
    <t>МАОУ «Гимназия № 7 «Сибирская». Зорге,42а</t>
  </si>
  <si>
    <t>Открытый районный танцевальный фестиваль-конкурс «Восточная принцесса-2018»</t>
  </si>
  <si>
    <t xml:space="preserve">г. Новосибирск,
ул. Станиславского, 4
Дом детского творчества им. В. Дубинина
</t>
  </si>
  <si>
    <t>Открытие парка им. С.М. Кирова «Парк зажигает огни»</t>
  </si>
  <si>
    <t>ПКИО им. С. Кирова</t>
  </si>
  <si>
    <t>Фестиваль-конкурс "Creative school"</t>
  </si>
  <si>
    <t>ДК «Затон», Судоремонтная, 1</t>
  </si>
  <si>
    <t>Открытый фестиваль-конкурс молодых руководителей танцевальных коллективов «Культпросвет»</t>
  </si>
  <si>
    <t xml:space="preserve">Дом молодёжи Первомайского района, Эйхе, 1
</t>
  </si>
  <si>
    <t>IVконкурс-фестиваль вокального творчества «Моя Россия»</t>
  </si>
  <si>
    <t xml:space="preserve">МБОУ СОШ №109
Вертковская,10
</t>
  </si>
  <si>
    <t>Конкурс восточного танца «Восточная принцесса»</t>
  </si>
  <si>
    <t xml:space="preserve">ДК Станиславского
Котовского,2
</t>
  </si>
  <si>
    <t>Городской литературно-краеведческий конкурс «Читая Сибирскую литературу»</t>
  </si>
  <si>
    <t xml:space="preserve">ГЦИНК 
ул.Ленина, д.32
</t>
  </si>
  <si>
    <t>Первенство спортивного клуба «Динамэкс»</t>
  </si>
  <si>
    <t>21.04.18-22.04.2018</t>
  </si>
  <si>
    <t xml:space="preserve">г. Новосибирск
ул. Гоголя 34 а
спортивный клуб «Динамэкс»
</t>
  </si>
  <si>
    <t>ТРЦ «Сибирский молл»</t>
  </si>
  <si>
    <t>Городской конкурс-фестиваль "Звездные имена Новосибирска»</t>
  </si>
  <si>
    <t xml:space="preserve">XXVII Фестиваль детского, юношеского
и молодежного театрального творчества
«Времен связующая нить».
</t>
  </si>
  <si>
    <t xml:space="preserve">МБУ МЦ им. А. П. Чехова
1пер Петропавловский,10
</t>
  </si>
  <si>
    <t>Конкурс-фестиваль «Беспокойные сердца»</t>
  </si>
  <si>
    <t xml:space="preserve">КДЦ им. Станиславского </t>
  </si>
  <si>
    <t xml:space="preserve">IРегиональный телевизионный проект-конкурс талантов
«Я- суперзвезда»
</t>
  </si>
  <si>
    <t>МФЦ Сан-Сити, К.Маркса,7</t>
  </si>
  <si>
    <t>Первенство Сибирского федерального округа  по каратэ</t>
  </si>
  <si>
    <t>Барнаул</t>
  </si>
  <si>
    <t xml:space="preserve">Первенство НСО по каратэ </t>
  </si>
  <si>
    <t>Стадион «Электрон» Учительска,63</t>
  </si>
  <si>
    <t>Открытого Первенства Новосибирской области по авиационным комнатным моделям</t>
  </si>
  <si>
    <t>30.03.18-31.03.18</t>
  </si>
  <si>
    <t>г. Бердск база СОК «Рассвет» (ул. Зеленая Роща 9/4).</t>
  </si>
  <si>
    <t>Региональный фестиваль-конкурс детского и юношеского творчества «Телескоп»</t>
  </si>
  <si>
    <t xml:space="preserve">ДК им.А.С. Попова
ул. Зыряновская 123
</t>
  </si>
  <si>
    <t>IX открытый рейтинговый чемпионат Сибири по восточным танцам</t>
  </si>
  <si>
    <t>27.04.18-29.04.18</t>
  </si>
  <si>
    <t>ДК "Прогресс", Красный проспект, 167</t>
  </si>
  <si>
    <t>II Рейтинговый чемпионат Красноярского края по Восточным танцам «Сокровища Востока»</t>
  </si>
  <si>
    <t>08.06.18-12.06.12</t>
  </si>
  <si>
    <t>Г. Минусинск</t>
  </si>
  <si>
    <t xml:space="preserve">Областной конкурс талантов 
«Талант Шоу»
</t>
  </si>
  <si>
    <t>Сибирский молл, Фрунзе,238</t>
  </si>
  <si>
    <t xml:space="preserve">Телевизионный региональный  конкурс талантов </t>
  </si>
  <si>
    <t>Первенство НСО по свободнолетающим схематическим авиамоделям</t>
  </si>
  <si>
    <t>г.Искитим</t>
  </si>
  <si>
    <t xml:space="preserve">Всероссийский открытый чемпионат по современной  хореографии
«Антигравитация»
</t>
  </si>
  <si>
    <t xml:space="preserve">ДК «Юность»
Пр. Строителей , 21
</t>
  </si>
  <si>
    <t xml:space="preserve">Фестиваль детского и юношеского творчества 
 «Сибирские изумруды »
</t>
  </si>
  <si>
    <t xml:space="preserve">ДК «Прогресс»
Красный проспект, д.167
</t>
  </si>
  <si>
    <t>Фестиваль детского и юношеского творчества «Звезды Олимпа»</t>
  </si>
  <si>
    <t>12.05.20178</t>
  </si>
  <si>
    <t>ДК Прогресс, Кр.проспект,167</t>
  </si>
  <si>
    <t xml:space="preserve">Телевизионный открытый  конкурс талантов 
«Я- суперзвезда»
</t>
  </si>
  <si>
    <t>Всероссийский конкурс достижений талантливой молодежи «НАЦИОНАЛЬНОЕ ДОСТОЯНИЕ РОССИИ»</t>
  </si>
  <si>
    <t xml:space="preserve">г. Москва, 111675, 
ул. Дмитриевского, д.7, офис 7
</t>
  </si>
  <si>
    <t>IVфестиваль восточного танца «Белиданс»</t>
  </si>
  <si>
    <t>16.02.18-18.02.18</t>
  </si>
  <si>
    <t>ДК «Прогресс», Кр. Проспект,167</t>
  </si>
  <si>
    <t>Фестиваль восточного танца «Orientaliya»</t>
  </si>
  <si>
    <t>КДЦ им. Станиславского, ул. Котовского, 2А</t>
  </si>
  <si>
    <t xml:space="preserve">Социальная акция "Фримаркет" </t>
  </si>
  <si>
    <t xml:space="preserve">СП «Юность»
Невельского,55
</t>
  </si>
  <si>
    <t>Диплом участника - 2</t>
  </si>
  <si>
    <t>Диплом участника - 1</t>
  </si>
  <si>
    <t>3 место - 1</t>
  </si>
  <si>
    <t>Благодарственное письмо - 1</t>
  </si>
  <si>
    <t>1 место - 1                                                                                                                                3 место - 1</t>
  </si>
  <si>
    <t>1 место - 1</t>
  </si>
  <si>
    <t>Диплом участника - 4</t>
  </si>
  <si>
    <t>Диплом участника - 3</t>
  </si>
  <si>
    <t xml:space="preserve">1 место - 2
</t>
  </si>
  <si>
    <t xml:space="preserve"> Гран-при - 1                                                                3 место - 1</t>
  </si>
  <si>
    <t xml:space="preserve">2 место - 1                                                            </t>
  </si>
  <si>
    <t xml:space="preserve">1 место - 1                                                                     </t>
  </si>
  <si>
    <t>Международная акция «Читаем детям о войне»</t>
  </si>
  <si>
    <t>Баннеры к мероприятиям</t>
  </si>
  <si>
    <t>Дипломы к различным мероприятиям</t>
  </si>
  <si>
    <t>http://timolod.ru/centers/youth_centers/opisanie/zodiak.php/</t>
  </si>
  <si>
    <t>https://vk.com/id297055498</t>
  </si>
  <si>
    <t>https://vk.com/nskzodiak</t>
  </si>
  <si>
    <t>183 день/56932 год</t>
  </si>
  <si>
    <t>27 сутки/8524 год</t>
  </si>
  <si>
    <t>https://www.instagram.com/nskzodiak/</t>
  </si>
  <si>
    <t>нет данных</t>
  </si>
  <si>
    <t>https://www.youtube.com/channel/UCCvC-DkxzA-ta5RMX9Y5PBw?view_as=subscriber</t>
  </si>
  <si>
    <t>10 сутки/ 3564 год</t>
  </si>
  <si>
    <t>Ул. Титова, 12</t>
  </si>
  <si>
    <t>28-30.03.18</t>
  </si>
  <si>
    <t>НГТУ</t>
  </si>
  <si>
    <t>ул.Титова,12</t>
  </si>
  <si>
    <t>ул. Путевая, 6</t>
  </si>
  <si>
    <t>Интеллектуальная викторина по ориентированию слепых в пространстве</t>
  </si>
  <si>
    <t>Ирга «опасно-безопасно» (профилактика употребление ПАВ/ВИЧ)</t>
  </si>
  <si>
    <t>НПЭК, ул. Титова, 14</t>
  </si>
  <si>
    <t>Библиотека им. Некрасова, ул. Римского-Корсакова, 5/1</t>
  </si>
  <si>
    <t>пл.К.Маркса,7 ТЦ "Сан Сити"</t>
  </si>
  <si>
    <t>1-й Петропавловский пер,10</t>
  </si>
  <si>
    <t xml:space="preserve">Красный проспект </t>
  </si>
  <si>
    <t>содействие формированию ЗОЖ в молодёжной среде</t>
  </si>
  <si>
    <t xml:space="preserve"> от 14 лет и старше</t>
  </si>
  <si>
    <t>Фестиваль танцев «NSK_Dance»</t>
  </si>
  <si>
    <t>Содействие развитию активной жизненной позиции молодёжи</t>
  </si>
  <si>
    <t>от 14 лет и старше</t>
  </si>
  <si>
    <t>Турнир по мини-футболу на Кубок МЦ «Зодиак», приуроченный к Чемпионату Мира-2018</t>
  </si>
  <si>
    <t>ТРЦ «Сан-Сити» пл.К.Маркса,7</t>
  </si>
  <si>
    <t>23.03-13.04.18</t>
  </si>
  <si>
    <t>МБУ МЦ "Патриот"</t>
  </si>
  <si>
    <t>МБУ МЦ им. Чехова</t>
  </si>
  <si>
    <t>ул. Красный проспект 48, Гимназия №1 уличное футбольное поле.</t>
  </si>
  <si>
    <t xml:space="preserve">Диплом участника - 1 </t>
  </si>
  <si>
    <t xml:space="preserve"> 5-ый открытый фестиваль творческой самодеятельности «АРТ-КАЛИНКА»</t>
  </si>
  <si>
    <t>Фестиваль танца «NSK-Dаnce»</t>
  </si>
  <si>
    <t>Диплома участника - 2</t>
  </si>
  <si>
    <t>ПКиО им. С. Кирова</t>
  </si>
  <si>
    <t>V открытый фестиваль-конкурс юных стилистов дизайнеров и моделей «Fashion FreeStyle-2018»</t>
  </si>
  <si>
    <t>ЦДО «Алые паруса»</t>
  </si>
  <si>
    <t>СОШ№112</t>
  </si>
  <si>
    <t>ДК им. Калинина</t>
  </si>
  <si>
    <t>ул.Солидарности,71б</t>
  </si>
  <si>
    <t>ПКиО им Кирова</t>
  </si>
  <si>
    <t>25-26.08.2018</t>
  </si>
  <si>
    <t>Д. Ковальчук ,2</t>
  </si>
  <si>
    <t>3 открытый городской конкурс «Что скрывает маска»</t>
  </si>
  <si>
    <t xml:space="preserve">Фестиваль-конкурс по бальным танцам «Музыкальная весна-2018» </t>
  </si>
  <si>
    <t xml:space="preserve">Конкурс –фестивал танцевального искусства «Siberian Dance Contest-2018» </t>
  </si>
  <si>
    <t>1 место - 2</t>
  </si>
  <si>
    <t>Городской турнир по бальным танцам «Новосибирск –город талантов», посвященный 125-летию Новосибирска</t>
  </si>
  <si>
    <t>Гала концерт «Таланты Левобережья»</t>
  </si>
  <si>
    <t>Городские соревнования по мини -футболу среди работающей молодежи.</t>
  </si>
  <si>
    <t xml:space="preserve">интернет-конкурс </t>
  </si>
  <si>
    <t>24-25.03</t>
  </si>
  <si>
    <t>Ул. Ядринцевская, 46</t>
  </si>
  <si>
    <t>12 межрегиональный детский конкурс белорусского творчества «От полесья до Сибири несите, аисты, весну!»</t>
  </si>
  <si>
    <t>Третий межрегиональный конкурс исполнителей народной музыки «Песенная Артель»</t>
  </si>
  <si>
    <t>Красный проспект,167</t>
  </si>
  <si>
    <t>Участие во всероссийском конкурсе «Звезда спасения»</t>
  </si>
  <si>
    <t>1.03 – 15.03</t>
  </si>
  <si>
    <t>Ул. Советская, 4а</t>
  </si>
  <si>
    <t>ул.Котовского,2а</t>
  </si>
  <si>
    <t>1 место - 4                                                                                                                    3 место - 1</t>
  </si>
  <si>
    <t>Всероссийский фестиваль –конкурс детского и юношеского творчества «Алмазные Сияния»</t>
  </si>
  <si>
    <t>2 место - 1</t>
  </si>
  <si>
    <t xml:space="preserve"> Всероссийский фестиваль-конкурс детского, юношеского и профессионального творчества «Путеводная звезда-2018» </t>
  </si>
  <si>
    <t>1 место - 2                                                                                                                    2 место - 2</t>
  </si>
  <si>
    <t>Всероссийский фестивал детского и юношеского творчества «Сокровища нации «Парад талантов России".</t>
  </si>
  <si>
    <t>1 место - 1                                                                                                                    3 место - 1</t>
  </si>
  <si>
    <t>ул. Красный проспект, 167, ДК "Прогресс"</t>
  </si>
  <si>
    <t>14-28.02.18</t>
  </si>
  <si>
    <t>интернет-конкурс</t>
  </si>
  <si>
    <t>V Международный конкурс-фестиваль «Сибирские мотивы». В рамках проекта «Лучшие из лучших»</t>
  </si>
  <si>
    <t>01-04.03.18</t>
  </si>
  <si>
    <t>20.01-20.03.18</t>
  </si>
  <si>
    <t>ДК им. М. Горького</t>
  </si>
  <si>
    <t>01.08.-1010.2018</t>
  </si>
  <si>
    <t>Г. С-Петербург</t>
  </si>
  <si>
    <t>4-ый Международный телевизионный «IT» проект-конкурсе «Талант-2018»</t>
  </si>
  <si>
    <t>2 место - 2</t>
  </si>
  <si>
    <t>16-ый Международный белорусский музыкальный фестиваль-конкурс «Карагод Сяброй-2018»</t>
  </si>
  <si>
    <t>7-ой Международный интернет-проект «Конкурс будущих звезд Start ,Star!»</t>
  </si>
  <si>
    <t xml:space="preserve"> Акция, посвященная детям  больным целиакией «День целиакии»</t>
  </si>
  <si>
    <t xml:space="preserve">Новосибирский р-н
ул. Морская, 1а
ГАУ НСО Областной центр помощи семье и детям «Морской залив»
</t>
  </si>
  <si>
    <t>Акция, посвященная междунородному дню детей "Детский городок безопасности"</t>
  </si>
  <si>
    <t>Акция в честь Международного дня пропавших детей</t>
  </si>
  <si>
    <t xml:space="preserve">Реабилитационный центр "Семья" ул.Зорге 127а
</t>
  </si>
  <si>
    <t>Новосибирский академический молодежный театр "Глобус"</t>
  </si>
  <si>
    <t>Организация и проведение районного чемпионата по спортивному туризму "Осенний марафон - 2018</t>
  </si>
  <si>
    <t>18 - 35</t>
  </si>
  <si>
    <t>Организация и проведение районной акции "Слет туристов - 2018</t>
  </si>
  <si>
    <t xml:space="preserve"> Соревнования по спортивному туризму 
«Зимний марафон – 2018»
</t>
  </si>
  <si>
    <t>НСО, п.Дзержинка</t>
  </si>
  <si>
    <t xml:space="preserve">Соревнования по спортивному туризму 
«Весенний марафон – 2018»
</t>
  </si>
  <si>
    <t>11-12.05.18</t>
  </si>
  <si>
    <t>Алтайский край</t>
  </si>
  <si>
    <t xml:space="preserve">Соревнования по спортивному туризму  «Осенний марафон – 2018»
</t>
  </si>
  <si>
    <t>07.09 - 09.09.2018</t>
  </si>
  <si>
    <t>НСО, Искитимский район</t>
  </si>
  <si>
    <t>Районная акция "Слет туристов - 2018"</t>
  </si>
  <si>
    <t>г. Новосибирск ПКиО им. Кирова</t>
  </si>
  <si>
    <t>г. Бердск, МАУ ДОД «Юность»</t>
  </si>
  <si>
    <t xml:space="preserve">3 место-1
</t>
  </si>
  <si>
    <t>Соревнования по спортивному ориентированию</t>
  </si>
  <si>
    <t>Манумент славы</t>
  </si>
  <si>
    <t>Фестиваль по строительству снежных хижин «Иглу 2018 – Город Эскимосов»</t>
  </si>
  <si>
    <t>Чемской бор</t>
  </si>
  <si>
    <t xml:space="preserve">1 место-1
</t>
  </si>
  <si>
    <t xml:space="preserve">Г. Новосибирск
Ул. Пирогова, 40
</t>
  </si>
  <si>
    <t>Г. Новосибирск
Ул. Пирогова, 40</t>
  </si>
  <si>
    <t>Г. Бердск</t>
  </si>
  <si>
    <t>2 место-1</t>
  </si>
  <si>
    <t>г. Бердск</t>
  </si>
  <si>
    <t>Кубок по спортивному туризму на пешеходных дистанциях</t>
  </si>
  <si>
    <t>Чемпионат и первенство г. Новосибирска по спортивному ориентированию, 1-й этап Кубка «MTB-O-Tour-2018»</t>
  </si>
  <si>
    <t>Чемпионат и первентство г. Новосибирска 3-й этап Кубка «Run-O-Tour-2018»</t>
  </si>
  <si>
    <t>Чемпионат и первенство г. Новосибирска по спортивному ориентированию 3-й этап Кубка «MTB-O-Tour-2018»</t>
  </si>
  <si>
    <t>2 место -1</t>
  </si>
  <si>
    <t>1 место -1
2 место -1</t>
  </si>
  <si>
    <t>Советский р-н</t>
  </si>
  <si>
    <t xml:space="preserve">1 место – 1
3 место - 1
</t>
  </si>
  <si>
    <t>Бердск</t>
  </si>
  <si>
    <t>2-3.06.18</t>
  </si>
  <si>
    <t>НСО, о.п. Учебный</t>
  </si>
  <si>
    <t>10.06 - 12.06.2018</t>
  </si>
  <si>
    <t>МТК «Ариал», Искитимский р-н</t>
  </si>
  <si>
    <t>Чемпионат области по спортивному ориентированию</t>
  </si>
  <si>
    <t>Соревнования по пешеходному туризму    Кубок НСО «Сибирские связки -2018»</t>
  </si>
  <si>
    <t>5-6 этап Кубка «NSki-O-Tour-2018»</t>
  </si>
  <si>
    <t>Чемпионат области по спортивному туризму</t>
  </si>
  <si>
    <t>Областной туристский слет 2018</t>
  </si>
  <si>
    <t>3 место -1</t>
  </si>
  <si>
    <t>МКУ "Городской центр психолого-педагогической поддержки молодежи "Родник""</t>
  </si>
  <si>
    <t>ГАУ ДПО НСО "Новосибирский институт повышения квалификации и переподготовки работников образования"</t>
  </si>
  <si>
    <t>Центр делового обучения "Сфера"</t>
  </si>
  <si>
    <t xml:space="preserve">III Благотворительный фестиваль «Школа добрых дел» </t>
  </si>
  <si>
    <t>Центральный парк</t>
  </si>
  <si>
    <t>Добровольная народная дружина</t>
  </si>
  <si>
    <t>Организация и проведение водного похода 5 категории сложности</t>
  </si>
  <si>
    <t>06.07 - 08.07.2018</t>
  </si>
  <si>
    <t>18 - 30</t>
  </si>
  <si>
    <t>Организация и проведение горного похода 2 категории сложности</t>
  </si>
  <si>
    <t>13.07 - 22.07.2018</t>
  </si>
  <si>
    <t>Кемеровская область</t>
  </si>
  <si>
    <t>Организация и ароведение водного похода 1 категории сложности</t>
  </si>
  <si>
    <t>14.07 - 20.07.2018</t>
  </si>
  <si>
    <t>14 - 18</t>
  </si>
  <si>
    <t>Организация и проведение спелео похода 1 категории сложности</t>
  </si>
  <si>
    <t>20.07 - 22.07.2018</t>
  </si>
  <si>
    <t>Организация и проведение пешеходного похода выходного дня (спелео)</t>
  </si>
  <si>
    <t>03.08 - 05.08.2018</t>
  </si>
  <si>
    <t>Организация и проведение горного похода 3 категории сложности</t>
  </si>
  <si>
    <t>10.08 - 12.08.2018</t>
  </si>
  <si>
    <t>13.08 - 24.08.2018</t>
  </si>
  <si>
    <t>Организация и проведение пешеходного похода 2 категории сложности</t>
  </si>
  <si>
    <t>Организация и проведение лыжного похода 1 категории сложности</t>
  </si>
  <si>
    <t>20.08 – 27.08</t>
  </si>
  <si>
    <t>Кемеровская обл.</t>
  </si>
  <si>
    <t>01. – 05.11.</t>
  </si>
  <si>
    <t>02.-04.11.18</t>
  </si>
  <si>
    <t>14-16.12.</t>
  </si>
  <si>
    <t>Участие в областном турслете</t>
  </si>
  <si>
    <t>10-12.06.2018</t>
  </si>
  <si>
    <t>МТК "Ариал" р.Тальменка</t>
  </si>
  <si>
    <t>Судейство конкурсной программы</t>
  </si>
  <si>
    <t>Участие в Областной профильной смене "Школа безопасности"</t>
  </si>
  <si>
    <t>27.06-03.07.2018</t>
  </si>
  <si>
    <t>Участие в Первенстве СФО по лыжному туризму, дистанция 3,4,5 класса</t>
  </si>
  <si>
    <t>10-11.02.2018</t>
  </si>
  <si>
    <t>ДОЛ "Красная горка"</t>
  </si>
  <si>
    <t>Организация судейского аппарата</t>
  </si>
  <si>
    <t>31-е совещание-конференция по безопасности в спортивном  туризме, результатам судейства зонального чемпионата СФО и ДВФО по группе спортивных дисциплин «маршрут» и семинаре членов МКК СФО (спортивных судей)</t>
  </si>
  <si>
    <t>22-24.02.2018</t>
  </si>
  <si>
    <t>ТСО "Панда", ул.Котовского,10</t>
  </si>
  <si>
    <t>Помощь в проведении семинара, предоставление помещения</t>
  </si>
  <si>
    <t>Участие в межрегиональной профильной смене "Юный спасатель"</t>
  </si>
  <si>
    <t>27.06.-03.07.2018</t>
  </si>
  <si>
    <t>р.п.Коченево, 653 Спасательный центр</t>
  </si>
  <si>
    <t>Городские соревнования по спортивному ориентированию</t>
  </si>
  <si>
    <t>Соревнования по спортивному туризму на пешеходных дистанциях в закрытых помещениях</t>
  </si>
  <si>
    <t>Чемпионат НСО по спортивному туризму "ОСЕННИЙ МАРАФОН- 2018"</t>
  </si>
  <si>
    <t>10-12.09.18</t>
  </si>
  <si>
    <t>Новосибирская область, о.п. Паровозный</t>
  </si>
  <si>
    <t>Первенство Нововосибирской области по спортивному туризму
на комбинированных дистанциях "Осенний полумарафон - 2018"</t>
  </si>
  <si>
    <t>ТЭЦ-5</t>
  </si>
  <si>
    <t>06-07.10.18</t>
  </si>
  <si>
    <t>1 место - 1                                                               2 место -1</t>
  </si>
  <si>
    <t>Чемпионат области по спортивному туризму памяти Ю.И. Ромашева</t>
  </si>
  <si>
    <t>ГАОУ ДПО НСО "УМЦ ГОЧС НСО"</t>
  </si>
  <si>
    <t>Институт практической психологии "Иматон"</t>
  </si>
  <si>
    <t xml:space="preserve">ГАУ ДПО НСО «Новосибирский институт повышения квалификации и переподготовки работников образования» </t>
  </si>
  <si>
    <t>Новосибирский государственный педагогический университет</t>
  </si>
  <si>
    <t>Акция "SOSисочка"</t>
  </si>
  <si>
    <t>01.02.-31.03.2018</t>
  </si>
  <si>
    <t>Ватутина, 17</t>
  </si>
  <si>
    <t>01.08.-30.09.2018</t>
  </si>
  <si>
    <t>Акция "Трудовой десант"</t>
  </si>
  <si>
    <t>сквер им.Гагарина</t>
  </si>
  <si>
    <t xml:space="preserve">Праздничные мероприятия, посвященные Дню Победы. </t>
  </si>
  <si>
    <t xml:space="preserve">Благотворительный районный спектакль по ПДД «Автосказка» </t>
  </si>
  <si>
    <t>Социальная акция «Доброе сердце»</t>
  </si>
  <si>
    <t xml:space="preserve">Познавательно-игровая программа по правилам ПДД «С мамой за ручку» для воспитанников КФ и их родителей </t>
  </si>
  <si>
    <t>Научно-практическая конференция «Ассистивные технологии для незрячих» совместно с НГТУ.</t>
  </si>
  <si>
    <t xml:space="preserve">Конкурс и выставка графического рисунка «Природа и фантазия: мир в котором ты хотел бы жить» </t>
  </si>
  <si>
    <t>Семейный праздник «Снами не соскучишься» для жителей микрорайона, посвященного Дню Семьи</t>
  </si>
  <si>
    <t>Конкурс звукооператоров «Золотая волна» совместно с библиотекой им. Некрасова</t>
  </si>
  <si>
    <t>Концертная программа, посвященная Дню пожилого человека</t>
  </si>
  <si>
    <t>Акция по ПДД «Жизнь-дорога» совместно с НПЭК</t>
  </si>
  <si>
    <t>Игровая программа «Венок дружбы» в рамках профилактики экстремизма</t>
  </si>
  <si>
    <t>Открытый фестиваль по ориентированию слепых в городском пространстве «Шаг за шагом»</t>
  </si>
  <si>
    <t>Региональный эколого-социальный конкурс «Наши соседи по планете»</t>
  </si>
  <si>
    <t>Департамент природных ресурсов и охраны окружающей среды Новосибирской области (Красный проспект, 25, каб. 439)</t>
  </si>
  <si>
    <t>Городской фестиваль по ориентированию в городском пространстве для слепых «Твой километр»</t>
  </si>
  <si>
    <t>Городское шествие, посвященное Дню России</t>
  </si>
  <si>
    <t xml:space="preserve">Городское шествие, посвященное Дню города Новосибирска </t>
  </si>
  <si>
    <t>Эволюция</t>
  </si>
  <si>
    <t>февраль-декабрь 2018</t>
  </si>
  <si>
    <t>13-22</t>
  </si>
  <si>
    <t>Верхом на звезде</t>
  </si>
  <si>
    <t>сентябрь 2018-декабрь 2019</t>
  </si>
  <si>
    <t>Фестиваль лайфхаков "Конь в пальто"</t>
  </si>
  <si>
    <t>Фестиваль языков</t>
  </si>
  <si>
    <t>Открытый турнир по настольному теннису на призы «Extreme Fitness»</t>
  </si>
  <si>
    <t>Красный проспект, 220 к.10</t>
  </si>
  <si>
    <t>Зимняя спартакиада среди команд УМП</t>
  </si>
  <si>
    <t>Лыжная база «Заря», ул.Саввы Кожевникова, 39а</t>
  </si>
  <si>
    <t>Турнир Extreme Fitness по настольному теннису</t>
  </si>
  <si>
    <t>Городской турнир по игре «Суматоха»</t>
  </si>
  <si>
    <t>Дворец детского и юношеского творчества «Юниор», ул.Кирова 44/1</t>
  </si>
  <si>
    <t>Конкурс информационного сопровождения деятельности УМП г.Новосибирска и в работе площадки #информируй фестиваля "Лови лето"</t>
  </si>
  <si>
    <t>Театральный сквер</t>
  </si>
  <si>
    <t>Конкурс информационных материалов «Белый шум»</t>
  </si>
  <si>
    <t>8-12.10.2018</t>
  </si>
  <si>
    <t>МБУ МЦ «Содружество», Кропоткина 269/1</t>
  </si>
  <si>
    <t>Городская лига настольного тенниса</t>
  </si>
  <si>
    <t>СГУГиТ, ул.Плахотного, 10</t>
  </si>
  <si>
    <t xml:space="preserve">3 место-2
</t>
  </si>
  <si>
    <t>V открытый региональный конкурс патриотического танца «Отчизна»</t>
  </si>
  <si>
    <t>ДК им.Горького, ул.Б.Хмельницкого, 40</t>
  </si>
  <si>
    <t>Областная выставка декоративно-прикладного творчества «Рождественское чудо»</t>
  </si>
  <si>
    <t>Центр русского фольклора и этнографии г. Новосибирска, ул.Чаплыгина, 36</t>
  </si>
  <si>
    <t>Первый региональный детско-юношеский хореографический конкурс «Экспромт»</t>
  </si>
  <si>
    <t>проспект Дзержинского 34/1, ДК им. В.П.Чкалова</t>
  </si>
  <si>
    <t>Первый региональный конкурс детского танцевального искусства «Тик-так»</t>
  </si>
  <si>
    <t>IV региональный фестиваль-конкурс современной хореографии «Территория возможностей»</t>
  </si>
  <si>
    <t>21-22.-4.18</t>
  </si>
  <si>
    <t>г.Томск</t>
  </si>
  <si>
    <t>Военно-спортивная игра «Казачий бастион»</t>
  </si>
  <si>
    <t>г.Бердск</t>
  </si>
  <si>
    <t>Летняя спартакиада среди команд УМП</t>
  </si>
  <si>
    <t>3 место-1</t>
  </si>
  <si>
    <t>XXIII Всероссийская научно-практическая конференция «Развитие российского образования: стандартизация и индивидуализация»</t>
  </si>
  <si>
    <t>28-29.03.18</t>
  </si>
  <si>
    <t>ГАУ ДПО НСО НИПКиПРО</t>
  </si>
  <si>
    <t>Всероссийский рейтиенговый турнир по настольному теннису "Кубок "ДС ГРУПП"</t>
  </si>
  <si>
    <t>18-20.05.18</t>
  </si>
  <si>
    <t>г.Бердск, ул.Зеленый остров, 9, спорткомплекс "Кристалл"</t>
  </si>
  <si>
    <t>Международный фестиваль искусств «Новый Мир»</t>
  </si>
  <si>
    <t>ДКиТ им. В.П.Чкалова (пр. Дзержинского 34/1)</t>
  </si>
  <si>
    <t>2 место - 2                                                                                      Благодарственное письмо - 1</t>
  </si>
  <si>
    <t xml:space="preserve">2 место-1
3 место-1
</t>
  </si>
  <si>
    <t xml:space="preserve">2 место – 1
3 место - 1
</t>
  </si>
  <si>
    <t>1 место - 3                                                                            2 место - 4                                                                    3 место - 3</t>
  </si>
  <si>
    <t>1 место - 1                                                                    2 место - 1</t>
  </si>
  <si>
    <t>1 место - 2                                                                            2 место - 3                                                                   3 место - 3</t>
  </si>
  <si>
    <t xml:space="preserve">3 место - 1                                                      Диплом участника - 1 </t>
  </si>
  <si>
    <t>1 место - 1                                                                  2 место - 1</t>
  </si>
  <si>
    <t>1 место - 3                                                                             2 место - 2                                                                    3 место - 2</t>
  </si>
  <si>
    <t>2 место -1                   
3 место -1</t>
  </si>
  <si>
    <t>1 место - 1                                                                       2 место - 1</t>
  </si>
  <si>
    <t>2 место - 1                                                                         3 место - 1</t>
  </si>
  <si>
    <t>1 место - 1                                                                                      2 место - 3                                                                             3 место - 1</t>
  </si>
  <si>
    <t>2 место - 1                                                                        (в номинации «Лучший видеоролик»)</t>
  </si>
  <si>
    <t>2 место - 1                                                                               3 место - 1</t>
  </si>
  <si>
    <t>1 место - 3                                                                             2 место - 1</t>
  </si>
  <si>
    <t>1 место - 2                                                                             2 место - 1</t>
  </si>
  <si>
    <t>1 место -2                                                                                2 место -1                                                                          3 место -1</t>
  </si>
  <si>
    <t>1 место - 5                                                                                2 место - 2                                                                                    3 место - 3</t>
  </si>
  <si>
    <t>1 место - 1                                                                              2 место - 1                                                                               3 место - 1</t>
  </si>
  <si>
    <t>1 место - 1                                                                               2 место -1                                            Благодарственное письмо - 1</t>
  </si>
  <si>
    <t>1 место  - 1                                                                          2 место - 1</t>
  </si>
  <si>
    <t>1 место - 2                                                                                      2 место - 1                                                                        3 место - 1                                     Благодарственное письмо - 1</t>
  </si>
  <si>
    <t>1 место - 1                                                                                2 место - 1                                                                          3 место - 1</t>
  </si>
  <si>
    <t>2 место - 1                                                                                3 место - 1</t>
  </si>
  <si>
    <t>1 место - 1                                                                                          2 место - 1                                                                              3 место - 2</t>
  </si>
  <si>
    <t>2 место - 1                                                                                  3 место - 1</t>
  </si>
  <si>
    <t>1 место - 1                                                                                 2 место - 1</t>
  </si>
  <si>
    <t>Буклет для "Добровольческого движения "Открытое сердце"", Буклет о деятельности ТСО "Панда"</t>
  </si>
  <si>
    <t>Городские соревнования по спортивному ориентированию, посвящённые памяти Бовтручук А.А.</t>
  </si>
  <si>
    <t xml:space="preserve">Фестиваль по строительству снежных
хижин 
«Иглу 2018 – Город Эскимосов»
</t>
  </si>
  <si>
    <t>"Антей",  ул. Титова, 12 - 25                                                                                                                                           "Антей", ул. Путевая, 6 - 7                                                                                                                                                          "НКС", ул. Ватутина, 17 - 24                                                                                                                            "Панда", ул. Котовского, 10 - 17                                                                                                                    "Юность", ул. Невельского, 55 - 42                                                                                                              Итого: 115</t>
  </si>
  <si>
    <t>МБУ МЦ "Содружество", социально-образовательный проект "Белый шум"</t>
  </si>
  <si>
    <t>ГБПОУ "Новосибирский профессионально-педагогический колледж", профессиональное обучение (по отраслям), 5 курс</t>
  </si>
  <si>
    <t>МБУ МЦ "Зодиак" Ленинского района</t>
  </si>
  <si>
    <t>240                   (8 недель)</t>
  </si>
  <si>
    <t>Гран-при - 2                                                           1 место - 56                                                                                          2 место - 53                                                                              3 место - 47                                                 Диплом участника - 32                         Благодарственное письмо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</si>
</sst>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9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33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hidden="1"/>
    </xf>
    <xf numFmtId="49" fontId="3" fillId="3" borderId="5" xfId="0" applyNumberFormat="1" applyFont="1" applyFill="1" applyBorder="1" applyAlignment="1" applyProtection="1">
      <alignment horizontal="center" vertical="top" wrapText="1"/>
      <protection hidden="1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18" fillId="2" borderId="7" xfId="0" applyFont="1" applyFill="1" applyBorder="1" applyAlignment="1" applyProtection="1">
      <alignment horizontal="center" vertical="top" wrapText="1"/>
      <protection hidden="1"/>
    </xf>
    <xf numFmtId="0" fontId="25" fillId="2" borderId="6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29" fillId="0" borderId="0" xfId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3" fillId="7" borderId="1" xfId="2" applyBorder="1"/>
    <xf numFmtId="0" fontId="10" fillId="0" borderId="1" xfId="0" applyFont="1" applyBorder="1"/>
    <xf numFmtId="49" fontId="10" fillId="3" borderId="1" xfId="0" applyNumberFormat="1" applyFont="1" applyFill="1" applyBorder="1" applyAlignment="1" applyProtection="1">
      <alignment horizontal="right" wrapText="1"/>
      <protection hidden="1"/>
    </xf>
    <xf numFmtId="0" fontId="24" fillId="7" borderId="1" xfId="2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right" vertical="top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9" fillId="8" borderId="5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" fillId="9" borderId="3" xfId="0" applyFont="1" applyFill="1" applyBorder="1" applyAlignment="1" applyProtection="1">
      <alignment horizontal="left" vertical="top" wrapText="1"/>
      <protection locked="0"/>
    </xf>
    <xf numFmtId="0" fontId="2" fillId="9" borderId="3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8" fillId="9" borderId="1" xfId="0" applyFont="1" applyFill="1" applyBorder="1" applyAlignment="1">
      <alignment horizontal="center" vertical="center" wrapText="1"/>
    </xf>
    <xf numFmtId="0" fontId="28" fillId="9" borderId="3" xfId="0" applyFont="1" applyFill="1" applyBorder="1" applyAlignment="1" applyProtection="1">
      <alignment horizontal="center" vertical="top" wrapText="1"/>
      <protection locked="0"/>
    </xf>
    <xf numFmtId="0" fontId="28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>
      <alignment horizontal="left" vertical="top" wrapText="1"/>
    </xf>
    <xf numFmtId="0" fontId="3" fillId="9" borderId="3" xfId="0" applyFont="1" applyFill="1" applyBorder="1" applyAlignment="1" applyProtection="1">
      <alignment horizontal="left" vertical="top" wrapText="1"/>
      <protection locked="0"/>
    </xf>
    <xf numFmtId="0" fontId="3" fillId="9" borderId="1" xfId="0" applyFont="1" applyFill="1" applyBorder="1" applyAlignment="1" applyProtection="1">
      <alignment horizontal="left" vertical="top" wrapText="1"/>
      <protection locked="0"/>
    </xf>
    <xf numFmtId="0" fontId="10" fillId="9" borderId="13" xfId="0" applyFont="1" applyFill="1" applyBorder="1" applyAlignment="1">
      <alignment horizontal="center" vertical="center" wrapText="1"/>
    </xf>
    <xf numFmtId="0" fontId="28" fillId="9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>
      <alignment horizontal="center"/>
    </xf>
    <xf numFmtId="0" fontId="2" fillId="10" borderId="1" xfId="0" applyFont="1" applyFill="1" applyBorder="1" applyAlignment="1" applyProtection="1">
      <alignment horizontal="center" vertical="top" wrapText="1"/>
      <protection locked="0"/>
    </xf>
    <xf numFmtId="0" fontId="2" fillId="10" borderId="1" xfId="0" applyFont="1" applyFill="1" applyBorder="1" applyAlignment="1" applyProtection="1">
      <alignment horizontal="left" vertical="top" wrapText="1"/>
      <protection locked="0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9" borderId="1" xfId="0" applyNumberFormat="1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center" wrapText="1"/>
      <protection locked="0"/>
    </xf>
    <xf numFmtId="14" fontId="5" fillId="0" borderId="1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9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9" borderId="1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10" borderId="5" xfId="0" applyFont="1" applyFill="1" applyBorder="1" applyAlignment="1" applyProtection="1">
      <alignment horizontal="left" vertical="top" wrapText="1"/>
      <protection locked="0"/>
    </xf>
    <xf numFmtId="0" fontId="3" fillId="9" borderId="5" xfId="0" applyFont="1" applyFill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17" fontId="2" fillId="0" borderId="1" xfId="0" applyNumberFormat="1" applyFont="1" applyBorder="1" applyAlignment="1" applyProtection="1">
      <alignment horizontal="center" vertical="top" wrapText="1"/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14" fontId="10" fillId="2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/>
    <xf numFmtId="0" fontId="3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9" fillId="0" borderId="1" xfId="1" applyBorder="1" applyAlignment="1" applyProtection="1">
      <alignment horizontal="center" vertical="top" wrapText="1"/>
      <protection locked="0"/>
    </xf>
    <xf numFmtId="0" fontId="10" fillId="0" borderId="14" xfId="0" applyFont="1" applyFill="1" applyBorder="1" applyAlignment="1" applyProtection="1">
      <alignment horizontal="center" vertical="top" wrapText="1"/>
      <protection locked="0"/>
    </xf>
    <xf numFmtId="0" fontId="27" fillId="0" borderId="1" xfId="0" applyFont="1" applyBorder="1" applyAlignment="1">
      <alignment horizontal="center" vertical="center" wrapText="1"/>
    </xf>
    <xf numFmtId="16" fontId="2" fillId="0" borderId="2" xfId="0" applyNumberFormat="1" applyFont="1" applyBorder="1" applyAlignment="1" applyProtection="1">
      <alignment horizontal="left" vertical="top" wrapText="1"/>
      <protection locked="0"/>
    </xf>
    <xf numFmtId="14" fontId="2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14" fontId="11" fillId="0" borderId="1" xfId="0" applyNumberFormat="1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5">
    <cellStyle name="Акцент1" xfId="2" builtinId="29"/>
    <cellStyle name="Гиперссылка" xfId="1" builtinId="8"/>
    <cellStyle name="Гиперссылка 2" xfId="3"/>
    <cellStyle name="Гиперссылка 3" xfId="4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nskzodiak" TargetMode="External"/><Relationship Id="rId2" Type="http://schemas.openxmlformats.org/officeDocument/2006/relationships/hyperlink" Target="https://vk.com/id297055498" TargetMode="External"/><Relationship Id="rId1" Type="http://schemas.openxmlformats.org/officeDocument/2006/relationships/hyperlink" Target="http://timolod.ru/centers/youth_centers/opisanie/zodiak.php/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s://www.instagram.com/nskzodiak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Normal="100" zoomScaleSheetLayoutView="100" workbookViewId="0">
      <selection activeCell="M9" sqref="M9"/>
    </sheetView>
  </sheetViews>
  <sheetFormatPr defaultColWidth="9.140625" defaultRowHeight="15" x14ac:dyDescent="0.25"/>
  <cols>
    <col min="1" max="1" width="10.140625" style="41" customWidth="1"/>
    <col min="2" max="2" width="9.140625" style="41"/>
    <col min="3" max="3" width="2.140625" style="41" customWidth="1"/>
    <col min="4" max="7" width="9.140625" style="41"/>
    <col min="8" max="8" width="8.5703125" style="41" customWidth="1"/>
    <col min="9" max="9" width="9.140625" style="41"/>
    <col min="10" max="10" width="9.140625" style="41" customWidth="1"/>
    <col min="11" max="11" width="5.42578125" style="41" customWidth="1"/>
    <col min="12" max="12" width="15.7109375" style="41" customWidth="1"/>
    <col min="13" max="13" width="9.140625" style="41"/>
    <col min="14" max="14" width="15.7109375" style="41" customWidth="1"/>
    <col min="15" max="16384" width="9.140625" style="41"/>
  </cols>
  <sheetData>
    <row r="1" spans="1:14" ht="20.25" x14ac:dyDescent="0.25">
      <c r="A1" s="270" t="s">
        <v>211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ht="38.25" customHeight="1" x14ac:dyDescent="0.25"/>
    <row r="3" spans="1:14" ht="19.5" customHeight="1" x14ac:dyDescent="0.25">
      <c r="A3" s="278" t="s">
        <v>224</v>
      </c>
      <c r="B3" s="278"/>
      <c r="C3" s="278"/>
      <c r="D3" s="278"/>
      <c r="E3" s="278"/>
      <c r="L3" s="271"/>
      <c r="M3" s="271"/>
      <c r="N3" s="271"/>
    </row>
    <row r="4" spans="1:14" ht="15.75" x14ac:dyDescent="0.25">
      <c r="A4" s="145" t="s">
        <v>79</v>
      </c>
      <c r="B4" s="277" t="s">
        <v>285</v>
      </c>
      <c r="C4" s="277"/>
      <c r="D4" s="277"/>
      <c r="E4" s="277"/>
    </row>
    <row r="5" spans="1:14" ht="21.75" customHeight="1" x14ac:dyDescent="0.25">
      <c r="A5" s="277"/>
      <c r="B5" s="277"/>
      <c r="C5" s="277"/>
      <c r="D5" s="277"/>
      <c r="E5" s="277"/>
    </row>
    <row r="6" spans="1:14" ht="30.75" customHeight="1" x14ac:dyDescent="0.25">
      <c r="A6" s="279" t="s">
        <v>286</v>
      </c>
      <c r="B6" s="279"/>
      <c r="D6" s="280"/>
      <c r="E6" s="280"/>
    </row>
    <row r="7" spans="1:14" ht="12.75" customHeight="1" x14ac:dyDescent="0.25">
      <c r="A7" s="281" t="s">
        <v>225</v>
      </c>
      <c r="B7" s="281"/>
      <c r="D7" s="268" t="s">
        <v>226</v>
      </c>
      <c r="E7" s="268"/>
    </row>
    <row r="8" spans="1:14" ht="12.75" customHeight="1" x14ac:dyDescent="0.25">
      <c r="A8" s="146"/>
      <c r="B8" s="269" t="s">
        <v>227</v>
      </c>
      <c r="C8" s="269"/>
      <c r="D8" s="269"/>
      <c r="E8" s="147"/>
    </row>
    <row r="9" spans="1:14" ht="101.25" customHeight="1" x14ac:dyDescent="0.25"/>
    <row r="10" spans="1:14" ht="18.75" x14ac:dyDescent="0.3">
      <c r="A10" s="273" t="s">
        <v>102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</row>
    <row r="11" spans="1:14" ht="18.75" customHeight="1" x14ac:dyDescent="0.3">
      <c r="A11" s="274" t="s">
        <v>795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</row>
    <row r="12" spans="1:14" x14ac:dyDescent="0.25">
      <c r="A12" s="275" t="s">
        <v>103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</row>
    <row r="13" spans="1:14" ht="18.75" x14ac:dyDescent="0.3">
      <c r="E13" s="42" t="s">
        <v>104</v>
      </c>
      <c r="F13" s="272">
        <v>2018</v>
      </c>
      <c r="G13" s="272"/>
      <c r="H13" s="276" t="s">
        <v>105</v>
      </c>
      <c r="I13" s="276"/>
      <c r="J13" s="276"/>
    </row>
    <row r="23" spans="1:14" ht="18.75" x14ac:dyDescent="0.25">
      <c r="A23" s="267" t="s">
        <v>212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workbookViewId="0">
      <selection activeCell="M54" sqref="M54"/>
    </sheetView>
  </sheetViews>
  <sheetFormatPr defaultRowHeight="15" x14ac:dyDescent="0.25"/>
  <cols>
    <col min="1" max="1" width="7.140625" customWidth="1"/>
    <col min="2" max="2" width="27.28515625" customWidth="1"/>
    <col min="5" max="5" width="18.42578125" customWidth="1"/>
    <col min="6" max="6" width="18.28515625" customWidth="1"/>
    <col min="8" max="8" width="10.5703125" customWidth="1"/>
    <col min="9" max="9" width="27.42578125" customWidth="1"/>
    <col min="10" max="10" width="27.28515625" customWidth="1"/>
  </cols>
  <sheetData>
    <row r="1" spans="1:10" ht="18.75" x14ac:dyDescent="0.3">
      <c r="A1" s="2" t="s">
        <v>268</v>
      </c>
    </row>
    <row r="2" spans="1:10" ht="36.75" customHeight="1" x14ac:dyDescent="0.25">
      <c r="A2" s="317" t="s">
        <v>62</v>
      </c>
      <c r="B2" s="293" t="s">
        <v>237</v>
      </c>
      <c r="C2" s="293" t="s">
        <v>233</v>
      </c>
      <c r="D2" s="293"/>
      <c r="E2" s="287" t="s">
        <v>234</v>
      </c>
      <c r="F2" s="293" t="s">
        <v>95</v>
      </c>
      <c r="G2" s="313" t="s">
        <v>235</v>
      </c>
      <c r="H2" s="315"/>
      <c r="I2" s="293" t="s">
        <v>236</v>
      </c>
      <c r="J2" s="293" t="s">
        <v>156</v>
      </c>
    </row>
    <row r="3" spans="1:10" ht="36.75" customHeight="1" x14ac:dyDescent="0.25">
      <c r="A3" s="317"/>
      <c r="B3" s="293"/>
      <c r="C3" s="151" t="s">
        <v>59</v>
      </c>
      <c r="D3" s="151" t="s">
        <v>90</v>
      </c>
      <c r="E3" s="289"/>
      <c r="F3" s="293"/>
      <c r="G3" s="151" t="s">
        <v>59</v>
      </c>
      <c r="H3" s="151" t="s">
        <v>90</v>
      </c>
      <c r="I3" s="293"/>
      <c r="J3" s="293"/>
    </row>
    <row r="4" spans="1:10" ht="75" x14ac:dyDescent="0.25">
      <c r="A4" s="70"/>
      <c r="B4" s="131" t="s">
        <v>239</v>
      </c>
      <c r="C4" s="131">
        <f>SUM(C5:C17)</f>
        <v>2</v>
      </c>
      <c r="D4" s="131">
        <f>SUM(D5:D17)</f>
        <v>2</v>
      </c>
      <c r="E4" s="131"/>
      <c r="F4" s="131"/>
      <c r="G4" s="131">
        <f>SUM(G5:G17)</f>
        <v>361</v>
      </c>
      <c r="H4" s="131">
        <f>SUM(H5:H17)</f>
        <v>361</v>
      </c>
      <c r="I4" s="131"/>
      <c r="J4" s="131"/>
    </row>
    <row r="5" spans="1:10" ht="173.25" x14ac:dyDescent="0.25">
      <c r="A5" s="164">
        <v>1</v>
      </c>
      <c r="B5" s="247" t="s">
        <v>790</v>
      </c>
      <c r="C5" s="247">
        <v>1</v>
      </c>
      <c r="D5" s="247">
        <v>1</v>
      </c>
      <c r="E5" s="248">
        <v>43205</v>
      </c>
      <c r="F5" s="247" t="s">
        <v>369</v>
      </c>
      <c r="G5" s="247">
        <v>178</v>
      </c>
      <c r="H5" s="247">
        <v>178</v>
      </c>
      <c r="I5" s="247" t="s">
        <v>370</v>
      </c>
      <c r="J5" s="247" t="s">
        <v>371</v>
      </c>
    </row>
    <row r="6" spans="1:10" ht="157.5" x14ac:dyDescent="0.25">
      <c r="A6" s="164">
        <v>2</v>
      </c>
      <c r="B6" s="247" t="s">
        <v>791</v>
      </c>
      <c r="C6" s="247">
        <v>1</v>
      </c>
      <c r="D6" s="247">
        <v>1</v>
      </c>
      <c r="E6" s="248">
        <v>43148</v>
      </c>
      <c r="F6" s="247" t="s">
        <v>372</v>
      </c>
      <c r="G6" s="247">
        <v>183</v>
      </c>
      <c r="H6" s="247">
        <v>183</v>
      </c>
      <c r="I6" s="247" t="s">
        <v>373</v>
      </c>
      <c r="J6" s="247" t="s">
        <v>374</v>
      </c>
    </row>
    <row r="7" spans="1:10" ht="15.75" x14ac:dyDescent="0.25">
      <c r="A7" s="164">
        <v>3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15.75" x14ac:dyDescent="0.25">
      <c r="A8" s="164">
        <v>4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15.75" x14ac:dyDescent="0.25">
      <c r="A9" s="164">
        <v>5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15.75" x14ac:dyDescent="0.25">
      <c r="A10" s="164">
        <v>6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15.75" x14ac:dyDescent="0.25">
      <c r="A11" s="164">
        <v>7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15.75" x14ac:dyDescent="0.25">
      <c r="A12" s="164">
        <v>8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15.75" x14ac:dyDescent="0.25">
      <c r="A13" s="164">
        <v>9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15.75" x14ac:dyDescent="0.25">
      <c r="A14" s="164">
        <v>10</v>
      </c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15.75" x14ac:dyDescent="0.25">
      <c r="A15" s="164">
        <v>11</v>
      </c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15.75" x14ac:dyDescent="0.25">
      <c r="A16" s="164">
        <v>12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5.75" x14ac:dyDescent="0.25">
      <c r="A17" s="164">
        <v>13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0" ht="56.25" x14ac:dyDescent="0.25">
      <c r="A18" s="165">
        <v>14</v>
      </c>
      <c r="B18" s="131" t="s">
        <v>240</v>
      </c>
      <c r="C18" s="131">
        <f>SUM(C19:C30)</f>
        <v>0</v>
      </c>
      <c r="D18" s="131">
        <f>SUM(D19:D30)</f>
        <v>0</v>
      </c>
      <c r="E18" s="131"/>
      <c r="F18" s="131"/>
      <c r="G18" s="131">
        <f>SUM(G19:G30)</f>
        <v>0</v>
      </c>
      <c r="H18" s="131">
        <f>SUM(H19:H30)</f>
        <v>0</v>
      </c>
      <c r="I18" s="131"/>
      <c r="J18" s="131"/>
    </row>
    <row r="19" spans="1:10" ht="15.75" x14ac:dyDescent="0.25">
      <c r="A19" s="164">
        <v>15</v>
      </c>
      <c r="B19" s="64"/>
      <c r="C19" s="64"/>
      <c r="D19" s="64"/>
      <c r="E19" s="64"/>
      <c r="F19" s="64"/>
      <c r="G19" s="64"/>
      <c r="H19" s="64"/>
      <c r="I19" s="64"/>
      <c r="J19" s="64"/>
    </row>
    <row r="20" spans="1:10" ht="15.75" x14ac:dyDescent="0.25">
      <c r="A20" s="164">
        <v>16</v>
      </c>
      <c r="B20" s="64"/>
      <c r="C20" s="64"/>
      <c r="D20" s="64"/>
      <c r="E20" s="64"/>
      <c r="F20" s="64"/>
      <c r="G20" s="64"/>
      <c r="H20" s="64"/>
      <c r="I20" s="64"/>
      <c r="J20" s="64"/>
    </row>
    <row r="21" spans="1:10" ht="15.75" x14ac:dyDescent="0.25">
      <c r="A21" s="164">
        <v>17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15.75" x14ac:dyDescent="0.25">
      <c r="A22" s="164">
        <v>18</v>
      </c>
      <c r="B22" s="64"/>
      <c r="C22" s="64"/>
      <c r="D22" s="64"/>
      <c r="E22" s="64"/>
      <c r="F22" s="64"/>
      <c r="G22" s="64"/>
      <c r="H22" s="64"/>
      <c r="I22" s="64"/>
      <c r="J22" s="64"/>
    </row>
    <row r="23" spans="1:10" ht="15.75" x14ac:dyDescent="0.25">
      <c r="A23" s="164">
        <v>19</v>
      </c>
      <c r="B23" s="64"/>
      <c r="C23" s="64"/>
      <c r="D23" s="64"/>
      <c r="E23" s="64"/>
      <c r="F23" s="64"/>
      <c r="G23" s="64"/>
      <c r="H23" s="64"/>
      <c r="I23" s="64"/>
      <c r="J23" s="64"/>
    </row>
    <row r="24" spans="1:10" ht="15.75" x14ac:dyDescent="0.25">
      <c r="A24" s="164">
        <v>20</v>
      </c>
      <c r="B24" s="64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164">
        <v>21</v>
      </c>
      <c r="B25" s="64"/>
      <c r="C25" s="64"/>
      <c r="D25" s="64"/>
      <c r="E25" s="64"/>
      <c r="F25" s="64"/>
      <c r="G25" s="64"/>
      <c r="H25" s="64"/>
      <c r="I25" s="64"/>
      <c r="J25" s="64"/>
    </row>
    <row r="26" spans="1:10" ht="15.75" x14ac:dyDescent="0.25">
      <c r="A26" s="164">
        <v>22</v>
      </c>
      <c r="B26" s="64"/>
      <c r="C26" s="64"/>
      <c r="D26" s="64"/>
      <c r="E26" s="64"/>
      <c r="F26" s="64"/>
      <c r="G26" s="64"/>
      <c r="H26" s="64"/>
      <c r="I26" s="64"/>
      <c r="J26" s="64"/>
    </row>
    <row r="27" spans="1:10" ht="15.75" x14ac:dyDescent="0.25">
      <c r="A27" s="164">
        <v>23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15.75" x14ac:dyDescent="0.25">
      <c r="A28" s="164">
        <v>24</v>
      </c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5.75" x14ac:dyDescent="0.25">
      <c r="A29" s="164">
        <v>25</v>
      </c>
      <c r="B29" s="64"/>
      <c r="C29" s="64"/>
      <c r="D29" s="64"/>
      <c r="E29" s="64"/>
      <c r="F29" s="64"/>
      <c r="G29" s="64"/>
      <c r="H29" s="64"/>
      <c r="I29" s="64"/>
      <c r="J29" s="64"/>
    </row>
    <row r="30" spans="1:10" ht="15.75" x14ac:dyDescent="0.25">
      <c r="A30" s="164">
        <v>26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0" ht="56.25" x14ac:dyDescent="0.25">
      <c r="A31" s="165">
        <v>27</v>
      </c>
      <c r="B31" s="131" t="s">
        <v>241</v>
      </c>
      <c r="C31" s="131">
        <f>SUM(C32:C40)</f>
        <v>0</v>
      </c>
      <c r="D31" s="131">
        <f>SUM(D32:D40)</f>
        <v>0</v>
      </c>
      <c r="E31" s="131"/>
      <c r="F31" s="131"/>
      <c r="G31" s="131">
        <f>SUM(G32:G40)</f>
        <v>0</v>
      </c>
      <c r="H31" s="131">
        <f>SUM(H32:H40)</f>
        <v>0</v>
      </c>
      <c r="I31" s="131"/>
      <c r="J31" s="131"/>
    </row>
    <row r="32" spans="1:10" ht="15.75" x14ac:dyDescent="0.25">
      <c r="A32" s="164">
        <v>28</v>
      </c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15.75" x14ac:dyDescent="0.25">
      <c r="A33" s="164">
        <v>29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5.75" x14ac:dyDescent="0.25">
      <c r="A34" s="164">
        <v>30</v>
      </c>
      <c r="B34" s="64"/>
      <c r="C34" s="64"/>
      <c r="D34" s="64"/>
      <c r="E34" s="64"/>
      <c r="F34" s="64"/>
      <c r="G34" s="64"/>
      <c r="H34" s="64"/>
      <c r="I34" s="64"/>
      <c r="J34" s="64"/>
    </row>
    <row r="35" spans="1:10" ht="15.75" x14ac:dyDescent="0.25">
      <c r="A35" s="164">
        <v>31</v>
      </c>
      <c r="B35" s="64"/>
      <c r="C35" s="64"/>
      <c r="D35" s="64"/>
      <c r="E35" s="64"/>
      <c r="F35" s="64"/>
      <c r="G35" s="64"/>
      <c r="H35" s="64"/>
      <c r="I35" s="64"/>
      <c r="J35" s="64"/>
    </row>
    <row r="36" spans="1:10" ht="15.75" x14ac:dyDescent="0.25">
      <c r="A36" s="164">
        <v>32</v>
      </c>
      <c r="B36" s="64"/>
      <c r="C36" s="64"/>
      <c r="D36" s="64"/>
      <c r="E36" s="64"/>
      <c r="F36" s="64"/>
      <c r="G36" s="64"/>
      <c r="H36" s="64"/>
      <c r="I36" s="64"/>
      <c r="J36" s="64"/>
    </row>
    <row r="37" spans="1:10" ht="15.75" x14ac:dyDescent="0.25">
      <c r="A37" s="164">
        <v>33</v>
      </c>
      <c r="B37" s="64"/>
      <c r="C37" s="64"/>
      <c r="D37" s="64"/>
      <c r="E37" s="64"/>
      <c r="F37" s="64"/>
      <c r="G37" s="64"/>
      <c r="H37" s="64"/>
      <c r="I37" s="64"/>
      <c r="J37" s="64"/>
    </row>
    <row r="38" spans="1:10" ht="15.75" x14ac:dyDescent="0.25">
      <c r="A38" s="164">
        <v>34</v>
      </c>
      <c r="B38" s="64"/>
      <c r="C38" s="64"/>
      <c r="D38" s="64"/>
      <c r="E38" s="64"/>
      <c r="F38" s="64"/>
      <c r="G38" s="64"/>
      <c r="H38" s="64"/>
      <c r="I38" s="64"/>
      <c r="J38" s="64"/>
    </row>
    <row r="39" spans="1:10" ht="15.75" x14ac:dyDescent="0.25">
      <c r="A39" s="164">
        <v>35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5.75" x14ac:dyDescent="0.25">
      <c r="A40" s="164">
        <v>36</v>
      </c>
      <c r="B40" s="64"/>
      <c r="C40" s="64"/>
      <c r="D40" s="64"/>
      <c r="E40" s="64"/>
      <c r="F40" s="64"/>
      <c r="G40" s="64"/>
      <c r="H40" s="64"/>
      <c r="I40" s="64"/>
      <c r="J40" s="64"/>
    </row>
    <row r="41" spans="1:10" ht="37.5" x14ac:dyDescent="0.25">
      <c r="A41" s="165">
        <v>37</v>
      </c>
      <c r="B41" s="131" t="s">
        <v>242</v>
      </c>
      <c r="C41" s="131">
        <f>SUM(C42:C50)</f>
        <v>0</v>
      </c>
      <c r="D41" s="131">
        <f>SUM(D42:D50)</f>
        <v>0</v>
      </c>
      <c r="E41" s="131"/>
      <c r="F41" s="131"/>
      <c r="G41" s="131">
        <f>SUM(G42:G50)</f>
        <v>0</v>
      </c>
      <c r="H41" s="131">
        <f>SUM(H42:H50)</f>
        <v>0</v>
      </c>
      <c r="I41" s="131"/>
      <c r="J41" s="131"/>
    </row>
    <row r="42" spans="1:10" ht="15.75" x14ac:dyDescent="0.25">
      <c r="A42" s="164">
        <v>38</v>
      </c>
      <c r="B42" s="64"/>
      <c r="C42" s="64"/>
      <c r="D42" s="64"/>
      <c r="E42" s="64"/>
      <c r="F42" s="64"/>
      <c r="G42" s="64"/>
      <c r="H42" s="64"/>
      <c r="I42" s="64"/>
      <c r="J42" s="64"/>
    </row>
    <row r="43" spans="1:10" ht="15.75" x14ac:dyDescent="0.25">
      <c r="A43" s="164">
        <v>39</v>
      </c>
      <c r="B43" s="64"/>
      <c r="C43" s="64"/>
      <c r="D43" s="64"/>
      <c r="E43" s="64"/>
      <c r="F43" s="64"/>
      <c r="G43" s="64"/>
      <c r="H43" s="64"/>
      <c r="I43" s="64"/>
      <c r="J43" s="64"/>
    </row>
    <row r="44" spans="1:10" ht="15.75" x14ac:dyDescent="0.25">
      <c r="A44" s="164">
        <v>40</v>
      </c>
      <c r="B44" s="64"/>
      <c r="C44" s="64"/>
      <c r="D44" s="64"/>
      <c r="E44" s="64"/>
      <c r="F44" s="64"/>
      <c r="G44" s="64"/>
      <c r="H44" s="64"/>
      <c r="I44" s="64"/>
      <c r="J44" s="64"/>
    </row>
    <row r="45" spans="1:10" ht="15.75" x14ac:dyDescent="0.25">
      <c r="A45" s="164">
        <v>41</v>
      </c>
      <c r="B45" s="64"/>
      <c r="C45" s="64"/>
      <c r="D45" s="64"/>
      <c r="E45" s="64"/>
      <c r="F45" s="64"/>
      <c r="G45" s="64"/>
      <c r="H45" s="64"/>
      <c r="I45" s="64"/>
      <c r="J45" s="64"/>
    </row>
    <row r="46" spans="1:10" ht="15.75" x14ac:dyDescent="0.25">
      <c r="A46" s="164">
        <v>42</v>
      </c>
      <c r="B46" s="64"/>
      <c r="C46" s="64"/>
      <c r="D46" s="64"/>
      <c r="E46" s="64"/>
      <c r="F46" s="64"/>
      <c r="G46" s="64"/>
      <c r="H46" s="64"/>
      <c r="I46" s="64"/>
      <c r="J46" s="64"/>
    </row>
    <row r="47" spans="1:10" ht="15.75" x14ac:dyDescent="0.25">
      <c r="A47" s="164">
        <v>43</v>
      </c>
      <c r="B47" s="64"/>
      <c r="C47" s="64"/>
      <c r="D47" s="64"/>
      <c r="E47" s="64"/>
      <c r="F47" s="64"/>
      <c r="G47" s="64"/>
      <c r="H47" s="64"/>
      <c r="I47" s="64"/>
      <c r="J47" s="64"/>
    </row>
    <row r="48" spans="1:10" ht="15.75" x14ac:dyDescent="0.25">
      <c r="A48" s="164">
        <v>44</v>
      </c>
      <c r="B48" s="64"/>
      <c r="C48" s="64"/>
      <c r="D48" s="64"/>
      <c r="E48" s="64"/>
      <c r="F48" s="64"/>
      <c r="G48" s="64"/>
      <c r="H48" s="64"/>
      <c r="I48" s="64"/>
      <c r="J48" s="64"/>
    </row>
    <row r="49" spans="1:10" ht="15.75" x14ac:dyDescent="0.25">
      <c r="A49" s="164">
        <v>45</v>
      </c>
      <c r="B49" s="64"/>
      <c r="C49" s="64"/>
      <c r="D49" s="64"/>
      <c r="E49" s="64"/>
      <c r="F49" s="64"/>
      <c r="G49" s="64"/>
      <c r="H49" s="64"/>
      <c r="I49" s="64"/>
      <c r="J49" s="64"/>
    </row>
    <row r="50" spans="1:10" ht="15.75" x14ac:dyDescent="0.25">
      <c r="A50" s="164">
        <v>46</v>
      </c>
      <c r="B50" s="64"/>
      <c r="C50" s="64"/>
      <c r="D50" s="64"/>
      <c r="E50" s="64"/>
      <c r="F50" s="64"/>
      <c r="G50" s="64"/>
      <c r="H50" s="64"/>
      <c r="I50" s="64"/>
      <c r="J50" s="64"/>
    </row>
    <row r="51" spans="1:10" ht="18.75" x14ac:dyDescent="0.25">
      <c r="A51" s="165">
        <v>47</v>
      </c>
      <c r="B51" s="131" t="s">
        <v>243</v>
      </c>
      <c r="C51" s="131">
        <f>SUM(C52:C60)</f>
        <v>0</v>
      </c>
      <c r="D51" s="131">
        <f>SUM(D52:D60)</f>
        <v>0</v>
      </c>
      <c r="E51" s="131"/>
      <c r="F51" s="131"/>
      <c r="G51" s="131">
        <f>SUM(G52:G60)</f>
        <v>0</v>
      </c>
      <c r="H51" s="131">
        <f>SUM(H52:H60)</f>
        <v>0</v>
      </c>
      <c r="I51" s="131"/>
      <c r="J51" s="131"/>
    </row>
    <row r="52" spans="1:10" ht="15.75" x14ac:dyDescent="0.25">
      <c r="A52" s="164">
        <v>48</v>
      </c>
      <c r="B52" s="247"/>
      <c r="C52" s="247"/>
      <c r="D52" s="247"/>
      <c r="E52" s="248"/>
      <c r="F52" s="247"/>
      <c r="G52" s="247"/>
      <c r="H52" s="247"/>
      <c r="I52" s="247"/>
      <c r="J52" s="247"/>
    </row>
    <row r="53" spans="1:10" ht="15.75" x14ac:dyDescent="0.25">
      <c r="A53" s="164">
        <v>49</v>
      </c>
      <c r="B53" s="247"/>
      <c r="C53" s="247"/>
      <c r="D53" s="247"/>
      <c r="E53" s="248"/>
      <c r="F53" s="247"/>
      <c r="G53" s="247"/>
      <c r="H53" s="247"/>
      <c r="I53" s="247"/>
      <c r="J53" s="247"/>
    </row>
    <row r="54" spans="1:10" ht="15.75" x14ac:dyDescent="0.25">
      <c r="A54" s="164">
        <v>50</v>
      </c>
      <c r="B54" s="64"/>
      <c r="C54" s="64"/>
      <c r="D54" s="64"/>
      <c r="E54" s="64"/>
      <c r="F54" s="64"/>
      <c r="G54" s="64"/>
      <c r="H54" s="64"/>
      <c r="I54" s="64"/>
      <c r="J54" s="64"/>
    </row>
    <row r="55" spans="1:10" ht="15.75" x14ac:dyDescent="0.25">
      <c r="A55" s="164">
        <v>51</v>
      </c>
      <c r="B55" s="64"/>
      <c r="C55" s="64"/>
      <c r="D55" s="64"/>
      <c r="E55" s="64"/>
      <c r="F55" s="64"/>
      <c r="G55" s="64"/>
      <c r="H55" s="64"/>
      <c r="I55" s="64"/>
      <c r="J55" s="64"/>
    </row>
    <row r="56" spans="1:10" ht="15.75" x14ac:dyDescent="0.25">
      <c r="A56" s="164">
        <v>52</v>
      </c>
      <c r="B56" s="64"/>
      <c r="C56" s="64"/>
      <c r="D56" s="64"/>
      <c r="E56" s="64"/>
      <c r="F56" s="64"/>
      <c r="G56" s="64"/>
      <c r="H56" s="64"/>
      <c r="I56" s="64"/>
      <c r="J56" s="64"/>
    </row>
    <row r="57" spans="1:10" ht="15.75" x14ac:dyDescent="0.25">
      <c r="A57" s="164">
        <v>53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5.75" x14ac:dyDescent="0.25">
      <c r="A58" s="164">
        <v>54</v>
      </c>
      <c r="B58" s="64"/>
      <c r="C58" s="64"/>
      <c r="D58" s="64"/>
      <c r="E58" s="64"/>
      <c r="F58" s="64"/>
      <c r="G58" s="64"/>
      <c r="H58" s="64"/>
      <c r="I58" s="64"/>
      <c r="J58" s="64"/>
    </row>
    <row r="59" spans="1:10" ht="15.75" x14ac:dyDescent="0.25">
      <c r="A59" s="164">
        <v>55</v>
      </c>
      <c r="B59" s="64"/>
      <c r="C59" s="64"/>
      <c r="D59" s="64"/>
      <c r="E59" s="64"/>
      <c r="F59" s="64"/>
      <c r="G59" s="64"/>
      <c r="H59" s="64"/>
      <c r="I59" s="64"/>
      <c r="J59" s="64"/>
    </row>
    <row r="60" spans="1:10" ht="15.75" x14ac:dyDescent="0.25">
      <c r="A60" s="164">
        <v>56</v>
      </c>
      <c r="B60" s="64"/>
      <c r="C60" s="64"/>
      <c r="D60" s="64"/>
      <c r="E60" s="64"/>
      <c r="F60" s="64"/>
      <c r="G60" s="64"/>
      <c r="H60" s="64"/>
      <c r="I60" s="64"/>
      <c r="J60" s="64"/>
    </row>
    <row r="61" spans="1:10" ht="37.5" x14ac:dyDescent="0.25">
      <c r="A61" s="165">
        <v>57</v>
      </c>
      <c r="B61" s="131" t="s">
        <v>244</v>
      </c>
      <c r="C61" s="131">
        <f>SUM(C62:C70)</f>
        <v>1</v>
      </c>
      <c r="D61" s="131">
        <f>SUM(D62:D70)</f>
        <v>1</v>
      </c>
      <c r="E61" s="131"/>
      <c r="F61" s="131"/>
      <c r="G61" s="131">
        <f>SUM(G62:G70)</f>
        <v>150</v>
      </c>
      <c r="H61" s="131">
        <f>SUM(H62:H70)</f>
        <v>150</v>
      </c>
      <c r="I61" s="131"/>
      <c r="J61" s="131"/>
    </row>
    <row r="62" spans="1:10" ht="126" x14ac:dyDescent="0.25">
      <c r="A62" s="164">
        <v>58</v>
      </c>
      <c r="B62" s="247" t="s">
        <v>349</v>
      </c>
      <c r="C62" s="247">
        <v>1</v>
      </c>
      <c r="D62" s="247">
        <v>1</v>
      </c>
      <c r="E62" s="248">
        <v>43254</v>
      </c>
      <c r="F62" s="247" t="s">
        <v>375</v>
      </c>
      <c r="G62" s="247">
        <v>150</v>
      </c>
      <c r="H62" s="247">
        <v>150</v>
      </c>
      <c r="I62" s="247" t="s">
        <v>376</v>
      </c>
      <c r="J62" s="247" t="s">
        <v>377</v>
      </c>
    </row>
    <row r="63" spans="1:10" ht="15.75" x14ac:dyDescent="0.25">
      <c r="A63" s="164">
        <v>59</v>
      </c>
      <c r="B63" s="64"/>
      <c r="C63" s="64"/>
      <c r="D63" s="64"/>
      <c r="E63" s="64"/>
      <c r="F63" s="64"/>
      <c r="G63" s="64"/>
      <c r="H63" s="64"/>
      <c r="I63" s="64"/>
      <c r="J63" s="64"/>
    </row>
    <row r="64" spans="1:10" ht="15.75" x14ac:dyDescent="0.25">
      <c r="A64" s="164">
        <v>60</v>
      </c>
      <c r="B64" s="64"/>
      <c r="C64" s="64"/>
      <c r="D64" s="64"/>
      <c r="E64" s="64"/>
      <c r="F64" s="64"/>
      <c r="G64" s="64"/>
      <c r="H64" s="64"/>
      <c r="I64" s="64"/>
      <c r="J64" s="64"/>
    </row>
    <row r="65" spans="1:10" ht="15.75" x14ac:dyDescent="0.25">
      <c r="A65" s="164">
        <v>61</v>
      </c>
      <c r="B65" s="64"/>
      <c r="C65" s="64"/>
      <c r="D65" s="64"/>
      <c r="E65" s="64"/>
      <c r="F65" s="64"/>
      <c r="G65" s="64"/>
      <c r="H65" s="64"/>
      <c r="I65" s="64"/>
      <c r="J65" s="64"/>
    </row>
    <row r="66" spans="1:10" ht="15.75" x14ac:dyDescent="0.25">
      <c r="A66" s="164">
        <v>62</v>
      </c>
      <c r="B66" s="64"/>
      <c r="C66" s="64"/>
      <c r="D66" s="64"/>
      <c r="E66" s="64"/>
      <c r="F66" s="64"/>
      <c r="G66" s="64"/>
      <c r="H66" s="64"/>
      <c r="I66" s="64"/>
      <c r="J66" s="64"/>
    </row>
    <row r="67" spans="1:10" ht="15.75" x14ac:dyDescent="0.25">
      <c r="A67" s="164">
        <v>63</v>
      </c>
      <c r="B67" s="64"/>
      <c r="C67" s="64"/>
      <c r="D67" s="64"/>
      <c r="E67" s="64"/>
      <c r="F67" s="64"/>
      <c r="G67" s="64"/>
      <c r="H67" s="64"/>
      <c r="I67" s="64"/>
      <c r="J67" s="64"/>
    </row>
    <row r="68" spans="1:10" ht="15.75" x14ac:dyDescent="0.25">
      <c r="A68" s="164">
        <v>64</v>
      </c>
      <c r="B68" s="64"/>
      <c r="C68" s="64"/>
      <c r="D68" s="64"/>
      <c r="E68" s="64"/>
      <c r="F68" s="64"/>
      <c r="G68" s="64"/>
      <c r="H68" s="64"/>
      <c r="I68" s="64"/>
      <c r="J68" s="64"/>
    </row>
    <row r="69" spans="1:10" ht="15.75" x14ac:dyDescent="0.25">
      <c r="A69" s="164">
        <v>65</v>
      </c>
      <c r="B69" s="64"/>
      <c r="C69" s="64"/>
      <c r="D69" s="64"/>
      <c r="E69" s="64"/>
      <c r="F69" s="64"/>
      <c r="G69" s="64"/>
      <c r="H69" s="64"/>
      <c r="I69" s="64"/>
      <c r="J69" s="64"/>
    </row>
    <row r="70" spans="1:10" ht="15.75" x14ac:dyDescent="0.25">
      <c r="A70" s="164">
        <v>66</v>
      </c>
      <c r="B70" s="64"/>
      <c r="C70" s="64"/>
      <c r="D70" s="64"/>
      <c r="E70" s="64"/>
      <c r="F70" s="64"/>
      <c r="G70" s="64"/>
      <c r="H70" s="64"/>
      <c r="I70" s="64"/>
      <c r="J70" s="64"/>
    </row>
    <row r="71" spans="1:10" ht="37.5" x14ac:dyDescent="0.25">
      <c r="A71" s="165">
        <v>67</v>
      </c>
      <c r="B71" s="131" t="s">
        <v>245</v>
      </c>
      <c r="C71" s="131">
        <f>SUM(C72:C80)</f>
        <v>0</v>
      </c>
      <c r="D71" s="131">
        <f>SUM(D72:D80)</f>
        <v>0</v>
      </c>
      <c r="E71" s="131"/>
      <c r="F71" s="131"/>
      <c r="G71" s="131">
        <f>SUM(G72:G80)</f>
        <v>0</v>
      </c>
      <c r="H71" s="131">
        <f>SUM(H72:H80)</f>
        <v>0</v>
      </c>
      <c r="I71" s="131"/>
      <c r="J71" s="131"/>
    </row>
    <row r="72" spans="1:10" ht="15.75" x14ac:dyDescent="0.25">
      <c r="A72" s="164">
        <v>68</v>
      </c>
      <c r="B72" s="64"/>
      <c r="C72" s="64"/>
      <c r="D72" s="64"/>
      <c r="E72" s="64"/>
      <c r="F72" s="64"/>
      <c r="G72" s="64"/>
      <c r="H72" s="64"/>
      <c r="I72" s="64"/>
      <c r="J72" s="64"/>
    </row>
    <row r="73" spans="1:10" ht="15.75" x14ac:dyDescent="0.25">
      <c r="A73" s="164">
        <v>69</v>
      </c>
      <c r="B73" s="64"/>
      <c r="C73" s="64"/>
      <c r="D73" s="64"/>
      <c r="E73" s="64"/>
      <c r="F73" s="64"/>
      <c r="G73" s="64"/>
      <c r="H73" s="64"/>
      <c r="I73" s="64"/>
      <c r="J73" s="64"/>
    </row>
    <row r="74" spans="1:10" ht="15.75" x14ac:dyDescent="0.25">
      <c r="A74" s="164">
        <v>70</v>
      </c>
      <c r="B74" s="64"/>
      <c r="C74" s="64"/>
      <c r="D74" s="64"/>
      <c r="E74" s="64"/>
      <c r="F74" s="64"/>
      <c r="G74" s="64"/>
      <c r="H74" s="64"/>
      <c r="I74" s="64"/>
      <c r="J74" s="64"/>
    </row>
    <row r="75" spans="1:10" ht="15.75" x14ac:dyDescent="0.25">
      <c r="A75" s="164">
        <v>71</v>
      </c>
      <c r="B75" s="64"/>
      <c r="C75" s="64"/>
      <c r="D75" s="64"/>
      <c r="E75" s="64"/>
      <c r="F75" s="64"/>
      <c r="G75" s="64"/>
      <c r="H75" s="64"/>
      <c r="I75" s="64"/>
      <c r="J75" s="64"/>
    </row>
    <row r="76" spans="1:10" ht="15.75" x14ac:dyDescent="0.25">
      <c r="A76" s="164">
        <v>72</v>
      </c>
      <c r="B76" s="64"/>
      <c r="C76" s="64"/>
      <c r="D76" s="64"/>
      <c r="E76" s="64"/>
      <c r="F76" s="64"/>
      <c r="G76" s="64"/>
      <c r="H76" s="64"/>
      <c r="I76" s="64"/>
      <c r="J76" s="64"/>
    </row>
    <row r="77" spans="1:10" ht="15.75" x14ac:dyDescent="0.25">
      <c r="A77" s="164">
        <v>73</v>
      </c>
      <c r="B77" s="64"/>
      <c r="C77" s="64"/>
      <c r="D77" s="64"/>
      <c r="E77" s="64"/>
      <c r="F77" s="64"/>
      <c r="G77" s="64"/>
      <c r="H77" s="64"/>
      <c r="I77" s="64"/>
      <c r="J77" s="64"/>
    </row>
    <row r="78" spans="1:10" ht="15.75" x14ac:dyDescent="0.25">
      <c r="A78" s="164">
        <v>74</v>
      </c>
      <c r="B78" s="64"/>
      <c r="C78" s="64"/>
      <c r="D78" s="64"/>
      <c r="E78" s="64"/>
      <c r="F78" s="64"/>
      <c r="G78" s="64"/>
      <c r="H78" s="64"/>
      <c r="I78" s="64"/>
      <c r="J78" s="64"/>
    </row>
    <row r="79" spans="1:10" ht="15.75" x14ac:dyDescent="0.25">
      <c r="A79" s="164">
        <v>75</v>
      </c>
      <c r="B79" s="64"/>
      <c r="C79" s="64"/>
      <c r="D79" s="64"/>
      <c r="E79" s="64"/>
      <c r="F79" s="64"/>
      <c r="G79" s="64"/>
      <c r="H79" s="64"/>
      <c r="I79" s="64"/>
      <c r="J79" s="64"/>
    </row>
    <row r="80" spans="1:10" ht="15.75" x14ac:dyDescent="0.25">
      <c r="A80" s="164">
        <v>76</v>
      </c>
      <c r="B80" s="64"/>
      <c r="C80" s="64"/>
      <c r="D80" s="64"/>
      <c r="E80" s="64"/>
      <c r="F80" s="64"/>
      <c r="G80" s="64"/>
      <c r="H80" s="64"/>
      <c r="I80" s="64"/>
      <c r="J80" s="64"/>
    </row>
    <row r="81" spans="1:10" ht="112.5" x14ac:dyDescent="0.25">
      <c r="A81" s="165">
        <v>77</v>
      </c>
      <c r="B81" s="131" t="s">
        <v>246</v>
      </c>
      <c r="C81" s="131">
        <f>SUM(C82:C89)</f>
        <v>0</v>
      </c>
      <c r="D81" s="131">
        <f>SUM(D82:D90)</f>
        <v>0</v>
      </c>
      <c r="E81" s="131"/>
      <c r="F81" s="131"/>
      <c r="G81" s="131">
        <f>SUM(G82:G90)</f>
        <v>0</v>
      </c>
      <c r="H81" s="131">
        <f>SUM(H82:H90)</f>
        <v>0</v>
      </c>
      <c r="I81" s="131"/>
      <c r="J81" s="131"/>
    </row>
    <row r="82" spans="1:10" ht="15.75" x14ac:dyDescent="0.25">
      <c r="A82" s="164">
        <v>78</v>
      </c>
      <c r="B82" s="64"/>
      <c r="C82" s="64"/>
      <c r="D82" s="64"/>
      <c r="E82" s="64"/>
      <c r="F82" s="64"/>
      <c r="G82" s="64"/>
      <c r="H82" s="64"/>
      <c r="I82" s="64"/>
      <c r="J82" s="64"/>
    </row>
    <row r="83" spans="1:10" ht="15.75" x14ac:dyDescent="0.25">
      <c r="A83" s="164">
        <v>79</v>
      </c>
      <c r="B83" s="64"/>
      <c r="C83" s="64"/>
      <c r="D83" s="64"/>
      <c r="E83" s="64"/>
      <c r="F83" s="64"/>
      <c r="G83" s="64"/>
      <c r="H83" s="64"/>
      <c r="I83" s="64"/>
      <c r="J83" s="64"/>
    </row>
    <row r="84" spans="1:10" ht="15.75" x14ac:dyDescent="0.25">
      <c r="A84" s="164">
        <v>80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0" ht="15.75" x14ac:dyDescent="0.25">
      <c r="A85" s="164">
        <v>81</v>
      </c>
      <c r="B85" s="64"/>
      <c r="C85" s="64"/>
      <c r="D85" s="64"/>
      <c r="E85" s="64"/>
      <c r="F85" s="64"/>
      <c r="G85" s="64"/>
      <c r="H85" s="64"/>
      <c r="I85" s="64"/>
      <c r="J85" s="64"/>
    </row>
    <row r="86" spans="1:10" ht="15.75" x14ac:dyDescent="0.25">
      <c r="A86" s="164">
        <v>82</v>
      </c>
      <c r="B86" s="64"/>
      <c r="C86" s="64"/>
      <c r="D86" s="64"/>
      <c r="E86" s="64"/>
      <c r="F86" s="64"/>
      <c r="G86" s="64"/>
      <c r="H86" s="64"/>
      <c r="I86" s="64"/>
      <c r="J86" s="64"/>
    </row>
    <row r="87" spans="1:10" ht="15.75" x14ac:dyDescent="0.25">
      <c r="A87" s="164">
        <v>83</v>
      </c>
      <c r="B87" s="64"/>
      <c r="C87" s="64"/>
      <c r="D87" s="64"/>
      <c r="E87" s="64"/>
      <c r="F87" s="64"/>
      <c r="G87" s="64"/>
      <c r="H87" s="64"/>
      <c r="I87" s="64"/>
      <c r="J87" s="64"/>
    </row>
    <row r="88" spans="1:10" ht="15.75" x14ac:dyDescent="0.25">
      <c r="A88" s="164">
        <v>84</v>
      </c>
      <c r="B88" s="64"/>
      <c r="C88" s="64"/>
      <c r="D88" s="64"/>
      <c r="E88" s="64"/>
      <c r="F88" s="64"/>
      <c r="G88" s="64"/>
      <c r="H88" s="64"/>
      <c r="I88" s="64"/>
      <c r="J88" s="64"/>
    </row>
    <row r="89" spans="1:10" ht="15.75" x14ac:dyDescent="0.25">
      <c r="A89" s="164">
        <v>85</v>
      </c>
      <c r="B89" s="64"/>
      <c r="C89" s="64"/>
      <c r="D89" s="64"/>
      <c r="E89" s="64"/>
      <c r="F89" s="64"/>
      <c r="G89" s="64"/>
      <c r="H89" s="64"/>
      <c r="I89" s="64"/>
      <c r="J89" s="64"/>
    </row>
    <row r="90" spans="1:10" ht="15.75" x14ac:dyDescent="0.25">
      <c r="A90" s="164">
        <v>86</v>
      </c>
      <c r="B90" s="64"/>
      <c r="C90" s="64"/>
      <c r="D90" s="64"/>
      <c r="E90" s="64"/>
      <c r="F90" s="64"/>
      <c r="G90" s="64"/>
      <c r="H90" s="64"/>
      <c r="I90" s="64"/>
      <c r="J90" s="64"/>
    </row>
    <row r="91" spans="1:10" ht="33.75" customHeight="1" x14ac:dyDescent="0.25">
      <c r="A91" s="163">
        <v>87</v>
      </c>
      <c r="B91" s="166" t="s">
        <v>238</v>
      </c>
      <c r="C91" s="166">
        <f>SUM(C4,C18,C31,C41,C51,C61,C71,C81)</f>
        <v>3</v>
      </c>
      <c r="D91" s="166">
        <f>SUM(D4,D18,D31,D41,D51,D61,D71,D81)</f>
        <v>3</v>
      </c>
      <c r="E91" s="166"/>
      <c r="F91" s="166"/>
      <c r="G91" s="166">
        <f>SUM(G4,G18,G31,G41,G51,G61,G71,G81)</f>
        <v>511</v>
      </c>
      <c r="H91" s="166">
        <f>SUM(H4,H18,H31,H41,H51,H61,H71,H81)</f>
        <v>511</v>
      </c>
      <c r="I91" s="163"/>
      <c r="J91" s="163"/>
    </row>
  </sheetData>
  <mergeCells count="8">
    <mergeCell ref="I2:I3"/>
    <mergeCell ref="J2:J3"/>
    <mergeCell ref="A2:A3"/>
    <mergeCell ref="B2:B3"/>
    <mergeCell ref="C2:D2"/>
    <mergeCell ref="E2:E3"/>
    <mergeCell ref="F2:F3"/>
    <mergeCell ref="G2:H2"/>
  </mergeCells>
  <pageMargins left="0.7" right="0.7" top="0.75" bottom="0.75" header="0.3" footer="0.3"/>
  <pageSetup paperSize="9" scale="8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69" t="s">
        <v>129</v>
      </c>
      <c r="B1" s="169"/>
      <c r="C1" s="169"/>
      <c r="D1" s="169"/>
    </row>
    <row r="2" spans="1:4" ht="94.5" customHeight="1" x14ac:dyDescent="0.25">
      <c r="A2" s="132" t="s">
        <v>131</v>
      </c>
      <c r="B2" s="167" t="s">
        <v>247</v>
      </c>
      <c r="C2" s="167" t="s">
        <v>248</v>
      </c>
      <c r="D2" s="167" t="s">
        <v>202</v>
      </c>
    </row>
    <row r="3" spans="1:4" ht="37.5" customHeight="1" x14ac:dyDescent="0.25">
      <c r="A3" s="124" t="s">
        <v>60</v>
      </c>
      <c r="B3" s="133">
        <v>53</v>
      </c>
      <c r="C3" s="133">
        <v>53</v>
      </c>
      <c r="D3" s="133">
        <v>2700</v>
      </c>
    </row>
    <row r="4" spans="1:4" ht="37.5" customHeight="1" x14ac:dyDescent="0.25">
      <c r="A4" s="124" t="s">
        <v>61</v>
      </c>
      <c r="B4" s="133">
        <v>12</v>
      </c>
      <c r="C4" s="133">
        <v>12</v>
      </c>
      <c r="D4" s="133">
        <v>645</v>
      </c>
    </row>
    <row r="5" spans="1:4" ht="37.5" customHeight="1" x14ac:dyDescent="0.25">
      <c r="A5" s="124" t="s">
        <v>69</v>
      </c>
      <c r="B5" s="133">
        <v>6</v>
      </c>
      <c r="C5" s="133">
        <v>6</v>
      </c>
      <c r="D5" s="133">
        <v>257</v>
      </c>
    </row>
    <row r="6" spans="1:4" ht="37.5" customHeight="1" x14ac:dyDescent="0.25">
      <c r="A6" s="124" t="s">
        <v>70</v>
      </c>
      <c r="B6" s="133">
        <v>4</v>
      </c>
      <c r="C6" s="133">
        <v>4</v>
      </c>
      <c r="D6" s="133">
        <v>135</v>
      </c>
    </row>
    <row r="7" spans="1:4" ht="37.5" customHeight="1" x14ac:dyDescent="0.25">
      <c r="A7" s="124" t="s">
        <v>71</v>
      </c>
      <c r="B7" s="133">
        <v>13</v>
      </c>
      <c r="C7" s="133">
        <v>13</v>
      </c>
      <c r="D7" s="133">
        <v>568</v>
      </c>
    </row>
    <row r="8" spans="1:4" ht="37.5" customHeight="1" x14ac:dyDescent="0.25">
      <c r="A8" s="124" t="s">
        <v>72</v>
      </c>
      <c r="B8" s="133">
        <v>2</v>
      </c>
      <c r="C8" s="133">
        <v>2</v>
      </c>
      <c r="D8" s="133">
        <v>73</v>
      </c>
    </row>
    <row r="9" spans="1:4" ht="37.5" customHeight="1" x14ac:dyDescent="0.25">
      <c r="A9" s="168" t="s">
        <v>91</v>
      </c>
      <c r="B9" s="172">
        <f>SUM(B3:B8)</f>
        <v>90</v>
      </c>
      <c r="C9" s="38">
        <f>SUM(C3:C8)</f>
        <v>90</v>
      </c>
      <c r="D9" s="38">
        <f>SUM(D3:D8)</f>
        <v>4378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7"/>
  <sheetViews>
    <sheetView view="pageBreakPreview" zoomScaleNormal="100" zoomScaleSheetLayoutView="100" workbookViewId="0">
      <selection activeCell="A7" sqref="A7:XFD11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325" t="s">
        <v>222</v>
      </c>
      <c r="B1" s="325"/>
      <c r="C1" s="325"/>
      <c r="D1" s="325"/>
      <c r="E1" s="325"/>
    </row>
    <row r="2" spans="1:5" ht="75" customHeight="1" x14ac:dyDescent="0.25">
      <c r="A2" s="27" t="s">
        <v>62</v>
      </c>
      <c r="B2" s="27" t="s">
        <v>130</v>
      </c>
      <c r="C2" s="27" t="s">
        <v>94</v>
      </c>
      <c r="D2" s="237" t="s">
        <v>284</v>
      </c>
      <c r="E2" s="236" t="s">
        <v>203</v>
      </c>
    </row>
    <row r="3" spans="1:5" ht="18.75" x14ac:dyDescent="0.25">
      <c r="A3" s="216"/>
      <c r="B3" s="217" t="s">
        <v>260</v>
      </c>
      <c r="C3" s="217"/>
      <c r="D3" s="238"/>
      <c r="E3" s="217"/>
    </row>
    <row r="4" spans="1:5" ht="18.75" x14ac:dyDescent="0.3">
      <c r="A4" s="203"/>
      <c r="B4" s="214" t="s">
        <v>263</v>
      </c>
      <c r="C4" s="215"/>
      <c r="D4" s="239"/>
      <c r="E4" s="215"/>
    </row>
    <row r="5" spans="1:5" ht="56.25" x14ac:dyDescent="0.25">
      <c r="A5" s="62">
        <v>1</v>
      </c>
      <c r="B5" s="81" t="s">
        <v>663</v>
      </c>
      <c r="C5" s="81" t="s">
        <v>664</v>
      </c>
      <c r="D5" s="88" t="s">
        <v>665</v>
      </c>
      <c r="E5" s="81" t="s">
        <v>666</v>
      </c>
    </row>
    <row r="6" spans="1:5" ht="56.25" x14ac:dyDescent="0.25">
      <c r="A6" s="62">
        <v>2</v>
      </c>
      <c r="B6" s="81" t="s">
        <v>667</v>
      </c>
      <c r="C6" s="260" t="s">
        <v>668</v>
      </c>
      <c r="D6" s="88" t="s">
        <v>679</v>
      </c>
      <c r="E6" s="81" t="s">
        <v>666</v>
      </c>
    </row>
    <row r="7" spans="1:5" ht="18.75" x14ac:dyDescent="0.25">
      <c r="A7" s="129">
        <v>3</v>
      </c>
      <c r="B7" s="212"/>
      <c r="C7" s="212"/>
      <c r="D7" s="88"/>
      <c r="E7" s="81"/>
    </row>
    <row r="8" spans="1:5" ht="18.75" x14ac:dyDescent="0.25">
      <c r="A8" s="129">
        <v>4</v>
      </c>
      <c r="B8" s="212"/>
      <c r="C8" s="212"/>
      <c r="D8" s="88"/>
      <c r="E8" s="81"/>
    </row>
    <row r="9" spans="1:5" ht="18.75" x14ac:dyDescent="0.25">
      <c r="A9" s="129">
        <v>5</v>
      </c>
      <c r="B9" s="212"/>
      <c r="C9" s="212"/>
      <c r="D9" s="88"/>
      <c r="E9" s="81"/>
    </row>
    <row r="10" spans="1:5" ht="18.75" x14ac:dyDescent="0.25">
      <c r="A10" s="129">
        <v>6</v>
      </c>
      <c r="B10" s="199"/>
      <c r="C10" s="199"/>
      <c r="D10" s="240"/>
      <c r="E10" s="199"/>
    </row>
    <row r="11" spans="1:5" ht="18.75" x14ac:dyDescent="0.25">
      <c r="A11" s="129">
        <v>7</v>
      </c>
      <c r="B11" s="199"/>
      <c r="C11" s="199"/>
      <c r="D11" s="240"/>
      <c r="E11" s="199"/>
    </row>
    <row r="12" spans="1:5" ht="38.25" customHeight="1" x14ac:dyDescent="0.3">
      <c r="A12" s="203"/>
      <c r="B12" s="214" t="s">
        <v>262</v>
      </c>
      <c r="C12" s="215"/>
      <c r="D12" s="239"/>
      <c r="E12" s="215"/>
    </row>
    <row r="13" spans="1:5" ht="18.75" x14ac:dyDescent="0.25">
      <c r="A13" s="128">
        <v>1</v>
      </c>
      <c r="B13" s="199"/>
      <c r="C13" s="199"/>
      <c r="D13" s="240"/>
      <c r="E13" s="199"/>
    </row>
    <row r="14" spans="1:5" ht="18.75" x14ac:dyDescent="0.25">
      <c r="A14" s="128">
        <v>2</v>
      </c>
      <c r="B14" s="199"/>
      <c r="C14" s="199"/>
      <c r="D14" s="240"/>
      <c r="E14" s="199"/>
    </row>
    <row r="15" spans="1:5" ht="18.75" x14ac:dyDescent="0.25">
      <c r="A15" s="128">
        <v>3</v>
      </c>
      <c r="B15" s="199"/>
      <c r="C15" s="199"/>
      <c r="D15" s="240"/>
      <c r="E15" s="199"/>
    </row>
    <row r="16" spans="1:5" ht="18.75" x14ac:dyDescent="0.25">
      <c r="A16" s="128">
        <v>4</v>
      </c>
      <c r="B16" s="199"/>
      <c r="C16" s="199"/>
      <c r="D16" s="240"/>
      <c r="E16" s="199"/>
    </row>
    <row r="17" spans="1:5" ht="18.75" x14ac:dyDescent="0.25">
      <c r="A17" s="128">
        <v>5</v>
      </c>
      <c r="B17" s="199"/>
      <c r="C17" s="199"/>
      <c r="D17" s="240"/>
      <c r="E17" s="199"/>
    </row>
    <row r="18" spans="1:5" ht="18.75" customHeight="1" x14ac:dyDescent="0.25">
      <c r="A18" s="128">
        <v>6</v>
      </c>
      <c r="B18" s="199"/>
      <c r="C18" s="199"/>
      <c r="D18" s="240"/>
      <c r="E18" s="199"/>
    </row>
    <row r="19" spans="1:5" ht="18.75" x14ac:dyDescent="0.25">
      <c r="A19" s="128">
        <v>7</v>
      </c>
      <c r="B19" s="199"/>
      <c r="C19" s="199"/>
      <c r="D19" s="240"/>
      <c r="E19" s="199"/>
    </row>
    <row r="20" spans="1:5" ht="18.75" x14ac:dyDescent="0.3">
      <c r="A20" s="218"/>
      <c r="B20" s="214" t="s">
        <v>71</v>
      </c>
      <c r="C20" s="215"/>
      <c r="D20" s="239"/>
      <c r="E20" s="215"/>
    </row>
    <row r="21" spans="1:5" ht="18.75" x14ac:dyDescent="0.25">
      <c r="A21" s="62">
        <v>1</v>
      </c>
      <c r="B21" s="213"/>
      <c r="C21" s="213"/>
      <c r="D21" s="88"/>
      <c r="E21" s="81"/>
    </row>
    <row r="22" spans="1:5" ht="18.75" x14ac:dyDescent="0.25">
      <c r="A22" s="129">
        <v>2</v>
      </c>
      <c r="B22" s="213"/>
      <c r="C22" s="213"/>
      <c r="D22" s="88"/>
      <c r="E22" s="81"/>
    </row>
    <row r="23" spans="1:5" ht="18.75" x14ac:dyDescent="0.25">
      <c r="A23" s="129">
        <v>3</v>
      </c>
      <c r="B23" s="213"/>
      <c r="C23" s="213"/>
      <c r="D23" s="88"/>
      <c r="E23" s="81"/>
    </row>
    <row r="24" spans="1:5" ht="18.75" x14ac:dyDescent="0.25">
      <c r="A24" s="129">
        <v>4</v>
      </c>
      <c r="B24" s="213"/>
      <c r="C24" s="213"/>
      <c r="D24" s="88"/>
      <c r="E24" s="81"/>
    </row>
    <row r="25" spans="1:5" ht="18.75" x14ac:dyDescent="0.25">
      <c r="A25" s="129">
        <v>5</v>
      </c>
      <c r="B25" s="213"/>
      <c r="C25" s="213"/>
      <c r="D25" s="88"/>
      <c r="E25" s="81"/>
    </row>
    <row r="26" spans="1:5" ht="18.75" x14ac:dyDescent="0.25">
      <c r="A26" s="129">
        <v>6</v>
      </c>
      <c r="B26" s="81"/>
      <c r="C26" s="81"/>
      <c r="D26" s="88"/>
      <c r="E26" s="81"/>
    </row>
    <row r="27" spans="1:5" ht="18.75" x14ac:dyDescent="0.25">
      <c r="A27" s="129">
        <v>7</v>
      </c>
      <c r="B27" s="81"/>
      <c r="C27" s="81"/>
      <c r="D27" s="88"/>
      <c r="E27" s="81"/>
    </row>
    <row r="28" spans="1:5" ht="37.5" x14ac:dyDescent="0.3">
      <c r="A28" s="203"/>
      <c r="B28" s="220" t="s">
        <v>201</v>
      </c>
      <c r="C28" s="215"/>
      <c r="D28" s="239"/>
      <c r="E28" s="215"/>
    </row>
    <row r="29" spans="1:5" ht="18.75" x14ac:dyDescent="0.3">
      <c r="A29" s="65">
        <v>1</v>
      </c>
      <c r="B29" s="221"/>
      <c r="C29" s="219"/>
      <c r="D29" s="241"/>
      <c r="E29" s="219"/>
    </row>
    <row r="30" spans="1:5" ht="18.75" x14ac:dyDescent="0.3">
      <c r="A30" s="65">
        <v>2</v>
      </c>
      <c r="B30" s="221"/>
      <c r="C30" s="219"/>
      <c r="D30" s="241"/>
      <c r="E30" s="219"/>
    </row>
    <row r="31" spans="1:5" ht="18.75" x14ac:dyDescent="0.25">
      <c r="A31" s="62">
        <v>3</v>
      </c>
      <c r="B31" s="81"/>
      <c r="C31" s="81"/>
      <c r="D31" s="88"/>
      <c r="E31" s="81"/>
    </row>
    <row r="32" spans="1:5" ht="18.75" x14ac:dyDescent="0.25">
      <c r="A32" s="62">
        <v>4</v>
      </c>
      <c r="B32" s="81"/>
      <c r="C32" s="81"/>
      <c r="D32" s="88"/>
      <c r="E32" s="81"/>
    </row>
    <row r="33" spans="1:5" ht="18.75" x14ac:dyDescent="0.25">
      <c r="A33" s="216"/>
      <c r="B33" s="217" t="s">
        <v>259</v>
      </c>
      <c r="C33" s="217"/>
      <c r="D33" s="238"/>
      <c r="E33" s="217"/>
    </row>
    <row r="34" spans="1:5" ht="18.75" x14ac:dyDescent="0.3">
      <c r="A34" s="203"/>
      <c r="B34" s="214" t="s">
        <v>263</v>
      </c>
      <c r="C34" s="215"/>
      <c r="D34" s="239"/>
      <c r="E34" s="215"/>
    </row>
    <row r="35" spans="1:5" ht="56.25" x14ac:dyDescent="0.25">
      <c r="A35" s="62">
        <v>1</v>
      </c>
      <c r="B35" s="81" t="s">
        <v>669</v>
      </c>
      <c r="C35" s="81" t="s">
        <v>670</v>
      </c>
      <c r="D35" s="88" t="s">
        <v>671</v>
      </c>
      <c r="E35" s="81" t="s">
        <v>672</v>
      </c>
    </row>
    <row r="36" spans="1:5" ht="93.75" x14ac:dyDescent="0.25">
      <c r="A36" s="129">
        <v>2</v>
      </c>
      <c r="B36" s="212" t="s">
        <v>673</v>
      </c>
      <c r="C36" s="81" t="s">
        <v>674</v>
      </c>
      <c r="D36" s="88" t="s">
        <v>675</v>
      </c>
      <c r="E36" s="212" t="s">
        <v>676</v>
      </c>
    </row>
    <row r="37" spans="1:5" ht="56.25" x14ac:dyDescent="0.25">
      <c r="A37" s="129">
        <v>3</v>
      </c>
      <c r="B37" s="81" t="s">
        <v>677</v>
      </c>
      <c r="C37" s="81" t="s">
        <v>678</v>
      </c>
      <c r="D37" s="88" t="s">
        <v>679</v>
      </c>
      <c r="E37" s="81" t="s">
        <v>666</v>
      </c>
    </row>
    <row r="38" spans="1:5" ht="18.75" x14ac:dyDescent="0.25">
      <c r="A38" s="129">
        <v>4</v>
      </c>
      <c r="B38" s="81"/>
      <c r="C38" s="81"/>
      <c r="D38" s="88"/>
      <c r="E38" s="81"/>
    </row>
    <row r="39" spans="1:5" ht="18.75" x14ac:dyDescent="0.25">
      <c r="A39" s="129">
        <v>5</v>
      </c>
      <c r="B39" s="81"/>
      <c r="C39" s="81"/>
      <c r="D39" s="88"/>
      <c r="E39" s="81"/>
    </row>
    <row r="40" spans="1:5" ht="18.75" x14ac:dyDescent="0.25">
      <c r="A40" s="129">
        <v>6</v>
      </c>
      <c r="B40" s="81"/>
      <c r="C40" s="81"/>
      <c r="D40" s="88"/>
      <c r="E40" s="81"/>
    </row>
    <row r="41" spans="1:5" ht="18.75" x14ac:dyDescent="0.25">
      <c r="A41" s="129">
        <v>7</v>
      </c>
      <c r="B41" s="81"/>
      <c r="C41" s="81"/>
      <c r="D41" s="88"/>
      <c r="E41" s="81"/>
    </row>
    <row r="42" spans="1:5" ht="18.75" x14ac:dyDescent="0.3">
      <c r="A42" s="203"/>
      <c r="B42" s="214" t="s">
        <v>262</v>
      </c>
      <c r="C42" s="215"/>
      <c r="D42" s="239"/>
      <c r="E42" s="215"/>
    </row>
    <row r="43" spans="1:5" ht="18.75" x14ac:dyDescent="0.25">
      <c r="A43" s="62">
        <v>1</v>
      </c>
      <c r="B43" s="81"/>
      <c r="C43" s="81"/>
      <c r="D43" s="88"/>
      <c r="E43" s="81"/>
    </row>
    <row r="44" spans="1:5" ht="18.75" x14ac:dyDescent="0.25">
      <c r="A44" s="129">
        <v>2</v>
      </c>
      <c r="B44" s="81"/>
      <c r="C44" s="81"/>
      <c r="D44" s="88"/>
      <c r="E44" s="81"/>
    </row>
    <row r="45" spans="1:5" ht="18.75" x14ac:dyDescent="0.25">
      <c r="A45" s="129">
        <v>3</v>
      </c>
      <c r="B45" s="81"/>
      <c r="C45" s="81"/>
      <c r="D45" s="88"/>
      <c r="E45" s="81"/>
    </row>
    <row r="46" spans="1:5" ht="18.75" x14ac:dyDescent="0.25">
      <c r="A46" s="129">
        <v>4</v>
      </c>
      <c r="B46" s="81"/>
      <c r="C46" s="81"/>
      <c r="D46" s="88"/>
      <c r="E46" s="81"/>
    </row>
    <row r="47" spans="1:5" ht="18.75" x14ac:dyDescent="0.25">
      <c r="A47" s="129">
        <v>5</v>
      </c>
      <c r="B47" s="81"/>
      <c r="C47" s="81"/>
      <c r="D47" s="88"/>
      <c r="E47" s="81"/>
    </row>
    <row r="48" spans="1:5" ht="18.75" x14ac:dyDescent="0.25">
      <c r="A48" s="129">
        <v>6</v>
      </c>
      <c r="B48" s="81"/>
      <c r="C48" s="81"/>
      <c r="D48" s="88"/>
      <c r="E48" s="81"/>
    </row>
    <row r="49" spans="1:5" ht="18.75" x14ac:dyDescent="0.25">
      <c r="A49" s="129">
        <v>7</v>
      </c>
      <c r="B49" s="81"/>
      <c r="C49" s="81"/>
      <c r="D49" s="88"/>
      <c r="E49" s="81"/>
    </row>
    <row r="50" spans="1:5" ht="18.75" x14ac:dyDescent="0.3">
      <c r="A50" s="203"/>
      <c r="B50" s="214" t="s">
        <v>71</v>
      </c>
      <c r="C50" s="215"/>
      <c r="D50" s="239"/>
      <c r="E50" s="215"/>
    </row>
    <row r="51" spans="1:5" ht="18.75" x14ac:dyDescent="0.25">
      <c r="A51" s="62">
        <v>1</v>
      </c>
      <c r="B51" s="81"/>
      <c r="C51" s="81"/>
      <c r="D51" s="88"/>
      <c r="E51" s="81"/>
    </row>
    <row r="52" spans="1:5" ht="18.75" x14ac:dyDescent="0.25">
      <c r="A52" s="129">
        <v>2</v>
      </c>
      <c r="B52" s="81"/>
      <c r="C52" s="81"/>
      <c r="D52" s="88"/>
      <c r="E52" s="81"/>
    </row>
    <row r="53" spans="1:5" ht="18.75" x14ac:dyDescent="0.25">
      <c r="A53" s="129">
        <v>3</v>
      </c>
      <c r="B53" s="81"/>
      <c r="C53" s="81"/>
      <c r="D53" s="88"/>
      <c r="E53" s="81"/>
    </row>
    <row r="54" spans="1:5" ht="18.75" x14ac:dyDescent="0.25">
      <c r="A54" s="129">
        <v>4</v>
      </c>
      <c r="B54" s="81"/>
      <c r="C54" s="81"/>
      <c r="D54" s="88"/>
      <c r="E54" s="81"/>
    </row>
    <row r="55" spans="1:5" ht="18.75" x14ac:dyDescent="0.25">
      <c r="A55" s="129">
        <v>5</v>
      </c>
      <c r="B55" s="81"/>
      <c r="C55" s="81"/>
      <c r="D55" s="88"/>
      <c r="E55" s="81"/>
    </row>
    <row r="56" spans="1:5" ht="18.75" x14ac:dyDescent="0.25">
      <c r="A56" s="129">
        <v>6</v>
      </c>
      <c r="B56" s="81"/>
      <c r="C56" s="81"/>
      <c r="D56" s="88"/>
      <c r="E56" s="81"/>
    </row>
    <row r="57" spans="1:5" ht="37.5" x14ac:dyDescent="0.3">
      <c r="A57" s="203"/>
      <c r="B57" s="220" t="s">
        <v>201</v>
      </c>
      <c r="C57" s="215"/>
      <c r="D57" s="239"/>
      <c r="E57" s="215"/>
    </row>
    <row r="58" spans="1:5" ht="18.75" x14ac:dyDescent="0.25">
      <c r="A58" s="62">
        <v>1</v>
      </c>
      <c r="B58" s="81"/>
      <c r="C58" s="81"/>
      <c r="D58" s="88"/>
      <c r="E58" s="81"/>
    </row>
    <row r="59" spans="1:5" ht="18.75" x14ac:dyDescent="0.25">
      <c r="A59" s="129">
        <v>2</v>
      </c>
      <c r="B59" s="81"/>
      <c r="C59" s="81"/>
      <c r="D59" s="88"/>
      <c r="E59" s="81"/>
    </row>
    <row r="60" spans="1:5" ht="18.75" x14ac:dyDescent="0.25">
      <c r="A60" s="62">
        <v>3</v>
      </c>
      <c r="B60" s="81"/>
      <c r="C60" s="81"/>
      <c r="D60" s="88"/>
      <c r="E60" s="81"/>
    </row>
    <row r="61" spans="1:5" ht="18.75" x14ac:dyDescent="0.25">
      <c r="A61" s="216"/>
      <c r="B61" s="217" t="s">
        <v>261</v>
      </c>
      <c r="C61" s="217"/>
      <c r="D61" s="238"/>
      <c r="E61" s="217"/>
    </row>
    <row r="62" spans="1:5" ht="18.75" x14ac:dyDescent="0.3">
      <c r="A62" s="203"/>
      <c r="B62" s="214" t="s">
        <v>263</v>
      </c>
      <c r="C62" s="215"/>
      <c r="D62" s="239"/>
      <c r="E62" s="215"/>
    </row>
    <row r="63" spans="1:5" ht="18.75" x14ac:dyDescent="0.25">
      <c r="A63" s="62">
        <v>1</v>
      </c>
      <c r="B63" s="81"/>
      <c r="C63" s="81"/>
      <c r="D63" s="88"/>
      <c r="E63" s="81"/>
    </row>
    <row r="64" spans="1:5" ht="18.75" x14ac:dyDescent="0.25">
      <c r="A64" s="129">
        <v>2</v>
      </c>
      <c r="B64" s="81"/>
      <c r="C64" s="81"/>
      <c r="D64" s="88"/>
      <c r="E64" s="81"/>
    </row>
    <row r="65" spans="1:5" ht="18.75" x14ac:dyDescent="0.25">
      <c r="A65" s="129">
        <v>3</v>
      </c>
      <c r="B65" s="81"/>
      <c r="C65" s="81"/>
      <c r="D65" s="88"/>
      <c r="E65" s="81"/>
    </row>
    <row r="66" spans="1:5" ht="18.75" x14ac:dyDescent="0.25">
      <c r="A66" s="129">
        <v>4</v>
      </c>
      <c r="B66" s="81"/>
      <c r="C66" s="81"/>
      <c r="D66" s="88"/>
      <c r="E66" s="81"/>
    </row>
    <row r="67" spans="1:5" ht="18.75" x14ac:dyDescent="0.25">
      <c r="A67" s="129">
        <v>5</v>
      </c>
      <c r="B67" s="81"/>
      <c r="C67" s="81"/>
      <c r="D67" s="88"/>
      <c r="E67" s="81"/>
    </row>
    <row r="68" spans="1:5" ht="18.75" x14ac:dyDescent="0.25">
      <c r="A68" s="129">
        <v>6</v>
      </c>
      <c r="B68" s="81"/>
      <c r="C68" s="81"/>
      <c r="D68" s="88"/>
      <c r="E68" s="81"/>
    </row>
    <row r="69" spans="1:5" ht="18.75" x14ac:dyDescent="0.25">
      <c r="A69" s="129">
        <v>7</v>
      </c>
      <c r="B69" s="81"/>
      <c r="C69" s="81"/>
      <c r="D69" s="88"/>
      <c r="E69" s="81"/>
    </row>
    <row r="70" spans="1:5" ht="18.75" x14ac:dyDescent="0.3">
      <c r="A70" s="203"/>
      <c r="B70" s="214" t="s">
        <v>262</v>
      </c>
      <c r="C70" s="215"/>
      <c r="D70" s="239"/>
      <c r="E70" s="215"/>
    </row>
    <row r="71" spans="1:5" ht="18.75" x14ac:dyDescent="0.25">
      <c r="A71" s="62">
        <v>1</v>
      </c>
      <c r="B71" s="81"/>
      <c r="C71" s="81"/>
      <c r="D71" s="88"/>
      <c r="E71" s="81"/>
    </row>
    <row r="72" spans="1:5" ht="18.75" x14ac:dyDescent="0.25">
      <c r="A72" s="129">
        <v>2</v>
      </c>
      <c r="B72" s="81"/>
      <c r="C72" s="81"/>
      <c r="D72" s="88"/>
      <c r="E72" s="81"/>
    </row>
    <row r="73" spans="1:5" ht="18.75" x14ac:dyDescent="0.25">
      <c r="A73" s="129">
        <v>3</v>
      </c>
      <c r="B73" s="81"/>
      <c r="C73" s="81"/>
      <c r="D73" s="88"/>
      <c r="E73" s="81"/>
    </row>
    <row r="74" spans="1:5" ht="18.75" x14ac:dyDescent="0.25">
      <c r="A74" s="129">
        <v>4</v>
      </c>
      <c r="B74" s="81"/>
      <c r="C74" s="81"/>
      <c r="D74" s="88"/>
      <c r="E74" s="81"/>
    </row>
    <row r="75" spans="1:5" ht="18.75" x14ac:dyDescent="0.25">
      <c r="A75" s="129">
        <v>5</v>
      </c>
      <c r="B75" s="81"/>
      <c r="C75" s="81"/>
      <c r="D75" s="88"/>
      <c r="E75" s="81"/>
    </row>
    <row r="76" spans="1:5" ht="18.75" x14ac:dyDescent="0.3">
      <c r="A76" s="203"/>
      <c r="B76" s="214" t="s">
        <v>71</v>
      </c>
      <c r="C76" s="215"/>
      <c r="D76" s="239"/>
      <c r="E76" s="215"/>
    </row>
    <row r="77" spans="1:5" ht="18.75" x14ac:dyDescent="0.3">
      <c r="A77" s="65">
        <v>1</v>
      </c>
      <c r="B77" s="66"/>
      <c r="C77" s="219"/>
      <c r="D77" s="241"/>
      <c r="E77" s="219"/>
    </row>
    <row r="78" spans="1:5" ht="18.75" x14ac:dyDescent="0.3">
      <c r="A78" s="65">
        <v>2</v>
      </c>
      <c r="B78" s="66"/>
      <c r="C78" s="219"/>
      <c r="D78" s="241"/>
      <c r="E78" s="219"/>
    </row>
    <row r="79" spans="1:5" ht="18.75" x14ac:dyDescent="0.3">
      <c r="A79" s="65">
        <v>3</v>
      </c>
      <c r="B79" s="66"/>
      <c r="C79" s="219"/>
      <c r="D79" s="241"/>
      <c r="E79" s="219"/>
    </row>
    <row r="80" spans="1:5" ht="18.75" x14ac:dyDescent="0.3">
      <c r="A80" s="65">
        <v>4</v>
      </c>
      <c r="B80" s="66"/>
      <c r="C80" s="219"/>
      <c r="D80" s="241"/>
      <c r="E80" s="219"/>
    </row>
    <row r="81" spans="1:5" ht="37.5" x14ac:dyDescent="0.3">
      <c r="A81" s="203"/>
      <c r="B81" s="220" t="s">
        <v>201</v>
      </c>
      <c r="C81" s="215"/>
      <c r="D81" s="239"/>
      <c r="E81" s="215"/>
    </row>
    <row r="82" spans="1:5" ht="18.75" x14ac:dyDescent="0.3">
      <c r="A82" s="65">
        <v>1</v>
      </c>
      <c r="B82" s="66"/>
      <c r="C82" s="219"/>
      <c r="D82" s="241"/>
      <c r="E82" s="219"/>
    </row>
    <row r="83" spans="1:5" ht="18.75" x14ac:dyDescent="0.25">
      <c r="A83" s="65">
        <v>2</v>
      </c>
      <c r="B83" s="104"/>
      <c r="C83" s="104"/>
      <c r="D83" s="242"/>
      <c r="E83" s="104"/>
    </row>
    <row r="84" spans="1:5" ht="18.75" x14ac:dyDescent="0.25">
      <c r="A84" s="216"/>
      <c r="B84" s="217" t="s">
        <v>256</v>
      </c>
      <c r="C84" s="217"/>
      <c r="D84" s="238"/>
      <c r="E84" s="217"/>
    </row>
    <row r="85" spans="1:5" ht="18.75" x14ac:dyDescent="0.3">
      <c r="A85" s="203"/>
      <c r="B85" s="214" t="s">
        <v>263</v>
      </c>
      <c r="C85" s="215"/>
      <c r="D85" s="239"/>
      <c r="E85" s="215"/>
    </row>
    <row r="86" spans="1:5" ht="18.75" x14ac:dyDescent="0.25">
      <c r="A86" s="129">
        <v>1</v>
      </c>
      <c r="B86" s="81"/>
      <c r="C86" s="81"/>
      <c r="D86" s="88"/>
      <c r="E86" s="81"/>
    </row>
    <row r="87" spans="1:5" ht="18.75" x14ac:dyDescent="0.25">
      <c r="A87" s="129">
        <v>2</v>
      </c>
      <c r="B87" s="81"/>
      <c r="C87" s="81"/>
      <c r="D87" s="88"/>
      <c r="E87" s="81"/>
    </row>
    <row r="88" spans="1:5" ht="18.75" x14ac:dyDescent="0.25">
      <c r="A88" s="129">
        <v>3</v>
      </c>
      <c r="B88" s="81"/>
      <c r="C88" s="81"/>
      <c r="D88" s="88"/>
      <c r="E88" s="81"/>
    </row>
    <row r="89" spans="1:5" ht="18.75" x14ac:dyDescent="0.25">
      <c r="A89" s="129">
        <v>4</v>
      </c>
      <c r="B89" s="81"/>
      <c r="C89" s="81"/>
      <c r="D89" s="88"/>
      <c r="E89" s="81"/>
    </row>
    <row r="90" spans="1:5" ht="18.75" x14ac:dyDescent="0.25">
      <c r="A90" s="129">
        <v>5</v>
      </c>
      <c r="B90" s="81"/>
      <c r="C90" s="81"/>
      <c r="D90" s="88"/>
      <c r="E90" s="81"/>
    </row>
    <row r="91" spans="1:5" ht="18.75" x14ac:dyDescent="0.25">
      <c r="A91" s="129">
        <v>6</v>
      </c>
      <c r="B91" s="81"/>
      <c r="C91" s="81"/>
      <c r="D91" s="88"/>
      <c r="E91" s="81"/>
    </row>
    <row r="92" spans="1:5" ht="18.75" x14ac:dyDescent="0.3">
      <c r="A92" s="203"/>
      <c r="B92" s="214" t="s">
        <v>262</v>
      </c>
      <c r="C92" s="215"/>
      <c r="D92" s="239"/>
      <c r="E92" s="215"/>
    </row>
    <row r="93" spans="1:5" ht="18.75" x14ac:dyDescent="0.25">
      <c r="A93" s="129">
        <v>1</v>
      </c>
      <c r="B93" s="81"/>
      <c r="C93" s="81"/>
      <c r="D93" s="88"/>
      <c r="E93" s="81"/>
    </row>
    <row r="94" spans="1:5" ht="18.75" x14ac:dyDescent="0.25">
      <c r="A94" s="129">
        <v>2</v>
      </c>
      <c r="B94" s="81"/>
      <c r="C94" s="81"/>
      <c r="D94" s="88"/>
      <c r="E94" s="81"/>
    </row>
    <row r="95" spans="1:5" ht="18.75" x14ac:dyDescent="0.25">
      <c r="A95" s="129">
        <v>3</v>
      </c>
      <c r="B95" s="81"/>
      <c r="C95" s="81"/>
      <c r="D95" s="88"/>
      <c r="E95" s="81"/>
    </row>
    <row r="96" spans="1:5" ht="18.75" x14ac:dyDescent="0.25">
      <c r="A96" s="129">
        <v>4</v>
      </c>
      <c r="B96" s="81"/>
      <c r="C96" s="81"/>
      <c r="D96" s="88"/>
      <c r="E96" s="81"/>
    </row>
    <row r="97" spans="1:5" ht="18.75" x14ac:dyDescent="0.25">
      <c r="A97" s="129">
        <v>5</v>
      </c>
      <c r="B97" s="81"/>
      <c r="C97" s="81"/>
      <c r="D97" s="88"/>
      <c r="E97" s="81"/>
    </row>
    <row r="98" spans="1:5" ht="18.75" x14ac:dyDescent="0.25">
      <c r="A98" s="129">
        <v>6</v>
      </c>
      <c r="B98" s="81"/>
      <c r="C98" s="81"/>
      <c r="D98" s="88"/>
      <c r="E98" s="81"/>
    </row>
    <row r="99" spans="1:5" ht="18.75" x14ac:dyDescent="0.25">
      <c r="A99" s="129">
        <v>7</v>
      </c>
      <c r="B99" s="81"/>
      <c r="C99" s="81"/>
      <c r="D99" s="88"/>
      <c r="E99" s="81"/>
    </row>
    <row r="100" spans="1:5" ht="18.75" x14ac:dyDescent="0.3">
      <c r="A100" s="203"/>
      <c r="B100" s="214" t="s">
        <v>71</v>
      </c>
      <c r="C100" s="215"/>
      <c r="D100" s="239"/>
      <c r="E100" s="215"/>
    </row>
    <row r="101" spans="1:5" ht="18.75" x14ac:dyDescent="0.3">
      <c r="A101" s="65">
        <v>1</v>
      </c>
      <c r="B101" s="66"/>
      <c r="C101" s="219"/>
      <c r="D101" s="241"/>
      <c r="E101" s="219"/>
    </row>
    <row r="102" spans="1:5" ht="18.75" x14ac:dyDescent="0.3">
      <c r="A102" s="65">
        <v>2</v>
      </c>
      <c r="B102" s="66"/>
      <c r="C102" s="219"/>
      <c r="D102" s="241"/>
      <c r="E102" s="219"/>
    </row>
    <row r="103" spans="1:5" ht="18.75" x14ac:dyDescent="0.3">
      <c r="A103" s="65">
        <v>3</v>
      </c>
      <c r="B103" s="66"/>
      <c r="C103" s="219"/>
      <c r="D103" s="241"/>
      <c r="E103" s="219"/>
    </row>
    <row r="104" spans="1:5" ht="18.75" x14ac:dyDescent="0.3">
      <c r="A104" s="65">
        <v>4</v>
      </c>
      <c r="B104" s="66"/>
      <c r="C104" s="219"/>
      <c r="D104" s="241"/>
      <c r="E104" s="219"/>
    </row>
    <row r="105" spans="1:5" ht="18.75" x14ac:dyDescent="0.3">
      <c r="A105" s="65">
        <v>5</v>
      </c>
      <c r="B105" s="66"/>
      <c r="C105" s="219"/>
      <c r="D105" s="241"/>
      <c r="E105" s="219"/>
    </row>
    <row r="106" spans="1:5" ht="18.75" x14ac:dyDescent="0.3">
      <c r="A106" s="65">
        <v>6</v>
      </c>
      <c r="B106" s="66"/>
      <c r="C106" s="219"/>
      <c r="D106" s="241"/>
      <c r="E106" s="219"/>
    </row>
    <row r="107" spans="1:5" ht="18.75" x14ac:dyDescent="0.3">
      <c r="A107" s="65">
        <v>7</v>
      </c>
      <c r="B107" s="66"/>
      <c r="C107" s="219"/>
      <c r="D107" s="241"/>
      <c r="E107" s="219"/>
    </row>
    <row r="108" spans="1:5" ht="18.75" x14ac:dyDescent="0.3">
      <c r="A108" s="65">
        <v>8</v>
      </c>
      <c r="B108" s="66"/>
      <c r="C108" s="219"/>
      <c r="D108" s="241"/>
      <c r="E108" s="219"/>
    </row>
    <row r="109" spans="1:5" ht="18.75" x14ac:dyDescent="0.3">
      <c r="A109" s="65">
        <v>9</v>
      </c>
      <c r="B109" s="66"/>
      <c r="C109" s="219"/>
      <c r="D109" s="241"/>
      <c r="E109" s="219"/>
    </row>
    <row r="110" spans="1:5" ht="18.75" x14ac:dyDescent="0.3">
      <c r="A110" s="65">
        <v>10</v>
      </c>
      <c r="B110" s="66"/>
      <c r="C110" s="219"/>
      <c r="D110" s="241"/>
      <c r="E110" s="219"/>
    </row>
    <row r="111" spans="1:5" ht="37.5" x14ac:dyDescent="0.3">
      <c r="A111" s="203"/>
      <c r="B111" s="220" t="s">
        <v>201</v>
      </c>
      <c r="C111" s="215"/>
      <c r="D111" s="239"/>
      <c r="E111" s="215"/>
    </row>
    <row r="112" spans="1:5" ht="18.75" x14ac:dyDescent="0.3">
      <c r="A112" s="65">
        <v>1</v>
      </c>
      <c r="B112" s="66"/>
      <c r="C112" s="219"/>
      <c r="D112" s="241"/>
      <c r="E112" s="219"/>
    </row>
    <row r="113" spans="1:5" ht="18.75" x14ac:dyDescent="0.3">
      <c r="A113" s="65">
        <v>2</v>
      </c>
      <c r="B113" s="66"/>
      <c r="C113" s="219"/>
      <c r="D113" s="241"/>
      <c r="E113" s="219"/>
    </row>
    <row r="114" spans="1:5" ht="18.75" x14ac:dyDescent="0.3">
      <c r="A114" s="65">
        <v>3</v>
      </c>
      <c r="B114" s="66"/>
      <c r="C114" s="219"/>
      <c r="D114" s="241"/>
      <c r="E114" s="219"/>
    </row>
    <row r="115" spans="1:5" ht="18.75" x14ac:dyDescent="0.3">
      <c r="A115" s="65">
        <v>4</v>
      </c>
      <c r="B115" s="66"/>
      <c r="C115" s="219"/>
      <c r="D115" s="241"/>
      <c r="E115" s="219"/>
    </row>
    <row r="116" spans="1:5" ht="18.75" x14ac:dyDescent="0.25">
      <c r="A116" s="71"/>
      <c r="B116" s="71"/>
      <c r="C116" s="71"/>
      <c r="D116" s="71"/>
      <c r="E116" s="71"/>
    </row>
    <row r="117" spans="1:5" ht="18.75" x14ac:dyDescent="0.25">
      <c r="A117" s="71"/>
      <c r="B117" s="71"/>
      <c r="C117" s="71"/>
      <c r="D117" s="71"/>
      <c r="E117" s="71"/>
    </row>
  </sheetData>
  <sheetProtection sort="0" autoFilter="0" pivotTables="0"/>
  <mergeCells count="1">
    <mergeCell ref="A1:E1"/>
  </mergeCells>
  <pageMargins left="0.7" right="0.7" top="0.75" bottom="0.75" header="0.3" footer="0.3"/>
  <pageSetup paperSize="9" scale="7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Normal="100" zoomScaleSheetLayoutView="100" workbookViewId="0">
      <selection activeCell="K7" sqref="K7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26" t="s">
        <v>144</v>
      </c>
      <c r="B1" s="326"/>
      <c r="C1" s="326"/>
      <c r="D1" s="326"/>
      <c r="E1" s="326"/>
    </row>
    <row r="2" spans="1:5" ht="94.5" customHeight="1" x14ac:dyDescent="0.25">
      <c r="A2" s="27" t="s">
        <v>145</v>
      </c>
      <c r="B2" s="27" t="s">
        <v>146</v>
      </c>
      <c r="C2" s="27" t="s">
        <v>147</v>
      </c>
      <c r="D2" s="27" t="s">
        <v>148</v>
      </c>
      <c r="E2" s="27" t="s">
        <v>149</v>
      </c>
    </row>
    <row r="3" spans="1:5" ht="56.25" x14ac:dyDescent="0.3">
      <c r="A3" s="78" t="s">
        <v>150</v>
      </c>
      <c r="B3" s="60">
        <v>81</v>
      </c>
      <c r="C3" s="23">
        <v>0</v>
      </c>
      <c r="D3" s="23">
        <v>0</v>
      </c>
      <c r="E3" s="23">
        <v>81</v>
      </c>
    </row>
    <row r="4" spans="1:5" ht="75" x14ac:dyDescent="0.3">
      <c r="A4" s="78" t="s">
        <v>151</v>
      </c>
      <c r="B4" s="60">
        <v>9</v>
      </c>
      <c r="C4" s="23">
        <v>0</v>
      </c>
      <c r="D4" s="23">
        <v>0</v>
      </c>
      <c r="E4" s="23">
        <v>9</v>
      </c>
    </row>
    <row r="5" spans="1:5" ht="112.5" x14ac:dyDescent="0.3">
      <c r="A5" s="78" t="s">
        <v>228</v>
      </c>
      <c r="B5" s="148">
        <v>40</v>
      </c>
      <c r="C5" s="148">
        <v>4</v>
      </c>
      <c r="D5" s="148">
        <v>0</v>
      </c>
      <c r="E5" s="148">
        <v>36</v>
      </c>
    </row>
    <row r="6" spans="1:5" ht="24" customHeight="1" x14ac:dyDescent="0.3">
      <c r="A6" s="78" t="s">
        <v>229</v>
      </c>
      <c r="B6" s="60">
        <v>1</v>
      </c>
      <c r="C6" s="23">
        <v>0</v>
      </c>
      <c r="D6" s="23">
        <v>0</v>
      </c>
      <c r="E6" s="23">
        <v>1</v>
      </c>
    </row>
    <row r="7" spans="1:5" ht="37.5" x14ac:dyDescent="0.3">
      <c r="A7" s="78" t="s">
        <v>152</v>
      </c>
      <c r="B7" s="60">
        <v>0</v>
      </c>
      <c r="C7" s="133">
        <v>0</v>
      </c>
      <c r="D7" s="133">
        <v>0</v>
      </c>
      <c r="E7" s="133">
        <v>0</v>
      </c>
    </row>
    <row r="8" spans="1:5" ht="56.25" x14ac:dyDescent="0.3">
      <c r="A8" s="78" t="s">
        <v>153</v>
      </c>
      <c r="B8" s="133">
        <v>0</v>
      </c>
      <c r="C8" s="133">
        <v>0</v>
      </c>
      <c r="D8" s="133">
        <v>0</v>
      </c>
      <c r="E8" s="133">
        <v>0</v>
      </c>
    </row>
    <row r="9" spans="1:5" ht="56.25" x14ac:dyDescent="0.3">
      <c r="A9" s="78" t="s">
        <v>154</v>
      </c>
      <c r="B9" s="133">
        <v>0</v>
      </c>
      <c r="C9" s="133">
        <v>0</v>
      </c>
      <c r="D9" s="133">
        <v>0</v>
      </c>
      <c r="E9" s="133">
        <v>0</v>
      </c>
    </row>
    <row r="10" spans="1:5" ht="18.75" x14ac:dyDescent="0.25">
      <c r="A10" s="79" t="s">
        <v>91</v>
      </c>
      <c r="B10" s="29">
        <v>130</v>
      </c>
      <c r="C10" s="131">
        <v>4</v>
      </c>
      <c r="D10" s="131">
        <v>0</v>
      </c>
      <c r="E10" s="131">
        <v>126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abSelected="1" view="pageBreakPreview" topLeftCell="A95" zoomScale="90" zoomScaleNormal="100" zoomScaleSheetLayoutView="90" workbookViewId="0">
      <selection activeCell="D106" sqref="D106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325" t="s">
        <v>155</v>
      </c>
      <c r="B1" s="327"/>
      <c r="C1" s="327"/>
      <c r="D1" s="327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156</v>
      </c>
    </row>
    <row r="3" spans="1:4" ht="18.75" x14ac:dyDescent="0.25">
      <c r="A3" s="223" t="s">
        <v>230</v>
      </c>
      <c r="B3" s="203"/>
      <c r="C3" s="202"/>
      <c r="D3" s="203"/>
    </row>
    <row r="4" spans="1:4" ht="18.75" x14ac:dyDescent="0.25">
      <c r="A4" s="81"/>
      <c r="B4" s="149"/>
      <c r="C4" s="81"/>
      <c r="D4" s="62"/>
    </row>
    <row r="5" spans="1:4" ht="18.75" x14ac:dyDescent="0.25">
      <c r="A5" s="202" t="s">
        <v>124</v>
      </c>
      <c r="B5" s="222"/>
      <c r="C5" s="202"/>
      <c r="D5" s="203"/>
    </row>
    <row r="6" spans="1:4" ht="35.25" customHeight="1" x14ac:dyDescent="0.25">
      <c r="A6" s="252" t="s">
        <v>394</v>
      </c>
      <c r="B6" s="253">
        <v>43127</v>
      </c>
      <c r="C6" s="252" t="s">
        <v>395</v>
      </c>
      <c r="D6" s="252" t="s">
        <v>494</v>
      </c>
    </row>
    <row r="7" spans="1:4" ht="31.5" x14ac:dyDescent="0.25">
      <c r="A7" s="252" t="s">
        <v>421</v>
      </c>
      <c r="B7" s="253">
        <v>43176</v>
      </c>
      <c r="C7" s="252" t="s">
        <v>422</v>
      </c>
      <c r="D7" s="252" t="s">
        <v>488</v>
      </c>
    </row>
    <row r="8" spans="1:4" ht="31.5" x14ac:dyDescent="0.25">
      <c r="A8" s="252" t="s">
        <v>423</v>
      </c>
      <c r="B8" s="253">
        <v>43194</v>
      </c>
      <c r="C8" s="252" t="s">
        <v>424</v>
      </c>
      <c r="D8" s="252" t="s">
        <v>489</v>
      </c>
    </row>
    <row r="9" spans="1:4" ht="68.25" customHeight="1" x14ac:dyDescent="0.25">
      <c r="A9" s="252" t="s">
        <v>425</v>
      </c>
      <c r="B9" s="253">
        <v>43204</v>
      </c>
      <c r="C9" s="252" t="s">
        <v>426</v>
      </c>
      <c r="D9" s="252" t="s">
        <v>764</v>
      </c>
    </row>
    <row r="10" spans="1:4" ht="31.5" x14ac:dyDescent="0.25">
      <c r="A10" s="252" t="s">
        <v>427</v>
      </c>
      <c r="B10" s="253">
        <v>43221</v>
      </c>
      <c r="C10" s="252" t="s">
        <v>538</v>
      </c>
      <c r="D10" s="252" t="s">
        <v>490</v>
      </c>
    </row>
    <row r="11" spans="1:4" ht="31.5" x14ac:dyDescent="0.25">
      <c r="A11" s="252" t="s">
        <v>429</v>
      </c>
      <c r="B11" s="253">
        <v>43394</v>
      </c>
      <c r="C11" s="252" t="s">
        <v>430</v>
      </c>
      <c r="D11" s="252" t="s">
        <v>491</v>
      </c>
    </row>
    <row r="12" spans="1:4" ht="31.5" x14ac:dyDescent="0.25">
      <c r="A12" s="252" t="s">
        <v>367</v>
      </c>
      <c r="B12" s="253">
        <v>43183</v>
      </c>
      <c r="C12" s="252" t="s">
        <v>529</v>
      </c>
      <c r="D12" s="252" t="s">
        <v>534</v>
      </c>
    </row>
    <row r="13" spans="1:4" ht="21" customHeight="1" x14ac:dyDescent="0.25">
      <c r="A13" s="258" t="s">
        <v>536</v>
      </c>
      <c r="B13" s="253">
        <v>43432</v>
      </c>
      <c r="C13" s="252" t="s">
        <v>532</v>
      </c>
      <c r="D13" s="252" t="s">
        <v>537</v>
      </c>
    </row>
    <row r="14" spans="1:4" ht="36.75" customHeight="1" x14ac:dyDescent="0.25">
      <c r="A14" s="258" t="s">
        <v>593</v>
      </c>
      <c r="B14" s="253">
        <v>43149</v>
      </c>
      <c r="C14" s="252" t="s">
        <v>594</v>
      </c>
      <c r="D14" s="252" t="s">
        <v>604</v>
      </c>
    </row>
    <row r="15" spans="1:4" ht="53.25" customHeight="1" x14ac:dyDescent="0.25">
      <c r="A15" s="252" t="s">
        <v>528</v>
      </c>
      <c r="B15" s="253">
        <v>43289</v>
      </c>
      <c r="C15" s="252" t="s">
        <v>533</v>
      </c>
      <c r="D15" s="252" t="s">
        <v>489</v>
      </c>
    </row>
    <row r="16" spans="1:4" ht="37.5" customHeight="1" x14ac:dyDescent="0.25">
      <c r="A16" s="252" t="s">
        <v>595</v>
      </c>
      <c r="B16" s="253" t="s">
        <v>596</v>
      </c>
      <c r="C16" s="252" t="s">
        <v>597</v>
      </c>
      <c r="D16" s="252" t="s">
        <v>604</v>
      </c>
    </row>
    <row r="17" spans="1:4" ht="37.5" customHeight="1" x14ac:dyDescent="0.25">
      <c r="A17" s="252" t="s">
        <v>598</v>
      </c>
      <c r="B17" s="253" t="s">
        <v>599</v>
      </c>
      <c r="C17" s="252" t="s">
        <v>600</v>
      </c>
      <c r="D17" s="252" t="s">
        <v>489</v>
      </c>
    </row>
    <row r="18" spans="1:4" ht="31.5" x14ac:dyDescent="0.25">
      <c r="A18" s="252" t="s">
        <v>601</v>
      </c>
      <c r="B18" s="253">
        <v>43372</v>
      </c>
      <c r="C18" s="252" t="s">
        <v>602</v>
      </c>
      <c r="D18" s="252" t="s">
        <v>492</v>
      </c>
    </row>
    <row r="19" spans="1:4" ht="18.75" x14ac:dyDescent="0.25">
      <c r="A19" s="202" t="s">
        <v>258</v>
      </c>
      <c r="B19" s="222"/>
      <c r="C19" s="202"/>
      <c r="D19" s="203"/>
    </row>
    <row r="20" spans="1:4" ht="54" customHeight="1" x14ac:dyDescent="0.25">
      <c r="A20" s="252" t="s">
        <v>431</v>
      </c>
      <c r="B20" s="253">
        <v>43142</v>
      </c>
      <c r="C20" s="252" t="s">
        <v>432</v>
      </c>
      <c r="D20" s="252" t="s">
        <v>765</v>
      </c>
    </row>
    <row r="21" spans="1:4" ht="34.5" customHeight="1" x14ac:dyDescent="0.25">
      <c r="A21" s="252" t="s">
        <v>433</v>
      </c>
      <c r="B21" s="253">
        <v>43169</v>
      </c>
      <c r="C21" s="252" t="s">
        <v>434</v>
      </c>
      <c r="D21" s="252" t="s">
        <v>493</v>
      </c>
    </row>
    <row r="22" spans="1:4" ht="35.25" customHeight="1" x14ac:dyDescent="0.25">
      <c r="A22" s="252" t="s">
        <v>435</v>
      </c>
      <c r="B22" s="253">
        <v>43183</v>
      </c>
      <c r="C22" s="252" t="s">
        <v>436</v>
      </c>
      <c r="D22" s="252" t="s">
        <v>492</v>
      </c>
    </row>
    <row r="23" spans="1:4" ht="36" customHeight="1" x14ac:dyDescent="0.25">
      <c r="A23" s="252" t="s">
        <v>437</v>
      </c>
      <c r="B23" s="253">
        <v>43205</v>
      </c>
      <c r="C23" s="252" t="s">
        <v>438</v>
      </c>
      <c r="D23" s="252" t="s">
        <v>494</v>
      </c>
    </row>
    <row r="24" spans="1:4" ht="47.25" x14ac:dyDescent="0.25">
      <c r="A24" s="252" t="s">
        <v>398</v>
      </c>
      <c r="B24" s="253">
        <v>43218</v>
      </c>
      <c r="C24" s="252" t="s">
        <v>399</v>
      </c>
      <c r="D24" s="252" t="s">
        <v>494</v>
      </c>
    </row>
    <row r="25" spans="1:4" ht="65.25" customHeight="1" x14ac:dyDescent="0.25">
      <c r="A25" s="252" t="s">
        <v>439</v>
      </c>
      <c r="B25" s="253" t="s">
        <v>440</v>
      </c>
      <c r="C25" s="252" t="s">
        <v>441</v>
      </c>
      <c r="D25" s="252" t="s">
        <v>766</v>
      </c>
    </row>
    <row r="26" spans="1:4" ht="47.25" x14ac:dyDescent="0.25">
      <c r="A26" s="252" t="s">
        <v>539</v>
      </c>
      <c r="B26" s="253">
        <v>43226</v>
      </c>
      <c r="C26" s="252" t="s">
        <v>442</v>
      </c>
      <c r="D26" s="252" t="s">
        <v>489</v>
      </c>
    </row>
    <row r="27" spans="1:4" ht="31.5" x14ac:dyDescent="0.25">
      <c r="A27" s="252" t="s">
        <v>404</v>
      </c>
      <c r="B27" s="253">
        <v>43256</v>
      </c>
      <c r="C27" s="252" t="s">
        <v>405</v>
      </c>
      <c r="D27" s="252" t="s">
        <v>492</v>
      </c>
    </row>
    <row r="28" spans="1:4" ht="31.5" customHeight="1" x14ac:dyDescent="0.25">
      <c r="A28" s="252" t="s">
        <v>443</v>
      </c>
      <c r="B28" s="253">
        <v>43245</v>
      </c>
      <c r="C28" s="252" t="s">
        <v>428</v>
      </c>
      <c r="D28" s="252" t="s">
        <v>488</v>
      </c>
    </row>
    <row r="29" spans="1:4" ht="54" customHeight="1" x14ac:dyDescent="0.25">
      <c r="A29" s="252" t="s">
        <v>444</v>
      </c>
      <c r="B29" s="253">
        <v>43174</v>
      </c>
      <c r="C29" s="252" t="s">
        <v>445</v>
      </c>
      <c r="D29" s="252" t="s">
        <v>488</v>
      </c>
    </row>
    <row r="30" spans="1:4" ht="24.75" customHeight="1" x14ac:dyDescent="0.25">
      <c r="A30" s="252" t="s">
        <v>446</v>
      </c>
      <c r="B30" s="253">
        <v>43383</v>
      </c>
      <c r="C30" s="252" t="s">
        <v>447</v>
      </c>
      <c r="D30" s="252" t="s">
        <v>492</v>
      </c>
    </row>
    <row r="31" spans="1:4" ht="31.5" x14ac:dyDescent="0.25">
      <c r="A31" s="252" t="s">
        <v>535</v>
      </c>
      <c r="B31" s="253" t="s">
        <v>530</v>
      </c>
      <c r="C31" s="252" t="s">
        <v>531</v>
      </c>
      <c r="D31" s="252" t="s">
        <v>767</v>
      </c>
    </row>
    <row r="32" spans="1:4" ht="35.25" customHeight="1" x14ac:dyDescent="0.25">
      <c r="A32" s="252" t="s">
        <v>547</v>
      </c>
      <c r="B32" s="253">
        <v>43151</v>
      </c>
      <c r="C32" s="252" t="s">
        <v>540</v>
      </c>
      <c r="D32" s="252" t="s">
        <v>489</v>
      </c>
    </row>
    <row r="33" spans="1:4" ht="37.5" customHeight="1" x14ac:dyDescent="0.25">
      <c r="A33" s="252" t="s">
        <v>548</v>
      </c>
      <c r="B33" s="253">
        <v>43170</v>
      </c>
      <c r="C33" s="252" t="s">
        <v>541</v>
      </c>
      <c r="D33" s="252" t="s">
        <v>768</v>
      </c>
    </row>
    <row r="34" spans="1:4" ht="33.75" customHeight="1" x14ac:dyDescent="0.25">
      <c r="A34" s="252" t="s">
        <v>549</v>
      </c>
      <c r="B34" s="253">
        <v>43197</v>
      </c>
      <c r="C34" s="252" t="s">
        <v>542</v>
      </c>
      <c r="D34" s="252" t="s">
        <v>550</v>
      </c>
    </row>
    <row r="35" spans="1:4" ht="55.5" customHeight="1" x14ac:dyDescent="0.25">
      <c r="A35" s="252" t="s">
        <v>551</v>
      </c>
      <c r="B35" s="253">
        <v>43205</v>
      </c>
      <c r="C35" s="252" t="s">
        <v>543</v>
      </c>
      <c r="D35" s="252" t="s">
        <v>769</v>
      </c>
    </row>
    <row r="36" spans="1:4" ht="27.75" customHeight="1" x14ac:dyDescent="0.25">
      <c r="A36" s="252" t="s">
        <v>552</v>
      </c>
      <c r="B36" s="253">
        <v>43338</v>
      </c>
      <c r="C36" s="252" t="s">
        <v>544</v>
      </c>
      <c r="D36" s="252" t="s">
        <v>492</v>
      </c>
    </row>
    <row r="37" spans="1:4" ht="37.5" customHeight="1" x14ac:dyDescent="0.25">
      <c r="A37" s="252" t="s">
        <v>553</v>
      </c>
      <c r="B37" s="253" t="s">
        <v>545</v>
      </c>
      <c r="C37" s="252" t="s">
        <v>546</v>
      </c>
      <c r="D37" s="252" t="s">
        <v>489</v>
      </c>
    </row>
    <row r="38" spans="1:4" ht="36.75" customHeight="1" x14ac:dyDescent="0.25">
      <c r="A38" s="252" t="s">
        <v>615</v>
      </c>
      <c r="B38" s="253">
        <v>43184</v>
      </c>
      <c r="C38" s="252" t="s">
        <v>603</v>
      </c>
      <c r="D38" s="252" t="s">
        <v>604</v>
      </c>
    </row>
    <row r="39" spans="1:4" ht="36.75" customHeight="1" x14ac:dyDescent="0.25">
      <c r="A39" s="252" t="s">
        <v>605</v>
      </c>
      <c r="B39" s="253">
        <v>43205</v>
      </c>
      <c r="C39" s="252" t="s">
        <v>606</v>
      </c>
      <c r="D39" s="252" t="s">
        <v>762</v>
      </c>
    </row>
    <row r="40" spans="1:4" ht="37.5" customHeight="1" x14ac:dyDescent="0.25">
      <c r="A40" s="252" t="s">
        <v>607</v>
      </c>
      <c r="B40" s="253">
        <v>43148</v>
      </c>
      <c r="C40" s="252" t="s">
        <v>608</v>
      </c>
      <c r="D40" s="252" t="s">
        <v>609</v>
      </c>
    </row>
    <row r="41" spans="1:4" ht="37.5" customHeight="1" x14ac:dyDescent="0.25">
      <c r="A41" s="252" t="s">
        <v>617</v>
      </c>
      <c r="B41" s="253">
        <v>43242</v>
      </c>
      <c r="C41" s="252" t="s">
        <v>610</v>
      </c>
      <c r="D41" s="252" t="s">
        <v>620</v>
      </c>
    </row>
    <row r="42" spans="1:4" ht="51" customHeight="1" x14ac:dyDescent="0.25">
      <c r="A42" s="252" t="s">
        <v>616</v>
      </c>
      <c r="B42" s="253">
        <v>43229</v>
      </c>
      <c r="C42" s="252" t="s">
        <v>611</v>
      </c>
      <c r="D42" s="252" t="s">
        <v>770</v>
      </c>
    </row>
    <row r="43" spans="1:4" ht="33.75" customHeight="1" x14ac:dyDescent="0.25">
      <c r="A43" s="252" t="s">
        <v>680</v>
      </c>
      <c r="B43" s="253">
        <v>43212</v>
      </c>
      <c r="C43" s="252" t="s">
        <v>612</v>
      </c>
      <c r="D43" s="252" t="s">
        <v>619</v>
      </c>
    </row>
    <row r="44" spans="1:4" ht="50.25" customHeight="1" x14ac:dyDescent="0.25">
      <c r="A44" s="252" t="s">
        <v>618</v>
      </c>
      <c r="B44" s="253">
        <v>43240</v>
      </c>
      <c r="C44" s="252" t="s">
        <v>614</v>
      </c>
      <c r="D44" s="252" t="s">
        <v>771</v>
      </c>
    </row>
    <row r="45" spans="1:4" ht="48" customHeight="1" x14ac:dyDescent="0.25">
      <c r="A45" s="252" t="s">
        <v>681</v>
      </c>
      <c r="B45" s="253">
        <v>43114</v>
      </c>
      <c r="C45" s="253" t="s">
        <v>614</v>
      </c>
      <c r="D45" s="252" t="s">
        <v>772</v>
      </c>
    </row>
    <row r="46" spans="1:4" ht="38.25" customHeight="1" x14ac:dyDescent="0.25">
      <c r="A46" s="252" t="s">
        <v>724</v>
      </c>
      <c r="B46" s="253">
        <v>43158</v>
      </c>
      <c r="C46" s="253" t="s">
        <v>725</v>
      </c>
      <c r="D46" s="252" t="s">
        <v>619</v>
      </c>
    </row>
    <row r="47" spans="1:4" ht="45.75" customHeight="1" x14ac:dyDescent="0.25">
      <c r="A47" s="252" t="s">
        <v>726</v>
      </c>
      <c r="B47" s="253">
        <v>43163</v>
      </c>
      <c r="C47" s="253" t="s">
        <v>727</v>
      </c>
      <c r="D47" s="252" t="s">
        <v>738</v>
      </c>
    </row>
    <row r="48" spans="1:4" ht="36.75" customHeight="1" x14ac:dyDescent="0.25">
      <c r="A48" s="252" t="s">
        <v>728</v>
      </c>
      <c r="B48" s="253">
        <v>43205</v>
      </c>
      <c r="C48" s="253" t="s">
        <v>725</v>
      </c>
      <c r="D48" s="252" t="s">
        <v>609</v>
      </c>
    </row>
    <row r="49" spans="1:4" ht="46.5" customHeight="1" x14ac:dyDescent="0.25">
      <c r="A49" s="252" t="s">
        <v>729</v>
      </c>
      <c r="B49" s="253">
        <v>43350</v>
      </c>
      <c r="C49" s="253" t="s">
        <v>730</v>
      </c>
      <c r="D49" s="252" t="s">
        <v>773</v>
      </c>
    </row>
    <row r="50" spans="1:4" ht="35.25" customHeight="1" x14ac:dyDescent="0.25">
      <c r="A50" s="252" t="s">
        <v>731</v>
      </c>
      <c r="B50" s="252" t="s">
        <v>734</v>
      </c>
      <c r="C50" s="253" t="s">
        <v>732</v>
      </c>
      <c r="D50" s="252" t="s">
        <v>619</v>
      </c>
    </row>
    <row r="51" spans="1:4" ht="35.25" customHeight="1" x14ac:dyDescent="0.25">
      <c r="A51" s="252" t="s">
        <v>733</v>
      </c>
      <c r="B51" s="253">
        <v>43394</v>
      </c>
      <c r="C51" s="253" t="s">
        <v>735</v>
      </c>
      <c r="D51" s="252" t="s">
        <v>774</v>
      </c>
    </row>
    <row r="52" spans="1:4" ht="30.75" customHeight="1" x14ac:dyDescent="0.25">
      <c r="A52" s="252" t="s">
        <v>736</v>
      </c>
      <c r="B52" s="253">
        <v>43394</v>
      </c>
      <c r="C52" s="253" t="s">
        <v>737</v>
      </c>
      <c r="D52" s="252" t="s">
        <v>619</v>
      </c>
    </row>
    <row r="53" spans="1:4" ht="18.75" customHeight="1" x14ac:dyDescent="0.25">
      <c r="A53" s="252" t="s">
        <v>751</v>
      </c>
      <c r="B53" s="253"/>
      <c r="C53" s="253"/>
      <c r="D53" s="252" t="s">
        <v>492</v>
      </c>
    </row>
    <row r="54" spans="1:4" ht="18.75" customHeight="1" x14ac:dyDescent="0.25">
      <c r="A54" s="202" t="s">
        <v>259</v>
      </c>
      <c r="B54" s="222"/>
      <c r="C54" s="202"/>
      <c r="D54" s="203"/>
    </row>
    <row r="55" spans="1:4" ht="51" customHeight="1" x14ac:dyDescent="0.25">
      <c r="A55" s="252" t="s">
        <v>448</v>
      </c>
      <c r="B55" s="253">
        <v>43156</v>
      </c>
      <c r="C55" s="252" t="s">
        <v>449</v>
      </c>
      <c r="D55" s="252" t="s">
        <v>775</v>
      </c>
    </row>
    <row r="56" spans="1:4" ht="35.25" customHeight="1" x14ac:dyDescent="0.25">
      <c r="A56" s="252" t="s">
        <v>450</v>
      </c>
      <c r="B56" s="253">
        <v>43169</v>
      </c>
      <c r="C56" s="252" t="s">
        <v>451</v>
      </c>
      <c r="D56" s="252" t="s">
        <v>489</v>
      </c>
    </row>
    <row r="57" spans="1:4" ht="36.75" customHeight="1" x14ac:dyDescent="0.25">
      <c r="A57" s="252" t="s">
        <v>452</v>
      </c>
      <c r="B57" s="253">
        <v>43176</v>
      </c>
      <c r="C57" s="252" t="s">
        <v>453</v>
      </c>
      <c r="D57" s="252" t="s">
        <v>495</v>
      </c>
    </row>
    <row r="58" spans="1:4" ht="51.75" customHeight="1" x14ac:dyDescent="0.25">
      <c r="A58" s="252" t="s">
        <v>454</v>
      </c>
      <c r="B58" s="253" t="s">
        <v>455</v>
      </c>
      <c r="C58" s="252" t="s">
        <v>456</v>
      </c>
      <c r="D58" s="252" t="s">
        <v>488</v>
      </c>
    </row>
    <row r="59" spans="1:4" ht="42.75" customHeight="1" x14ac:dyDescent="0.25">
      <c r="A59" s="252" t="s">
        <v>457</v>
      </c>
      <c r="B59" s="253">
        <v>43219</v>
      </c>
      <c r="C59" s="252" t="s">
        <v>458</v>
      </c>
      <c r="D59" s="252" t="s">
        <v>776</v>
      </c>
    </row>
    <row r="60" spans="1:4" ht="40.5" customHeight="1" x14ac:dyDescent="0.25">
      <c r="A60" s="252" t="s">
        <v>459</v>
      </c>
      <c r="B60" s="253" t="s">
        <v>460</v>
      </c>
      <c r="C60" s="252" t="s">
        <v>461</v>
      </c>
      <c r="D60" s="252" t="s">
        <v>777</v>
      </c>
    </row>
    <row r="61" spans="1:4" ht="48.75" customHeight="1" x14ac:dyDescent="0.25">
      <c r="A61" s="252" t="s">
        <v>462</v>
      </c>
      <c r="B61" s="253" t="s">
        <v>463</v>
      </c>
      <c r="C61" s="252" t="s">
        <v>464</v>
      </c>
      <c r="D61" s="252" t="s">
        <v>488</v>
      </c>
    </row>
    <row r="62" spans="1:4" ht="35.25" customHeight="1" x14ac:dyDescent="0.25">
      <c r="A62" s="252" t="s">
        <v>465</v>
      </c>
      <c r="B62" s="253">
        <v>43211</v>
      </c>
      <c r="C62" s="252" t="s">
        <v>466</v>
      </c>
      <c r="D62" s="252" t="s">
        <v>490</v>
      </c>
    </row>
    <row r="63" spans="1:4" ht="36.75" customHeight="1" x14ac:dyDescent="0.25">
      <c r="A63" s="252" t="s">
        <v>467</v>
      </c>
      <c r="B63" s="253">
        <v>43246</v>
      </c>
      <c r="C63" s="252" t="s">
        <v>449</v>
      </c>
      <c r="D63" s="252" t="s">
        <v>496</v>
      </c>
    </row>
    <row r="64" spans="1:4" ht="41.25" customHeight="1" x14ac:dyDescent="0.25">
      <c r="A64" s="252" t="s">
        <v>468</v>
      </c>
      <c r="B64" s="253">
        <v>43374</v>
      </c>
      <c r="C64" s="252" t="s">
        <v>469</v>
      </c>
      <c r="D64" s="252" t="s">
        <v>497</v>
      </c>
    </row>
    <row r="65" spans="1:4" ht="38.25" customHeight="1" x14ac:dyDescent="0.25">
      <c r="A65" s="252" t="s">
        <v>628</v>
      </c>
      <c r="B65" s="253">
        <v>43103</v>
      </c>
      <c r="C65" s="252" t="s">
        <v>621</v>
      </c>
      <c r="D65" s="252" t="s">
        <v>622</v>
      </c>
    </row>
    <row r="66" spans="1:4" ht="47.25" x14ac:dyDescent="0.25">
      <c r="A66" s="252" t="s">
        <v>629</v>
      </c>
      <c r="B66" s="253">
        <v>43205</v>
      </c>
      <c r="C66" s="252" t="s">
        <v>623</v>
      </c>
      <c r="D66" s="252" t="s">
        <v>778</v>
      </c>
    </row>
    <row r="67" spans="1:4" ht="36.75" customHeight="1" x14ac:dyDescent="0.25">
      <c r="A67" s="252" t="s">
        <v>630</v>
      </c>
      <c r="B67" s="253">
        <v>42769</v>
      </c>
      <c r="C67" s="252" t="s">
        <v>621</v>
      </c>
      <c r="D67" s="252" t="s">
        <v>763</v>
      </c>
    </row>
    <row r="68" spans="1:4" ht="31.5" x14ac:dyDescent="0.25">
      <c r="A68" s="252" t="s">
        <v>631</v>
      </c>
      <c r="B68" s="253" t="s">
        <v>624</v>
      </c>
      <c r="C68" s="252" t="s">
        <v>625</v>
      </c>
      <c r="D68" s="252" t="s">
        <v>633</v>
      </c>
    </row>
    <row r="69" spans="1:4" ht="47.25" x14ac:dyDescent="0.25">
      <c r="A69" s="252" t="s">
        <v>632</v>
      </c>
      <c r="B69" s="253" t="s">
        <v>626</v>
      </c>
      <c r="C69" s="252" t="s">
        <v>627</v>
      </c>
      <c r="D69" s="252" t="s">
        <v>779</v>
      </c>
    </row>
    <row r="70" spans="1:4" ht="47.25" x14ac:dyDescent="0.25">
      <c r="A70" s="251" t="s">
        <v>682</v>
      </c>
      <c r="B70" s="261" t="s">
        <v>683</v>
      </c>
      <c r="C70" s="251" t="s">
        <v>684</v>
      </c>
      <c r="D70" s="251" t="s">
        <v>780</v>
      </c>
    </row>
    <row r="71" spans="1:4" ht="63" x14ac:dyDescent="0.25">
      <c r="A71" s="251" t="s">
        <v>685</v>
      </c>
      <c r="B71" s="261">
        <v>43373</v>
      </c>
      <c r="C71" s="251" t="s">
        <v>686</v>
      </c>
      <c r="D71" s="251" t="s">
        <v>613</v>
      </c>
    </row>
    <row r="72" spans="1:4" ht="31.5" x14ac:dyDescent="0.25">
      <c r="A72" s="251" t="s">
        <v>689</v>
      </c>
      <c r="B72" s="259" t="s">
        <v>687</v>
      </c>
      <c r="C72" s="251" t="s">
        <v>623</v>
      </c>
      <c r="D72" s="251" t="s">
        <v>688</v>
      </c>
    </row>
    <row r="73" spans="1:4" ht="94.5" x14ac:dyDescent="0.25">
      <c r="A73" s="251" t="s">
        <v>712</v>
      </c>
      <c r="B73" s="264">
        <v>43116</v>
      </c>
      <c r="C73" s="251" t="s">
        <v>713</v>
      </c>
      <c r="D73" s="251" t="s">
        <v>488</v>
      </c>
    </row>
    <row r="74" spans="1:4" ht="31.5" x14ac:dyDescent="0.25">
      <c r="A74" s="251" t="s">
        <v>739</v>
      </c>
      <c r="B74" s="263">
        <v>43149</v>
      </c>
      <c r="C74" s="251" t="s">
        <v>740</v>
      </c>
      <c r="D74" s="251" t="s">
        <v>752</v>
      </c>
    </row>
    <row r="75" spans="1:4" ht="63" x14ac:dyDescent="0.25">
      <c r="A75" s="251" t="s">
        <v>741</v>
      </c>
      <c r="B75" s="263">
        <v>43136</v>
      </c>
      <c r="C75" s="251" t="s">
        <v>742</v>
      </c>
      <c r="D75" s="251" t="s">
        <v>488</v>
      </c>
    </row>
    <row r="76" spans="1:4" ht="36.75" customHeight="1" x14ac:dyDescent="0.25">
      <c r="A76" s="251" t="s">
        <v>743</v>
      </c>
      <c r="B76" s="263">
        <v>43198</v>
      </c>
      <c r="C76" s="251" t="s">
        <v>744</v>
      </c>
      <c r="D76" s="251" t="s">
        <v>487</v>
      </c>
    </row>
    <row r="77" spans="1:4" ht="36" customHeight="1" x14ac:dyDescent="0.25">
      <c r="A77" s="251" t="s">
        <v>745</v>
      </c>
      <c r="B77" s="263">
        <v>43198</v>
      </c>
      <c r="C77" s="251" t="s">
        <v>744</v>
      </c>
      <c r="D77" s="251" t="s">
        <v>487</v>
      </c>
    </row>
    <row r="78" spans="1:4" ht="47.25" x14ac:dyDescent="0.25">
      <c r="A78" s="251" t="s">
        <v>746</v>
      </c>
      <c r="B78" s="251" t="s">
        <v>747</v>
      </c>
      <c r="C78" s="251" t="s">
        <v>748</v>
      </c>
      <c r="D78" s="251" t="s">
        <v>781</v>
      </c>
    </row>
    <row r="79" spans="1:4" ht="31.5" x14ac:dyDescent="0.25">
      <c r="A79" s="251" t="s">
        <v>749</v>
      </c>
      <c r="B79" s="224">
        <v>43326</v>
      </c>
      <c r="C79" s="251" t="s">
        <v>750</v>
      </c>
      <c r="D79" s="251" t="s">
        <v>613</v>
      </c>
    </row>
    <row r="80" spans="1:4" ht="18.75" x14ac:dyDescent="0.25">
      <c r="A80" s="202" t="s">
        <v>255</v>
      </c>
      <c r="B80" s="222"/>
      <c r="C80" s="202"/>
      <c r="D80" s="203"/>
    </row>
    <row r="81" spans="1:4" ht="18.75" x14ac:dyDescent="0.25">
      <c r="A81" s="81"/>
      <c r="B81" s="62"/>
      <c r="C81" s="81"/>
      <c r="D81" s="62"/>
    </row>
    <row r="82" spans="1:4" ht="18.75" x14ac:dyDescent="0.25">
      <c r="A82" s="202" t="s">
        <v>261</v>
      </c>
      <c r="B82" s="222"/>
      <c r="C82" s="202"/>
      <c r="D82" s="203"/>
    </row>
    <row r="83" spans="1:4" ht="50.25" customHeight="1" x14ac:dyDescent="0.25">
      <c r="A83" s="252" t="s">
        <v>470</v>
      </c>
      <c r="B83" s="253">
        <v>43176</v>
      </c>
      <c r="C83" s="252" t="s">
        <v>471</v>
      </c>
      <c r="D83" s="252" t="s">
        <v>782</v>
      </c>
    </row>
    <row r="84" spans="1:4" ht="65.25" customHeight="1" x14ac:dyDescent="0.25">
      <c r="A84" s="252" t="s">
        <v>472</v>
      </c>
      <c r="B84" s="253">
        <v>43176</v>
      </c>
      <c r="C84" s="252" t="s">
        <v>473</v>
      </c>
      <c r="D84" s="252" t="s">
        <v>783</v>
      </c>
    </row>
    <row r="85" spans="1:4" ht="55.5" customHeight="1" x14ac:dyDescent="0.25">
      <c r="A85" s="252" t="s">
        <v>474</v>
      </c>
      <c r="B85" s="253" t="s">
        <v>475</v>
      </c>
      <c r="C85" s="252" t="s">
        <v>476</v>
      </c>
      <c r="D85" s="252" t="s">
        <v>784</v>
      </c>
    </row>
    <row r="86" spans="1:4" ht="51" customHeight="1" x14ac:dyDescent="0.25">
      <c r="A86" s="252" t="s">
        <v>477</v>
      </c>
      <c r="B86" s="253">
        <v>43246</v>
      </c>
      <c r="C86" s="252" t="s">
        <v>405</v>
      </c>
      <c r="D86" s="252" t="s">
        <v>496</v>
      </c>
    </row>
    <row r="87" spans="1:4" ht="63" x14ac:dyDescent="0.25">
      <c r="A87" s="252" t="s">
        <v>478</v>
      </c>
      <c r="B87" s="253">
        <v>43240</v>
      </c>
      <c r="C87" s="252" t="s">
        <v>479</v>
      </c>
      <c r="D87" s="252" t="s">
        <v>785</v>
      </c>
    </row>
    <row r="88" spans="1:4" ht="47.25" x14ac:dyDescent="0.25">
      <c r="A88" s="252" t="s">
        <v>557</v>
      </c>
      <c r="B88" s="253">
        <v>43162</v>
      </c>
      <c r="C88" s="252" t="s">
        <v>554</v>
      </c>
      <c r="D88" s="252" t="s">
        <v>489</v>
      </c>
    </row>
    <row r="89" spans="1:4" ht="47.25" x14ac:dyDescent="0.25">
      <c r="A89" s="252" t="s">
        <v>558</v>
      </c>
      <c r="B89" s="253" t="s">
        <v>555</v>
      </c>
      <c r="C89" s="252" t="s">
        <v>556</v>
      </c>
      <c r="D89" s="252" t="s">
        <v>487</v>
      </c>
    </row>
    <row r="90" spans="1:4" ht="48.75" customHeight="1" x14ac:dyDescent="0.25">
      <c r="A90" s="252" t="s">
        <v>565</v>
      </c>
      <c r="B90" s="253">
        <v>43134</v>
      </c>
      <c r="C90" s="252" t="s">
        <v>559</v>
      </c>
      <c r="D90" s="252" t="s">
        <v>564</v>
      </c>
    </row>
    <row r="91" spans="1:4" ht="36.75" customHeight="1" x14ac:dyDescent="0.25">
      <c r="A91" s="252" t="s">
        <v>560</v>
      </c>
      <c r="B91" s="253" t="s">
        <v>561</v>
      </c>
      <c r="C91" s="252" t="s">
        <v>562</v>
      </c>
      <c r="D91" s="252" t="s">
        <v>566</v>
      </c>
    </row>
    <row r="92" spans="1:4" ht="63" x14ac:dyDescent="0.25">
      <c r="A92" s="252" t="s">
        <v>567</v>
      </c>
      <c r="B92" s="253">
        <v>43221</v>
      </c>
      <c r="C92" s="252" t="s">
        <v>563</v>
      </c>
      <c r="D92" s="252" t="s">
        <v>568</v>
      </c>
    </row>
    <row r="93" spans="1:4" ht="47.25" x14ac:dyDescent="0.25">
      <c r="A93" s="252" t="s">
        <v>569</v>
      </c>
      <c r="B93" s="253">
        <v>43393</v>
      </c>
      <c r="C93" s="252" t="s">
        <v>571</v>
      </c>
      <c r="D93" s="252" t="s">
        <v>570</v>
      </c>
    </row>
    <row r="94" spans="1:4" ht="49.5" customHeight="1" x14ac:dyDescent="0.25">
      <c r="A94" s="252" t="s">
        <v>756</v>
      </c>
      <c r="B94" s="252" t="s">
        <v>757</v>
      </c>
      <c r="C94" s="252" t="s">
        <v>758</v>
      </c>
      <c r="D94" s="252" t="s">
        <v>566</v>
      </c>
    </row>
    <row r="95" spans="1:4" ht="63" x14ac:dyDescent="0.25">
      <c r="A95" s="252" t="s">
        <v>753</v>
      </c>
      <c r="B95" s="252" t="s">
        <v>754</v>
      </c>
      <c r="C95" s="251" t="s">
        <v>755</v>
      </c>
      <c r="D95" s="251" t="s">
        <v>488</v>
      </c>
    </row>
    <row r="96" spans="1:4" ht="18.75" x14ac:dyDescent="0.25">
      <c r="A96" s="202" t="s">
        <v>256</v>
      </c>
      <c r="B96" s="222"/>
      <c r="C96" s="202"/>
      <c r="D96" s="203"/>
    </row>
    <row r="97" spans="1:4" ht="51" customHeight="1" x14ac:dyDescent="0.25">
      <c r="A97" s="252" t="s">
        <v>480</v>
      </c>
      <c r="B97" s="253" t="s">
        <v>481</v>
      </c>
      <c r="C97" s="252" t="s">
        <v>482</v>
      </c>
      <c r="D97" s="252" t="s">
        <v>786</v>
      </c>
    </row>
    <row r="98" spans="1:4" ht="31.5" x14ac:dyDescent="0.25">
      <c r="A98" s="252" t="s">
        <v>499</v>
      </c>
      <c r="B98" s="253">
        <v>43224</v>
      </c>
      <c r="C98" s="252" t="s">
        <v>417</v>
      </c>
      <c r="D98" s="252" t="s">
        <v>488</v>
      </c>
    </row>
    <row r="99" spans="1:4" ht="34.5" customHeight="1" x14ac:dyDescent="0.25">
      <c r="A99" s="252" t="s">
        <v>483</v>
      </c>
      <c r="B99" s="253">
        <v>43401</v>
      </c>
      <c r="C99" s="252" t="s">
        <v>484</v>
      </c>
      <c r="D99" s="252" t="s">
        <v>498</v>
      </c>
    </row>
    <row r="100" spans="1:4" ht="31.5" x14ac:dyDescent="0.25">
      <c r="A100" s="252" t="s">
        <v>580</v>
      </c>
      <c r="B100" s="253" t="s">
        <v>572</v>
      </c>
      <c r="C100" s="252" t="s">
        <v>573</v>
      </c>
      <c r="D100" s="252" t="s">
        <v>787</v>
      </c>
    </row>
    <row r="101" spans="1:4" ht="47.25" x14ac:dyDescent="0.25">
      <c r="A101" s="252" t="s">
        <v>574</v>
      </c>
      <c r="B101" s="253" t="s">
        <v>575</v>
      </c>
      <c r="C101" s="252"/>
      <c r="D101" s="252" t="s">
        <v>788</v>
      </c>
    </row>
    <row r="102" spans="1:4" ht="47.25" x14ac:dyDescent="0.25">
      <c r="A102" s="252" t="s">
        <v>582</v>
      </c>
      <c r="B102" s="253" t="s">
        <v>576</v>
      </c>
      <c r="C102" s="252" t="s">
        <v>577</v>
      </c>
      <c r="D102" s="252" t="s">
        <v>581</v>
      </c>
    </row>
    <row r="103" spans="1:4" ht="38.25" customHeight="1" x14ac:dyDescent="0.25">
      <c r="A103" s="252" t="s">
        <v>583</v>
      </c>
      <c r="B103" s="253" t="s">
        <v>578</v>
      </c>
      <c r="C103" s="252" t="s">
        <v>579</v>
      </c>
      <c r="D103" s="252" t="s">
        <v>566</v>
      </c>
    </row>
    <row r="104" spans="1:4" ht="31.5" x14ac:dyDescent="0.25">
      <c r="A104" s="252" t="s">
        <v>759</v>
      </c>
      <c r="B104" s="253">
        <v>43188</v>
      </c>
      <c r="C104" s="262" t="s">
        <v>760</v>
      </c>
      <c r="D104" s="252" t="s">
        <v>761</v>
      </c>
    </row>
    <row r="105" spans="1:4" ht="53.25" customHeight="1" x14ac:dyDescent="0.25">
      <c r="A105" s="81"/>
      <c r="B105" s="129"/>
      <c r="C105" s="81"/>
      <c r="D105" s="129"/>
    </row>
    <row r="106" spans="1:4" ht="111" customHeight="1" x14ac:dyDescent="0.25">
      <c r="A106" s="81"/>
      <c r="B106" s="129"/>
      <c r="C106" s="81"/>
      <c r="D106" s="252" t="s">
        <v>797</v>
      </c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view="pageBreakPreview" zoomScaleNormal="100" zoomScaleSheetLayoutView="100" workbookViewId="0">
      <selection activeCell="L12" sqref="L12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328" t="s">
        <v>167</v>
      </c>
      <c r="B1" s="328"/>
      <c r="C1" s="328"/>
      <c r="D1" s="194"/>
      <c r="E1" s="194"/>
    </row>
    <row r="2" spans="1:5" ht="18.75" x14ac:dyDescent="0.25">
      <c r="A2" s="276" t="s">
        <v>168</v>
      </c>
      <c r="B2" s="276"/>
      <c r="C2" s="276"/>
      <c r="D2" s="190"/>
      <c r="E2" s="190"/>
    </row>
    <row r="3" spans="1:5" ht="75.75" customHeight="1" x14ac:dyDescent="0.25">
      <c r="A3" s="27" t="s">
        <v>169</v>
      </c>
      <c r="B3" s="193" t="s">
        <v>264</v>
      </c>
      <c r="C3" s="192" t="s">
        <v>265</v>
      </c>
      <c r="D3" s="191" t="s">
        <v>266</v>
      </c>
      <c r="E3" s="191" t="s">
        <v>267</v>
      </c>
    </row>
    <row r="4" spans="1:5" ht="18.75" x14ac:dyDescent="0.3">
      <c r="A4" s="82" t="s">
        <v>170</v>
      </c>
      <c r="B4" s="85"/>
      <c r="C4" s="225"/>
      <c r="D4" s="86"/>
      <c r="E4" s="86"/>
    </row>
    <row r="5" spans="1:5" ht="18.75" x14ac:dyDescent="0.25">
      <c r="A5" s="80" t="s">
        <v>171</v>
      </c>
      <c r="B5" s="129">
        <v>0</v>
      </c>
      <c r="C5" s="249">
        <v>0</v>
      </c>
      <c r="D5" s="256">
        <v>0</v>
      </c>
      <c r="E5" s="256">
        <v>0</v>
      </c>
    </row>
    <row r="6" spans="1:5" ht="37.5" x14ac:dyDescent="0.25">
      <c r="A6" s="31" t="s">
        <v>172</v>
      </c>
      <c r="B6" s="257" t="s">
        <v>502</v>
      </c>
      <c r="C6" s="128">
        <v>0</v>
      </c>
      <c r="D6" s="129">
        <v>0</v>
      </c>
      <c r="E6" s="129">
        <v>0</v>
      </c>
    </row>
    <row r="7" spans="1:5" ht="37.5" x14ac:dyDescent="0.25">
      <c r="A7" s="31" t="s">
        <v>173</v>
      </c>
      <c r="B7" s="257" t="s">
        <v>503</v>
      </c>
      <c r="C7" s="128">
        <v>330</v>
      </c>
      <c r="D7" s="129">
        <v>0</v>
      </c>
      <c r="E7" s="129">
        <v>0</v>
      </c>
    </row>
    <row r="8" spans="1:5" ht="37.5" x14ac:dyDescent="0.25">
      <c r="A8" s="31" t="s">
        <v>174</v>
      </c>
      <c r="B8" s="150" t="s">
        <v>504</v>
      </c>
      <c r="C8" s="128">
        <v>2762</v>
      </c>
      <c r="D8" s="129" t="s">
        <v>505</v>
      </c>
      <c r="E8" s="129" t="s">
        <v>506</v>
      </c>
    </row>
    <row r="9" spans="1:5" ht="18.75" x14ac:dyDescent="0.25">
      <c r="A9" s="80" t="s">
        <v>175</v>
      </c>
      <c r="B9" s="129">
        <v>0</v>
      </c>
      <c r="C9" s="128">
        <v>0</v>
      </c>
      <c r="D9" s="129">
        <v>0</v>
      </c>
      <c r="E9" s="129">
        <v>0</v>
      </c>
    </row>
    <row r="10" spans="1:5" ht="18.75" x14ac:dyDescent="0.25">
      <c r="A10" s="31" t="s">
        <v>176</v>
      </c>
      <c r="B10" s="129">
        <v>0</v>
      </c>
      <c r="C10" s="128">
        <v>0</v>
      </c>
      <c r="D10" s="129">
        <v>0</v>
      </c>
      <c r="E10" s="129">
        <v>0</v>
      </c>
    </row>
    <row r="11" spans="1:5" ht="18.75" x14ac:dyDescent="0.25">
      <c r="A11" s="31" t="s">
        <v>177</v>
      </c>
      <c r="B11" s="257" t="s">
        <v>507</v>
      </c>
      <c r="C11" s="128">
        <v>553</v>
      </c>
      <c r="D11" s="129" t="s">
        <v>508</v>
      </c>
      <c r="E11" s="129" t="s">
        <v>508</v>
      </c>
    </row>
    <row r="12" spans="1:5" ht="56.25" x14ac:dyDescent="0.25">
      <c r="A12" s="83" t="s">
        <v>204</v>
      </c>
      <c r="B12" s="129" t="s">
        <v>509</v>
      </c>
      <c r="C12" s="128">
        <v>55</v>
      </c>
      <c r="D12" s="245" t="s">
        <v>510</v>
      </c>
      <c r="E12" s="129" t="s">
        <v>508</v>
      </c>
    </row>
    <row r="13" spans="1:5" ht="18.75" x14ac:dyDescent="0.25">
      <c r="A13" s="87" t="s">
        <v>178</v>
      </c>
      <c r="B13" s="129"/>
      <c r="C13" s="128"/>
      <c r="D13" s="129"/>
      <c r="E13" s="129"/>
    </row>
    <row r="14" spans="1:5" ht="18.75" customHeight="1" x14ac:dyDescent="0.3">
      <c r="A14" s="53" t="s">
        <v>179</v>
      </c>
      <c r="B14" s="84" t="s">
        <v>183</v>
      </c>
      <c r="C14" s="226" t="s">
        <v>182</v>
      </c>
      <c r="D14" s="84"/>
      <c r="E14" s="84"/>
    </row>
    <row r="15" spans="1:5" ht="18.75" x14ac:dyDescent="0.25">
      <c r="A15" s="31" t="s">
        <v>180</v>
      </c>
      <c r="B15" s="129">
        <v>0</v>
      </c>
      <c r="C15" s="128">
        <v>0</v>
      </c>
      <c r="D15" s="129">
        <v>0</v>
      </c>
      <c r="E15" s="129">
        <v>0</v>
      </c>
    </row>
    <row r="16" spans="1:5" ht="18.75" x14ac:dyDescent="0.25">
      <c r="A16" s="31" t="s">
        <v>181</v>
      </c>
      <c r="B16" s="129">
        <v>0</v>
      </c>
      <c r="C16" s="128">
        <v>0</v>
      </c>
      <c r="D16" s="129">
        <v>0</v>
      </c>
      <c r="E16" s="129">
        <v>0</v>
      </c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6" r:id="rId1"/>
    <hyperlink ref="B7" r:id="rId2"/>
    <hyperlink ref="B8" r:id="rId3"/>
    <hyperlink ref="B11" r:id="rId4"/>
  </hyperlinks>
  <pageMargins left="0.7" right="0.7" top="0.75" bottom="0.75" header="0.3" footer="0.3"/>
  <pageSetup paperSize="9" scale="87" orientation="landscape" r:id="rId5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276" t="s">
        <v>184</v>
      </c>
      <c r="B1" s="276"/>
    </row>
    <row r="2" spans="1:2" ht="18.75" x14ac:dyDescent="0.25">
      <c r="A2" s="229" t="s">
        <v>185</v>
      </c>
      <c r="B2" s="27" t="s">
        <v>192</v>
      </c>
    </row>
    <row r="3" spans="1:2" ht="73.5" customHeight="1" x14ac:dyDescent="0.25">
      <c r="A3" s="231" t="s">
        <v>186</v>
      </c>
      <c r="B3" s="243">
        <v>24</v>
      </c>
    </row>
    <row r="4" spans="1:2" ht="101.25" customHeight="1" x14ac:dyDescent="0.25">
      <c r="A4" s="231" t="s">
        <v>187</v>
      </c>
      <c r="B4" s="243">
        <v>58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view="pageBreakPreview" zoomScaleNormal="100" zoomScaleSheetLayoutView="100" workbookViewId="0">
      <selection activeCell="H27" sqref="H27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232" t="s">
        <v>188</v>
      </c>
      <c r="B1" s="232"/>
      <c r="C1" s="232"/>
      <c r="D1" s="232"/>
    </row>
    <row r="2" spans="1:4" ht="37.5" customHeight="1" x14ac:dyDescent="0.25">
      <c r="A2" s="27" t="s">
        <v>62</v>
      </c>
      <c r="B2" s="27" t="s">
        <v>189</v>
      </c>
      <c r="C2" s="27" t="s">
        <v>190</v>
      </c>
      <c r="D2" s="27" t="s">
        <v>191</v>
      </c>
    </row>
    <row r="3" spans="1:4" ht="44.25" customHeight="1" x14ac:dyDescent="0.25">
      <c r="A3" s="76">
        <v>1</v>
      </c>
      <c r="B3" s="31" t="s">
        <v>193</v>
      </c>
      <c r="C3" s="88">
        <v>0</v>
      </c>
      <c r="D3" s="21">
        <v>0</v>
      </c>
    </row>
    <row r="4" spans="1:4" ht="59.25" customHeight="1" x14ac:dyDescent="0.25">
      <c r="A4" s="76">
        <v>2</v>
      </c>
      <c r="B4" s="31" t="s">
        <v>194</v>
      </c>
      <c r="C4" s="88">
        <v>0</v>
      </c>
      <c r="D4" s="21">
        <v>0</v>
      </c>
    </row>
    <row r="5" spans="1:4" ht="49.5" customHeight="1" x14ac:dyDescent="0.25">
      <c r="A5" s="76">
        <v>3</v>
      </c>
      <c r="B5" s="31" t="s">
        <v>195</v>
      </c>
      <c r="C5" s="88" t="s">
        <v>789</v>
      </c>
      <c r="D5" s="21">
        <v>1070</v>
      </c>
    </row>
    <row r="6" spans="1:4" ht="48.75" customHeight="1" x14ac:dyDescent="0.25">
      <c r="A6" s="76">
        <v>4</v>
      </c>
      <c r="B6" s="81" t="s">
        <v>178</v>
      </c>
      <c r="C6" s="88" t="s">
        <v>500</v>
      </c>
      <c r="D6" s="21">
        <v>10</v>
      </c>
    </row>
    <row r="7" spans="1:4" ht="18.75" x14ac:dyDescent="0.3">
      <c r="A7" s="1"/>
      <c r="B7" s="1"/>
      <c r="C7" s="254" t="s">
        <v>501</v>
      </c>
      <c r="D7" s="255">
        <v>700</v>
      </c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28" t="s">
        <v>157</v>
      </c>
      <c r="B1" s="328"/>
      <c r="C1" s="328"/>
      <c r="D1" s="328"/>
      <c r="E1" s="328"/>
    </row>
    <row r="2" spans="1:5" ht="39" customHeight="1" x14ac:dyDescent="0.25">
      <c r="A2" s="117" t="s">
        <v>62</v>
      </c>
      <c r="B2" s="117" t="s">
        <v>158</v>
      </c>
      <c r="C2" s="117" t="s">
        <v>159</v>
      </c>
      <c r="D2" s="117" t="s">
        <v>160</v>
      </c>
      <c r="E2" s="117" t="s">
        <v>161</v>
      </c>
    </row>
    <row r="3" spans="1:5" ht="37.5" x14ac:dyDescent="0.25">
      <c r="A3" s="80">
        <v>1</v>
      </c>
      <c r="B3" s="80" t="s">
        <v>162</v>
      </c>
      <c r="C3" s="119">
        <v>36</v>
      </c>
      <c r="D3" s="119">
        <v>1</v>
      </c>
      <c r="E3" s="81" t="s">
        <v>793</v>
      </c>
    </row>
    <row r="4" spans="1:5" ht="18.75" x14ac:dyDescent="0.25">
      <c r="A4" s="31">
        <v>2</v>
      </c>
      <c r="B4" s="80" t="s">
        <v>163</v>
      </c>
      <c r="C4" s="119"/>
      <c r="D4" s="119"/>
      <c r="E4" s="81"/>
    </row>
    <row r="5" spans="1:5" ht="18.75" x14ac:dyDescent="0.25">
      <c r="A5" s="80">
        <v>3</v>
      </c>
      <c r="B5" s="80" t="s">
        <v>164</v>
      </c>
      <c r="C5" s="119"/>
      <c r="D5" s="119"/>
      <c r="E5" s="81"/>
    </row>
    <row r="6" spans="1:5" ht="18.75" x14ac:dyDescent="0.25">
      <c r="A6" s="80">
        <v>4</v>
      </c>
      <c r="B6" s="80" t="s">
        <v>165</v>
      </c>
      <c r="C6" s="119"/>
      <c r="D6" s="119"/>
      <c r="E6" s="81"/>
    </row>
    <row r="7" spans="1:5" ht="56.25" x14ac:dyDescent="0.25">
      <c r="A7" s="31">
        <v>5</v>
      </c>
      <c r="B7" s="80" t="s">
        <v>166</v>
      </c>
      <c r="C7" s="21" t="s">
        <v>796</v>
      </c>
      <c r="D7" s="119">
        <v>1</v>
      </c>
      <c r="E7" s="81" t="s">
        <v>794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view="pageBreakPreview" zoomScaleNormal="80" zoomScaleSheetLayoutView="100" workbookViewId="0">
      <selection activeCell="J12" sqref="J12:L12"/>
    </sheetView>
  </sheetViews>
  <sheetFormatPr defaultColWidth="9.140625" defaultRowHeight="15" x14ac:dyDescent="0.25"/>
  <cols>
    <col min="1" max="1" width="11.42578125" style="41" customWidth="1"/>
    <col min="2" max="2" width="12.5703125" style="41" customWidth="1"/>
    <col min="3" max="3" width="21.28515625" style="41" customWidth="1"/>
    <col min="4" max="4" width="13.140625" style="41" customWidth="1"/>
    <col min="5" max="5" width="24" style="41" customWidth="1"/>
    <col min="6" max="6" width="21.5703125" style="41" customWidth="1"/>
    <col min="7" max="7" width="11.28515625" style="41" customWidth="1"/>
    <col min="8" max="8" width="12.5703125" style="41" customWidth="1"/>
    <col min="9" max="9" width="11.5703125" style="41" customWidth="1"/>
    <col min="10" max="10" width="11.28515625" style="41" bestFit="1" customWidth="1"/>
    <col min="11" max="11" width="23.85546875" style="41" customWidth="1"/>
    <col min="12" max="12" width="22.140625" style="41" customWidth="1"/>
    <col min="13" max="13" width="18.42578125" style="41" customWidth="1"/>
    <col min="14" max="33" width="9.140625" style="41"/>
    <col min="34" max="34" width="12.28515625" style="41" bestFit="1" customWidth="1"/>
    <col min="35" max="16384" width="9.140625" style="41"/>
  </cols>
  <sheetData>
    <row r="1" spans="1:13" ht="18.75" customHeight="1" x14ac:dyDescent="0.25">
      <c r="A1" s="276" t="s">
        <v>132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3" ht="19.5" customHeight="1" x14ac:dyDescent="0.3">
      <c r="A2" s="329" t="s">
        <v>43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3" spans="1:13" ht="18.75" x14ac:dyDescent="0.3">
      <c r="A3" s="293" t="s">
        <v>19</v>
      </c>
      <c r="B3" s="324" t="s">
        <v>13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3" ht="19.5" customHeight="1" x14ac:dyDescent="0.25">
      <c r="A4" s="293"/>
      <c r="B4" s="293" t="s">
        <v>14</v>
      </c>
      <c r="C4" s="293" t="s">
        <v>20</v>
      </c>
      <c r="D4" s="293" t="s">
        <v>133</v>
      </c>
      <c r="E4" s="293"/>
      <c r="F4" s="293" t="s">
        <v>15</v>
      </c>
      <c r="G4" s="287" t="s">
        <v>271</v>
      </c>
      <c r="H4" s="293" t="s">
        <v>81</v>
      </c>
      <c r="I4" s="293" t="s">
        <v>85</v>
      </c>
      <c r="J4" s="293" t="s">
        <v>16</v>
      </c>
      <c r="K4" s="293" t="s">
        <v>46</v>
      </c>
      <c r="L4" s="293" t="s">
        <v>17</v>
      </c>
    </row>
    <row r="5" spans="1:13" ht="37.5" customHeight="1" x14ac:dyDescent="0.25">
      <c r="A5" s="293"/>
      <c r="B5" s="293"/>
      <c r="C5" s="293"/>
      <c r="D5" s="27" t="s">
        <v>135</v>
      </c>
      <c r="E5" s="27" t="s">
        <v>134</v>
      </c>
      <c r="F5" s="293"/>
      <c r="G5" s="289"/>
      <c r="H5" s="293"/>
      <c r="I5" s="293"/>
      <c r="J5" s="293"/>
      <c r="K5" s="293"/>
      <c r="L5" s="293"/>
    </row>
    <row r="6" spans="1:13" s="93" customFormat="1" ht="36" customHeight="1" x14ac:dyDescent="0.3">
      <c r="A6" s="121">
        <f>SUM(B6:L6)-A10</f>
        <v>100</v>
      </c>
      <c r="B6" s="135">
        <v>1</v>
      </c>
      <c r="C6" s="135">
        <v>3</v>
      </c>
      <c r="D6" s="135">
        <v>4</v>
      </c>
      <c r="E6" s="135"/>
      <c r="F6" s="135">
        <v>10</v>
      </c>
      <c r="G6" s="135">
        <v>2</v>
      </c>
      <c r="H6" s="135">
        <v>9</v>
      </c>
      <c r="I6" s="135">
        <v>1</v>
      </c>
      <c r="J6" s="135">
        <v>48</v>
      </c>
      <c r="K6" s="135">
        <v>17</v>
      </c>
      <c r="L6" s="135">
        <v>20</v>
      </c>
      <c r="M6" s="111"/>
    </row>
    <row r="7" spans="1:13" ht="18.75" customHeight="1" x14ac:dyDescent="0.3">
      <c r="A7" s="330" t="str">
        <f>IF(A6=B6+C6+D6+E6+F6+G6+H6+I6+J6+K6+L6-A10,"ПРАВИЛЬНО"," НЕПРАВИЛЬНО")</f>
        <v>ПРАВИЛЬНО</v>
      </c>
      <c r="B7" s="331"/>
      <c r="C7" s="332" t="s">
        <v>18</v>
      </c>
      <c r="D7" s="332"/>
      <c r="E7" s="332"/>
      <c r="F7" s="332"/>
      <c r="G7" s="332"/>
      <c r="H7" s="332"/>
      <c r="I7" s="332"/>
      <c r="J7" s="332"/>
      <c r="K7" s="332"/>
      <c r="L7" s="333"/>
      <c r="M7" s="112"/>
    </row>
    <row r="8" spans="1:13" ht="36" customHeight="1" x14ac:dyDescent="0.25">
      <c r="A8" s="136">
        <f>SUM(B8:L8)</f>
        <v>100</v>
      </c>
      <c r="B8" s="136">
        <f>100/A6*(B6-B10)</f>
        <v>1</v>
      </c>
      <c r="C8" s="136">
        <f>100/A6*(C6-C10)</f>
        <v>3</v>
      </c>
      <c r="D8" s="136">
        <f>100/A6*(D6-D10)</f>
        <v>4</v>
      </c>
      <c r="E8" s="136">
        <f>100/A6*(E6-E10)</f>
        <v>0</v>
      </c>
      <c r="F8" s="136">
        <f>100/A6*(F6-F10)</f>
        <v>6</v>
      </c>
      <c r="G8" s="136">
        <f>100/A6*(G6-G10)</f>
        <v>2</v>
      </c>
      <c r="H8" s="136">
        <f>100/A6*(H6-H10)</f>
        <v>5</v>
      </c>
      <c r="I8" s="136">
        <f>100/A6*(I6-I10)</f>
        <v>1</v>
      </c>
      <c r="J8" s="136">
        <f>100/A6*(J6-J10)</f>
        <v>44</v>
      </c>
      <c r="K8" s="136">
        <f>100/A6*(K6-K10)</f>
        <v>17</v>
      </c>
      <c r="L8" s="136">
        <f>100/A6*(L6-L10)</f>
        <v>17</v>
      </c>
      <c r="M8" s="113"/>
    </row>
    <row r="9" spans="1:13" ht="19.5" customHeight="1" x14ac:dyDescent="0.3">
      <c r="A9" s="324" t="s">
        <v>219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112"/>
    </row>
    <row r="10" spans="1:13" s="72" customFormat="1" ht="36" customHeight="1" x14ac:dyDescent="0.25">
      <c r="A10" s="107">
        <f>SUM(B10:L10)</f>
        <v>15</v>
      </c>
      <c r="B10" s="21"/>
      <c r="C10" s="21"/>
      <c r="D10" s="21"/>
      <c r="E10" s="21"/>
      <c r="F10" s="21">
        <v>4</v>
      </c>
      <c r="G10" s="21"/>
      <c r="H10" s="21">
        <v>4</v>
      </c>
      <c r="I10" s="21"/>
      <c r="J10" s="21">
        <v>4</v>
      </c>
      <c r="K10" s="21"/>
      <c r="L10" s="21">
        <v>3</v>
      </c>
    </row>
    <row r="11" spans="1:13" ht="19.5" customHeight="1" x14ac:dyDescent="0.25">
      <c r="A11" s="323" t="s">
        <v>213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</row>
    <row r="12" spans="1:13" s="94" customFormat="1" ht="36" customHeight="1" x14ac:dyDescent="0.3">
      <c r="A12" s="38">
        <f>SUM(B12:L12)</f>
        <v>20</v>
      </c>
      <c r="B12" s="114"/>
      <c r="C12" s="114"/>
      <c r="D12" s="114"/>
      <c r="E12" s="114"/>
      <c r="F12" s="114"/>
      <c r="G12" s="114"/>
      <c r="H12" s="227"/>
      <c r="I12" s="227"/>
      <c r="J12" s="227">
        <v>14</v>
      </c>
      <c r="K12" s="227">
        <v>4</v>
      </c>
      <c r="L12" s="227">
        <v>2</v>
      </c>
    </row>
    <row r="13" spans="1:13" s="94" customFormat="1" ht="18.75" x14ac:dyDescent="0.3"/>
    <row r="14" spans="1:13" s="94" customFormat="1" ht="18.75" x14ac:dyDescent="0.3"/>
    <row r="15" spans="1:13" s="94" customFormat="1" ht="18.75" x14ac:dyDescent="0.3"/>
    <row r="16" spans="1:13" s="94" customFormat="1" ht="18.75" x14ac:dyDescent="0.3"/>
    <row r="17" s="94" customFormat="1" ht="18.75" x14ac:dyDescent="0.3"/>
    <row r="18" s="94" customFormat="1" ht="18.75" x14ac:dyDescent="0.3"/>
    <row r="19" s="94" customFormat="1" ht="18.75" x14ac:dyDescent="0.3"/>
    <row r="20" s="94" customFormat="1" ht="18.75" x14ac:dyDescent="0.3"/>
    <row r="21" s="94" customFormat="1" ht="18.75" x14ac:dyDescent="0.3"/>
    <row r="22" s="94" customFormat="1" ht="18.75" x14ac:dyDescent="0.3"/>
    <row r="23" s="94" customFormat="1" ht="18.75" x14ac:dyDescent="0.3"/>
    <row r="24" s="94" customFormat="1" ht="18.75" x14ac:dyDescent="0.3"/>
    <row r="25" s="94" customFormat="1" ht="18.75" x14ac:dyDescent="0.3"/>
    <row r="26" s="94" customFormat="1" ht="18.75" x14ac:dyDescent="0.3"/>
    <row r="27" s="94" customFormat="1" ht="18.75" x14ac:dyDescent="0.3"/>
    <row r="28" s="94" customFormat="1" ht="18.75" x14ac:dyDescent="0.3"/>
    <row r="29" s="94" customFormat="1" ht="18.75" x14ac:dyDescent="0.3"/>
    <row r="30" s="94" customFormat="1" ht="18.75" x14ac:dyDescent="0.3"/>
    <row r="31" s="94" customFormat="1" ht="18.75" x14ac:dyDescent="0.3"/>
    <row r="32" s="94" customFormat="1" ht="18.75" x14ac:dyDescent="0.3"/>
    <row r="33" s="94" customFormat="1" ht="18.75" x14ac:dyDescent="0.3"/>
    <row r="34" s="94" customFormat="1" ht="18.75" x14ac:dyDescent="0.3"/>
    <row r="35" s="94" customFormat="1" ht="18.75" x14ac:dyDescent="0.3"/>
    <row r="36" s="94" customFormat="1" ht="18.75" x14ac:dyDescent="0.3"/>
    <row r="37" s="94" customFormat="1" ht="18.75" x14ac:dyDescent="0.3"/>
    <row r="38" s="94" customFormat="1" ht="18.75" x14ac:dyDescent="0.3"/>
    <row r="39" s="94" customFormat="1" ht="18.75" x14ac:dyDescent="0.3"/>
    <row r="40" s="94" customFormat="1" ht="18.75" x14ac:dyDescent="0.3"/>
    <row r="41" s="94" customFormat="1" ht="18.75" x14ac:dyDescent="0.3"/>
    <row r="42" s="94" customFormat="1" ht="18.75" x14ac:dyDescent="0.3"/>
    <row r="43" s="94" customFormat="1" ht="18.75" x14ac:dyDescent="0.3"/>
    <row r="44" s="94" customFormat="1" ht="18.75" x14ac:dyDescent="0.3"/>
    <row r="45" s="94" customFormat="1" ht="18.75" x14ac:dyDescent="0.3"/>
    <row r="46" s="94" customFormat="1" ht="18.75" x14ac:dyDescent="0.3"/>
    <row r="47" s="94" customFormat="1" ht="18.75" x14ac:dyDescent="0.3"/>
    <row r="48" s="94" customFormat="1" ht="18.75" x14ac:dyDescent="0.3"/>
    <row r="49" s="94" customFormat="1" ht="18.75" x14ac:dyDescent="0.3"/>
    <row r="50" s="94" customFormat="1" ht="18.75" x14ac:dyDescent="0.3"/>
    <row r="51" s="94" customFormat="1" ht="18.75" x14ac:dyDescent="0.3"/>
    <row r="52" s="94" customFormat="1" ht="18.75" x14ac:dyDescent="0.3"/>
    <row r="53" s="94" customFormat="1" ht="18.75" x14ac:dyDescent="0.3"/>
    <row r="54" s="95" customFormat="1" x14ac:dyDescent="0.25"/>
    <row r="55" s="95" customFormat="1" x14ac:dyDescent="0.25"/>
    <row r="56" s="95" customFormat="1" x14ac:dyDescent="0.25"/>
    <row r="57" s="95" customFormat="1" x14ac:dyDescent="0.25"/>
    <row r="58" s="95" customFormat="1" x14ac:dyDescent="0.25"/>
    <row r="59" s="95" customFormat="1" x14ac:dyDescent="0.25"/>
  </sheetData>
  <sheetProtection password="DF93" sheet="1" objects="1" scenarios="1"/>
  <mergeCells count="18">
    <mergeCell ref="A7:B7"/>
    <mergeCell ref="C7:L7"/>
    <mergeCell ref="A11:L11"/>
    <mergeCell ref="A9:L9"/>
    <mergeCell ref="G4:G5"/>
    <mergeCell ref="A1:L1"/>
    <mergeCell ref="A2:L2"/>
    <mergeCell ref="A3:A5"/>
    <mergeCell ref="B3:L3"/>
    <mergeCell ref="B4:B5"/>
    <mergeCell ref="C4:C5"/>
    <mergeCell ref="D4:E4"/>
    <mergeCell ref="F4:F5"/>
    <mergeCell ref="J4:J5"/>
    <mergeCell ref="K4:K5"/>
    <mergeCell ref="L4:L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ignoredErrors>
    <ignoredError sqref="H8:L8 A8:E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opLeftCell="A9" workbookViewId="0">
      <selection activeCell="A12" sqref="A12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231</v>
      </c>
      <c r="B1" s="1"/>
      <c r="C1" s="1"/>
      <c r="D1" s="1"/>
    </row>
    <row r="2" spans="1:6" ht="18.75" x14ac:dyDescent="0.3">
      <c r="A2" s="2" t="s">
        <v>269</v>
      </c>
    </row>
    <row r="3" spans="1:6" ht="37.5" customHeight="1" x14ac:dyDescent="0.3">
      <c r="A3" s="161">
        <v>1</v>
      </c>
      <c r="B3" s="228" t="s">
        <v>279</v>
      </c>
      <c r="C3" s="152"/>
      <c r="D3" s="152"/>
      <c r="E3" s="153"/>
      <c r="F3" s="159" t="s">
        <v>287</v>
      </c>
    </row>
    <row r="4" spans="1:6" ht="37.5" customHeight="1" x14ac:dyDescent="0.3">
      <c r="A4" s="162">
        <v>2</v>
      </c>
      <c r="B4" s="158" t="s">
        <v>232</v>
      </c>
      <c r="C4" s="154"/>
      <c r="D4" s="154"/>
      <c r="E4" s="155"/>
      <c r="F4" s="160" t="s">
        <v>288</v>
      </c>
    </row>
    <row r="5" spans="1:6" ht="75" x14ac:dyDescent="0.3">
      <c r="A5" s="161">
        <v>3</v>
      </c>
      <c r="B5" s="159" t="s">
        <v>277</v>
      </c>
      <c r="C5" s="152"/>
      <c r="D5" s="156"/>
      <c r="E5" s="153"/>
      <c r="F5" s="159" t="s">
        <v>289</v>
      </c>
    </row>
    <row r="6" spans="1:6" ht="37.5" customHeight="1" x14ac:dyDescent="0.3">
      <c r="A6" s="161">
        <v>4</v>
      </c>
      <c r="B6" s="157" t="s">
        <v>280</v>
      </c>
      <c r="C6" s="152"/>
      <c r="D6" s="152"/>
      <c r="E6" s="153"/>
      <c r="F6" s="159" t="s">
        <v>290</v>
      </c>
    </row>
    <row r="7" spans="1:6" ht="96" customHeight="1" x14ac:dyDescent="0.3">
      <c r="A7" s="161">
        <v>5</v>
      </c>
      <c r="B7" s="159" t="s">
        <v>278</v>
      </c>
      <c r="C7" s="152"/>
      <c r="D7" s="152"/>
      <c r="E7" s="153"/>
      <c r="F7" s="159" t="s">
        <v>291</v>
      </c>
    </row>
    <row r="8" spans="1:6" ht="136.5" customHeight="1" x14ac:dyDescent="0.3">
      <c r="A8" s="161">
        <v>6</v>
      </c>
      <c r="B8" s="159" t="s">
        <v>273</v>
      </c>
      <c r="C8" s="152"/>
      <c r="D8" s="152"/>
      <c r="E8" s="153"/>
      <c r="F8" s="159" t="s">
        <v>292</v>
      </c>
    </row>
    <row r="9" spans="1:6" ht="140.25" customHeight="1" x14ac:dyDescent="0.3">
      <c r="A9" s="161">
        <v>7</v>
      </c>
      <c r="B9" s="159" t="s">
        <v>274</v>
      </c>
      <c r="C9" s="152"/>
      <c r="D9" s="152"/>
      <c r="E9" s="153"/>
      <c r="F9" s="159" t="s">
        <v>293</v>
      </c>
    </row>
    <row r="10" spans="1:6" ht="114.75" customHeight="1" x14ac:dyDescent="0.3">
      <c r="A10" s="161">
        <v>8</v>
      </c>
      <c r="B10" s="159" t="s">
        <v>272</v>
      </c>
      <c r="C10" s="152"/>
      <c r="D10" s="152"/>
      <c r="E10" s="153"/>
      <c r="F10" s="159" t="s">
        <v>294</v>
      </c>
    </row>
    <row r="11" spans="1:6" ht="120.75" customHeight="1" x14ac:dyDescent="0.3">
      <c r="A11" s="161">
        <v>9</v>
      </c>
      <c r="B11" s="159" t="s">
        <v>276</v>
      </c>
      <c r="C11" s="152"/>
      <c r="D11" s="152"/>
      <c r="E11" s="153"/>
      <c r="F11" s="265" t="s">
        <v>792</v>
      </c>
    </row>
    <row r="12" spans="1:6" ht="108.75" customHeight="1" x14ac:dyDescent="0.3">
      <c r="A12" s="161">
        <v>10</v>
      </c>
      <c r="B12" s="159" t="s">
        <v>275</v>
      </c>
      <c r="C12" s="152"/>
      <c r="D12" s="152"/>
      <c r="E12" s="153"/>
      <c r="F12" s="159" t="s">
        <v>295</v>
      </c>
    </row>
  </sheetData>
  <pageMargins left="0.7" right="0.7" top="0.75" bottom="0.75" header="0.3" footer="0.3"/>
  <pageSetup paperSize="9" scale="5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topLeftCell="A13" zoomScaleSheetLayoutView="100" workbookViewId="0">
      <selection activeCell="B37" sqref="B37:B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282" t="s">
        <v>44</v>
      </c>
      <c r="B1" s="282"/>
      <c r="C1" s="282"/>
    </row>
    <row r="2" spans="1:4" ht="18.75" customHeight="1" x14ac:dyDescent="0.25">
      <c r="A2" s="137" t="s">
        <v>1</v>
      </c>
      <c r="B2" s="137" t="s">
        <v>2</v>
      </c>
      <c r="C2" s="137" t="s">
        <v>47</v>
      </c>
    </row>
    <row r="3" spans="1:4" ht="18.75" customHeight="1" x14ac:dyDescent="0.25">
      <c r="A3" s="28" t="s">
        <v>205</v>
      </c>
      <c r="B3" s="131">
        <f>SUM(B6:B14)</f>
        <v>70</v>
      </c>
      <c r="C3" s="116">
        <f>SUM(B6:B14)</f>
        <v>70</v>
      </c>
      <c r="D3" s="140">
        <f>SUM(B6:B14)-B4</f>
        <v>58</v>
      </c>
    </row>
    <row r="4" spans="1:4" ht="55.5" customHeight="1" x14ac:dyDescent="0.25">
      <c r="A4" s="124" t="s">
        <v>221</v>
      </c>
      <c r="B4" s="66">
        <v>12</v>
      </c>
      <c r="C4" s="115"/>
      <c r="D4" s="140"/>
    </row>
    <row r="5" spans="1:4" ht="18.75" x14ac:dyDescent="0.25">
      <c r="A5" s="138" t="s">
        <v>0</v>
      </c>
      <c r="B5" s="105"/>
      <c r="C5" s="106"/>
    </row>
    <row r="6" spans="1:4" ht="18.75" x14ac:dyDescent="0.25">
      <c r="A6" s="30" t="s">
        <v>210</v>
      </c>
      <c r="B6" s="21">
        <v>48</v>
      </c>
      <c r="C6" s="32">
        <f>100/B3*B6</f>
        <v>68.571428571428569</v>
      </c>
    </row>
    <row r="7" spans="1:4" ht="18.75" customHeight="1" x14ac:dyDescent="0.25">
      <c r="A7" s="30" t="s">
        <v>21</v>
      </c>
      <c r="B7" s="21">
        <v>3</v>
      </c>
      <c r="C7" s="32">
        <f>100/B3*B7</f>
        <v>4.2857142857142856</v>
      </c>
    </row>
    <row r="8" spans="1:4" ht="18.75" customHeight="1" x14ac:dyDescent="0.25">
      <c r="A8" s="30" t="s">
        <v>209</v>
      </c>
      <c r="B8" s="21">
        <v>1</v>
      </c>
      <c r="C8" s="32">
        <f>100/B3*B8</f>
        <v>1.4285714285714286</v>
      </c>
    </row>
    <row r="9" spans="1:4" ht="18.75" customHeight="1" x14ac:dyDescent="0.25">
      <c r="A9" s="30" t="s">
        <v>22</v>
      </c>
      <c r="B9" s="21">
        <v>9</v>
      </c>
      <c r="C9" s="32">
        <f>100/B3*B9</f>
        <v>12.857142857142858</v>
      </c>
    </row>
    <row r="10" spans="1:4" ht="18.75" customHeight="1" x14ac:dyDescent="0.25">
      <c r="A10" s="30" t="s">
        <v>23</v>
      </c>
      <c r="B10" s="21">
        <v>1</v>
      </c>
      <c r="C10" s="32">
        <f>100/B3*B10</f>
        <v>1.4285714285714286</v>
      </c>
    </row>
    <row r="11" spans="1:4" ht="18.75" customHeight="1" x14ac:dyDescent="0.25">
      <c r="A11" s="30" t="s">
        <v>24</v>
      </c>
      <c r="B11" s="21">
        <v>4</v>
      </c>
      <c r="C11" s="32">
        <f>100/B3*B11</f>
        <v>5.7142857142857144</v>
      </c>
    </row>
    <row r="12" spans="1:4" ht="18.75" customHeight="1" x14ac:dyDescent="0.25">
      <c r="A12" s="30" t="s">
        <v>25</v>
      </c>
      <c r="B12" s="21">
        <v>2</v>
      </c>
      <c r="C12" s="32">
        <f>100/B3*B12</f>
        <v>2.8571428571428572</v>
      </c>
    </row>
    <row r="13" spans="1:4" ht="18.75" customHeight="1" x14ac:dyDescent="0.25">
      <c r="A13" s="30" t="s">
        <v>26</v>
      </c>
      <c r="B13" s="21"/>
      <c r="C13" s="32">
        <f>100/B3*B13</f>
        <v>0</v>
      </c>
    </row>
    <row r="14" spans="1:4" ht="18.75" customHeight="1" x14ac:dyDescent="0.25">
      <c r="A14" s="31" t="s">
        <v>45</v>
      </c>
      <c r="B14" s="21">
        <v>2</v>
      </c>
      <c r="C14" s="32">
        <f>100/B3*B14</f>
        <v>2.8571428571428572</v>
      </c>
    </row>
    <row r="15" spans="1:4" ht="18.75" x14ac:dyDescent="0.25">
      <c r="A15" s="138" t="s">
        <v>27</v>
      </c>
      <c r="B15" s="108">
        <f>SUM(B16,B18,B19,B20)</f>
        <v>58</v>
      </c>
      <c r="C15" s="109" t="str">
        <f>IF(B15=D3,"ПРАВИЛЬНО","НЕПРАВИЛЬНО")</f>
        <v>ПРАВИЛЬНО</v>
      </c>
    </row>
    <row r="16" spans="1:4" ht="18.75" customHeight="1" x14ac:dyDescent="0.25">
      <c r="A16" s="30" t="s">
        <v>196</v>
      </c>
      <c r="B16" s="39">
        <v>45</v>
      </c>
      <c r="C16" s="32">
        <f>100/D3*B16</f>
        <v>77.586206896551715</v>
      </c>
    </row>
    <row r="17" spans="1:3" ht="56.25" customHeight="1" x14ac:dyDescent="0.25">
      <c r="A17" s="34" t="s">
        <v>218</v>
      </c>
      <c r="B17" s="40">
        <v>2</v>
      </c>
      <c r="C17" s="32">
        <f>100/D3*B17</f>
        <v>3.4482758620689653</v>
      </c>
    </row>
    <row r="18" spans="1:3" ht="18.75" customHeight="1" x14ac:dyDescent="0.25">
      <c r="A18" s="30" t="s">
        <v>28</v>
      </c>
      <c r="B18" s="40">
        <v>3</v>
      </c>
      <c r="C18" s="32">
        <f>100/D3*B18</f>
        <v>5.1724137931034484</v>
      </c>
    </row>
    <row r="19" spans="1:3" ht="18.75" customHeight="1" x14ac:dyDescent="0.25">
      <c r="A19" s="30" t="s">
        <v>29</v>
      </c>
      <c r="B19" s="40">
        <v>9</v>
      </c>
      <c r="C19" s="32">
        <f>100/D3*B19</f>
        <v>15.517241379310343</v>
      </c>
    </row>
    <row r="20" spans="1:3" ht="18.75" customHeight="1" x14ac:dyDescent="0.25">
      <c r="A20" s="30" t="s">
        <v>30</v>
      </c>
      <c r="B20" s="40">
        <v>1</v>
      </c>
      <c r="C20" s="32">
        <f>100/D3*B20</f>
        <v>1.7241379310344827</v>
      </c>
    </row>
    <row r="21" spans="1:3" ht="18.75" x14ac:dyDescent="0.25">
      <c r="A21" s="138" t="s">
        <v>31</v>
      </c>
      <c r="B21" s="108">
        <f>SUM(B22:B25)</f>
        <v>70</v>
      </c>
      <c r="C21" s="109" t="str">
        <f>IF(B21=B3,"ПРАВИЛЬНО","НЕПРАВИЛЬНО")</f>
        <v>ПРАВИЛЬНО</v>
      </c>
    </row>
    <row r="22" spans="1:3" ht="18.75" customHeight="1" x14ac:dyDescent="0.25">
      <c r="A22" s="33" t="s">
        <v>32</v>
      </c>
      <c r="B22" s="39">
        <v>2</v>
      </c>
      <c r="C22" s="32">
        <f>100/B3*B22</f>
        <v>2.8571428571428572</v>
      </c>
    </row>
    <row r="23" spans="1:3" ht="18.75" x14ac:dyDescent="0.25">
      <c r="A23" s="30" t="s">
        <v>33</v>
      </c>
      <c r="B23" s="40">
        <v>29</v>
      </c>
      <c r="C23" s="32">
        <f>100/B3*B23</f>
        <v>41.428571428571431</v>
      </c>
    </row>
    <row r="24" spans="1:3" ht="18.75" x14ac:dyDescent="0.25">
      <c r="A24" s="30" t="s">
        <v>34</v>
      </c>
      <c r="B24" s="40">
        <v>18</v>
      </c>
      <c r="C24" s="32">
        <f>100/B3*B24</f>
        <v>25.714285714285715</v>
      </c>
    </row>
    <row r="25" spans="1:3" ht="18.75" customHeight="1" x14ac:dyDescent="0.25">
      <c r="A25" s="30" t="s">
        <v>35</v>
      </c>
      <c r="B25" s="40">
        <v>21</v>
      </c>
      <c r="C25" s="32">
        <f>100/B3*B25</f>
        <v>30</v>
      </c>
    </row>
    <row r="26" spans="1:3" ht="18.75" x14ac:dyDescent="0.25">
      <c r="A26" s="138" t="s">
        <v>136</v>
      </c>
      <c r="B26" s="108">
        <f>SUM(B27:B30)</f>
        <v>58</v>
      </c>
      <c r="C26" s="109" t="str">
        <f>IF(B26=D3,"ПРАВИЛЬНО","НЕПРАВИЛЬНО")</f>
        <v>ПРАВИЛЬНО</v>
      </c>
    </row>
    <row r="27" spans="1:3" ht="18.75" customHeight="1" x14ac:dyDescent="0.25">
      <c r="A27" s="35" t="s">
        <v>42</v>
      </c>
      <c r="B27" s="40">
        <v>1</v>
      </c>
      <c r="C27" s="32">
        <f>100/D3*B27</f>
        <v>1.7241379310344827</v>
      </c>
    </row>
    <row r="28" spans="1:3" ht="18.75" customHeight="1" x14ac:dyDescent="0.25">
      <c r="A28" s="35" t="s">
        <v>36</v>
      </c>
      <c r="B28" s="40">
        <v>8</v>
      </c>
      <c r="C28" s="32">
        <f>100/D3*B28</f>
        <v>13.793103448275861</v>
      </c>
    </row>
    <row r="29" spans="1:3" ht="18.75" customHeight="1" x14ac:dyDescent="0.25">
      <c r="A29" s="35" t="s">
        <v>37</v>
      </c>
      <c r="B29" s="40">
        <v>12</v>
      </c>
      <c r="C29" s="32">
        <f>100/D3*B29</f>
        <v>20.689655172413794</v>
      </c>
    </row>
    <row r="30" spans="1:3" ht="18.75" customHeight="1" x14ac:dyDescent="0.25">
      <c r="A30" s="35" t="s">
        <v>38</v>
      </c>
      <c r="B30" s="40">
        <v>37</v>
      </c>
      <c r="C30" s="32">
        <f>100/D3*B30</f>
        <v>63.793103448275858</v>
      </c>
    </row>
    <row r="31" spans="1:3" ht="18.75" x14ac:dyDescent="0.25">
      <c r="A31" s="110" t="s">
        <v>137</v>
      </c>
      <c r="B31" s="108">
        <f>SUM(B32:B35)</f>
        <v>58</v>
      </c>
      <c r="C31" s="109" t="str">
        <f>IF(B31=D3,"ПРАВИЛЬНО","НЕПРАВИЛЬНО")</f>
        <v>ПРАВИЛЬНО</v>
      </c>
    </row>
    <row r="32" spans="1:3" ht="18.75" customHeight="1" x14ac:dyDescent="0.25">
      <c r="A32" s="30" t="s">
        <v>42</v>
      </c>
      <c r="B32" s="40">
        <v>7</v>
      </c>
      <c r="C32" s="32">
        <f>100/D3*B32</f>
        <v>12.068965517241379</v>
      </c>
    </row>
    <row r="33" spans="1:3" ht="18.75" customHeight="1" x14ac:dyDescent="0.25">
      <c r="A33" s="30" t="s">
        <v>36</v>
      </c>
      <c r="B33" s="40">
        <v>25</v>
      </c>
      <c r="C33" s="32">
        <f>100/D3*B33</f>
        <v>43.103448275862064</v>
      </c>
    </row>
    <row r="34" spans="1:3" ht="18.75" customHeight="1" x14ac:dyDescent="0.25">
      <c r="A34" s="30" t="s">
        <v>37</v>
      </c>
      <c r="B34" s="40">
        <v>15</v>
      </c>
      <c r="C34" s="32">
        <f>100/D3*B34</f>
        <v>25.862068965517238</v>
      </c>
    </row>
    <row r="35" spans="1:3" ht="18.75" customHeight="1" x14ac:dyDescent="0.25">
      <c r="A35" s="30" t="s">
        <v>38</v>
      </c>
      <c r="B35" s="40">
        <v>11</v>
      </c>
      <c r="C35" s="32">
        <f>100/D3*B35</f>
        <v>18.96551724137931</v>
      </c>
    </row>
    <row r="36" spans="1:3" ht="18.75" x14ac:dyDescent="0.25">
      <c r="A36" s="138" t="s">
        <v>39</v>
      </c>
      <c r="B36" s="108">
        <f>SUM(B37:B38)</f>
        <v>58</v>
      </c>
      <c r="C36" s="109" t="str">
        <f>IF(B36=D3,"ПРАВИЛЬНО","НЕПРАВИЛЬНО")</f>
        <v>ПРАВИЛЬНО</v>
      </c>
    </row>
    <row r="37" spans="1:3" ht="18.75" customHeight="1" x14ac:dyDescent="0.25">
      <c r="A37" s="30" t="s">
        <v>40</v>
      </c>
      <c r="B37" s="40">
        <v>39</v>
      </c>
      <c r="C37" s="32">
        <f>100/D3*B37</f>
        <v>67.241379310344826</v>
      </c>
    </row>
    <row r="38" spans="1:3" ht="18.75" customHeight="1" x14ac:dyDescent="0.25">
      <c r="A38" s="30" t="s">
        <v>41</v>
      </c>
      <c r="B38" s="40">
        <v>19</v>
      </c>
      <c r="C38" s="32">
        <f>100/D3*B38</f>
        <v>32.758620689655167</v>
      </c>
    </row>
    <row r="39" spans="1:3" ht="18.75" x14ac:dyDescent="0.3">
      <c r="A39" s="22"/>
      <c r="B39" s="25"/>
      <c r="C39" s="26"/>
    </row>
  </sheetData>
  <sheetProtection password="DF93" sheet="1" objects="1" scenarios="1"/>
  <mergeCells count="1">
    <mergeCell ref="A1:C1"/>
  </mergeCells>
  <conditionalFormatting sqref="E13">
    <cfRule type="cellIs" dxfId="0" priority="3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view="pageBreakPreview" zoomScale="90" zoomScaleNormal="100" zoomScaleSheetLayoutView="90" workbookViewId="0">
      <selection activeCell="A8" sqref="A8:XFD8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37.5" customHeight="1" x14ac:dyDescent="0.3">
      <c r="A1" s="326" t="s">
        <v>138</v>
      </c>
      <c r="B1" s="326"/>
      <c r="C1" s="326"/>
      <c r="D1" s="41"/>
      <c r="E1" s="72"/>
      <c r="F1" s="41"/>
    </row>
    <row r="2" spans="1:6" ht="98.25" customHeight="1" x14ac:dyDescent="0.25">
      <c r="A2" s="229" t="s">
        <v>140</v>
      </c>
      <c r="B2" s="27" t="s">
        <v>141</v>
      </c>
      <c r="C2" s="27" t="s">
        <v>139</v>
      </c>
      <c r="D2" s="229" t="s">
        <v>140</v>
      </c>
      <c r="E2" s="27" t="s">
        <v>141</v>
      </c>
      <c r="F2" s="27" t="s">
        <v>139</v>
      </c>
    </row>
    <row r="3" spans="1:6" ht="37.5" x14ac:dyDescent="0.25">
      <c r="A3" s="89" t="s">
        <v>142</v>
      </c>
      <c r="B3" s="38">
        <f>SUM(B4:B7)</f>
        <v>5</v>
      </c>
      <c r="C3" s="29"/>
      <c r="D3" s="89" t="s">
        <v>143</v>
      </c>
      <c r="E3" s="38">
        <f>SUM(E4:E7)</f>
        <v>4</v>
      </c>
      <c r="F3" s="29"/>
    </row>
    <row r="4" spans="1:6" ht="75" x14ac:dyDescent="0.25">
      <c r="A4" s="91"/>
      <c r="B4" s="21">
        <v>1</v>
      </c>
      <c r="C4" s="81" t="s">
        <v>636</v>
      </c>
      <c r="D4" s="92"/>
      <c r="E4" s="21">
        <v>2</v>
      </c>
      <c r="F4" s="81" t="s">
        <v>634</v>
      </c>
    </row>
    <row r="5" spans="1:6" ht="93.75" x14ac:dyDescent="0.25">
      <c r="A5" s="90"/>
      <c r="B5" s="21">
        <v>2</v>
      </c>
      <c r="C5" s="81" t="s">
        <v>690</v>
      </c>
      <c r="D5" s="90"/>
      <c r="E5" s="21">
        <v>1</v>
      </c>
      <c r="F5" s="81" t="s">
        <v>635</v>
      </c>
    </row>
    <row r="6" spans="1:6" ht="75" x14ac:dyDescent="0.25">
      <c r="A6" s="90"/>
      <c r="B6" s="21">
        <v>1</v>
      </c>
      <c r="C6" s="81" t="s">
        <v>691</v>
      </c>
      <c r="D6" s="90"/>
      <c r="E6" s="21">
        <v>1</v>
      </c>
      <c r="F6" s="81" t="s">
        <v>693</v>
      </c>
    </row>
    <row r="7" spans="1:6" ht="131.25" x14ac:dyDescent="0.25">
      <c r="A7" s="90"/>
      <c r="B7" s="21">
        <v>1</v>
      </c>
      <c r="C7" s="81" t="s">
        <v>692</v>
      </c>
      <c r="D7" s="90"/>
      <c r="E7" s="21"/>
      <c r="F7" s="81"/>
    </row>
  </sheetData>
  <sheetProtection sort="0" autoFilter="0" pivotTables="0"/>
  <mergeCells count="1">
    <mergeCell ref="A1:C1"/>
  </mergeCells>
  <pageMargins left="0.7" right="0.7" top="0.75" bottom="0.75" header="0.3" footer="0.3"/>
  <pageSetup paperSize="9" scale="8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view="pageBreakPreview" zoomScaleNormal="100" zoomScaleSheetLayoutView="100" workbookViewId="0">
      <selection activeCell="H11" sqref="H11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34" t="s">
        <v>48</v>
      </c>
      <c r="B1" s="334"/>
      <c r="C1" s="334"/>
      <c r="D1" s="334"/>
      <c r="E1" s="334"/>
    </row>
    <row r="2" spans="1:5" ht="18.75" x14ac:dyDescent="0.25">
      <c r="A2" s="293" t="s">
        <v>49</v>
      </c>
      <c r="B2" s="335" t="s">
        <v>50</v>
      </c>
      <c r="C2" s="335"/>
      <c r="D2" s="335"/>
      <c r="E2" s="335"/>
    </row>
    <row r="3" spans="1:5" ht="57.75" customHeight="1" x14ac:dyDescent="0.25">
      <c r="A3" s="293"/>
      <c r="B3" s="36" t="s">
        <v>51</v>
      </c>
      <c r="C3" s="36" t="s">
        <v>54</v>
      </c>
      <c r="D3" s="37" t="s">
        <v>53</v>
      </c>
      <c r="E3" s="27" t="s">
        <v>52</v>
      </c>
    </row>
    <row r="4" spans="1:5" ht="18.75" x14ac:dyDescent="0.25">
      <c r="A4" s="31" t="s">
        <v>79</v>
      </c>
      <c r="B4" s="21"/>
      <c r="C4" s="96"/>
      <c r="D4" s="97"/>
      <c r="E4" s="97"/>
    </row>
    <row r="5" spans="1:5" ht="18.75" x14ac:dyDescent="0.25">
      <c r="A5" s="34" t="s">
        <v>83</v>
      </c>
      <c r="B5" s="24">
        <v>1</v>
      </c>
      <c r="C5" s="96"/>
      <c r="D5" s="97"/>
      <c r="E5" s="97"/>
    </row>
    <row r="6" spans="1:5" ht="18.75" x14ac:dyDescent="0.25">
      <c r="A6" s="59" t="s">
        <v>206</v>
      </c>
      <c r="B6" s="98"/>
      <c r="C6" s="98"/>
      <c r="D6" s="23"/>
      <c r="E6" s="23"/>
    </row>
    <row r="7" spans="1:5" ht="18.75" x14ac:dyDescent="0.25">
      <c r="A7" s="59" t="s">
        <v>80</v>
      </c>
      <c r="B7" s="98"/>
      <c r="C7" s="98"/>
      <c r="D7" s="23"/>
      <c r="E7" s="23"/>
    </row>
    <row r="8" spans="1:5" ht="18.75" x14ac:dyDescent="0.25">
      <c r="A8" s="34" t="s">
        <v>214</v>
      </c>
      <c r="B8" s="24">
        <v>1</v>
      </c>
      <c r="C8" s="96"/>
      <c r="D8" s="23"/>
      <c r="E8" s="97"/>
    </row>
    <row r="9" spans="1:5" ht="18.75" x14ac:dyDescent="0.25">
      <c r="A9" s="59" t="s">
        <v>84</v>
      </c>
      <c r="B9" s="23"/>
      <c r="C9" s="99"/>
      <c r="D9" s="23"/>
      <c r="E9" s="23">
        <v>1</v>
      </c>
    </row>
    <row r="10" spans="1:5" ht="18.75" x14ac:dyDescent="0.25">
      <c r="A10" s="59" t="s">
        <v>82</v>
      </c>
      <c r="B10" s="98"/>
      <c r="C10" s="99"/>
      <c r="D10" s="23">
        <v>1</v>
      </c>
      <c r="E10" s="23"/>
    </row>
    <row r="11" spans="1:5" ht="18.75" x14ac:dyDescent="0.25">
      <c r="A11" s="59" t="s">
        <v>86</v>
      </c>
      <c r="B11" s="98"/>
      <c r="C11" s="99"/>
      <c r="D11" s="23">
        <v>1</v>
      </c>
      <c r="E11" s="23"/>
    </row>
    <row r="12" spans="1:5" ht="18.75" x14ac:dyDescent="0.25">
      <c r="A12" s="59" t="s">
        <v>87</v>
      </c>
      <c r="B12" s="98"/>
      <c r="C12" s="99"/>
      <c r="D12" s="23"/>
      <c r="E12" s="23"/>
    </row>
    <row r="13" spans="1:5" ht="18.75" x14ac:dyDescent="0.25">
      <c r="A13" s="59" t="s">
        <v>207</v>
      </c>
      <c r="B13" s="98"/>
      <c r="C13" s="99"/>
      <c r="D13" s="23"/>
      <c r="E13" s="23"/>
    </row>
    <row r="14" spans="1:5" ht="37.5" x14ac:dyDescent="0.25">
      <c r="A14" s="34" t="s">
        <v>208</v>
      </c>
      <c r="B14" s="98"/>
      <c r="C14" s="99"/>
      <c r="D14" s="23"/>
      <c r="E14" s="23"/>
    </row>
    <row r="15" spans="1:5" ht="18.75" x14ac:dyDescent="0.25">
      <c r="A15" s="80" t="s">
        <v>81</v>
      </c>
      <c r="B15" s="23"/>
      <c r="C15" s="98"/>
      <c r="D15" s="23"/>
      <c r="E15" s="23"/>
    </row>
    <row r="16" spans="1:5" ht="18.75" x14ac:dyDescent="0.25">
      <c r="A16" s="59" t="s">
        <v>85</v>
      </c>
      <c r="B16" s="98"/>
      <c r="C16" s="98"/>
      <c r="D16" s="23"/>
      <c r="E16" s="23"/>
    </row>
    <row r="17" spans="1:5" ht="18.75" x14ac:dyDescent="0.25">
      <c r="A17" s="100" t="s">
        <v>88</v>
      </c>
      <c r="B17" s="101">
        <v>2</v>
      </c>
      <c r="C17" s="38"/>
      <c r="D17" s="38">
        <v>2</v>
      </c>
      <c r="E17" s="38">
        <v>1</v>
      </c>
    </row>
    <row r="18" spans="1:5" ht="18.75" x14ac:dyDescent="0.3">
      <c r="A18" s="22"/>
      <c r="B18" s="22"/>
      <c r="C18" s="22"/>
      <c r="D18" s="22"/>
      <c r="E18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zoomScaleNormal="100" zoomScaleSheetLayoutView="100" workbookViewId="0">
      <selection activeCell="H7" sqref="H7:H12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282" t="s">
        <v>89</v>
      </c>
      <c r="B1" s="282"/>
      <c r="C1" s="282"/>
      <c r="D1" s="282"/>
      <c r="E1" s="282"/>
      <c r="F1" s="282"/>
      <c r="G1" s="282"/>
      <c r="H1" s="282"/>
    </row>
    <row r="2" spans="1:9" s="4" customFormat="1" ht="18.75" x14ac:dyDescent="0.3">
      <c r="A2" s="43" t="s">
        <v>75</v>
      </c>
      <c r="B2" s="43"/>
      <c r="C2" s="43"/>
      <c r="D2" s="43"/>
      <c r="E2" s="43"/>
      <c r="F2" s="43"/>
      <c r="G2" s="43"/>
      <c r="H2" s="43"/>
    </row>
    <row r="3" spans="1:9" s="1" customFormat="1" ht="21" customHeight="1" x14ac:dyDescent="0.3">
      <c r="A3" s="287" t="s">
        <v>62</v>
      </c>
      <c r="B3" s="290" t="s">
        <v>78</v>
      </c>
      <c r="C3" s="283" t="s">
        <v>197</v>
      </c>
      <c r="D3" s="284"/>
      <c r="E3" s="283" t="s">
        <v>216</v>
      </c>
      <c r="F3" s="284"/>
      <c r="G3" s="293" t="s">
        <v>0</v>
      </c>
      <c r="H3" s="293"/>
    </row>
    <row r="4" spans="1:9" s="1" customFormat="1" ht="54" customHeight="1" x14ac:dyDescent="0.3">
      <c r="A4" s="288"/>
      <c r="B4" s="291"/>
      <c r="C4" s="285"/>
      <c r="D4" s="286"/>
      <c r="E4" s="285"/>
      <c r="F4" s="292"/>
      <c r="G4" s="293" t="s">
        <v>198</v>
      </c>
      <c r="H4" s="293" t="s">
        <v>217</v>
      </c>
    </row>
    <row r="5" spans="1:9" s="1" customFormat="1" ht="18.75" hidden="1" customHeight="1" x14ac:dyDescent="0.3">
      <c r="A5" s="288"/>
      <c r="B5" s="291"/>
      <c r="C5" s="44"/>
      <c r="D5" s="44"/>
      <c r="E5" s="44"/>
      <c r="F5" s="45"/>
      <c r="G5" s="293"/>
      <c r="H5" s="293"/>
    </row>
    <row r="6" spans="1:9" s="1" customFormat="1" ht="21.75" customHeight="1" x14ac:dyDescent="0.3">
      <c r="A6" s="289"/>
      <c r="B6" s="292"/>
      <c r="C6" s="27" t="s">
        <v>59</v>
      </c>
      <c r="D6" s="27" t="s">
        <v>90</v>
      </c>
      <c r="E6" s="27" t="s">
        <v>59</v>
      </c>
      <c r="F6" s="46" t="s">
        <v>90</v>
      </c>
      <c r="G6" s="293"/>
      <c r="H6" s="293"/>
    </row>
    <row r="7" spans="1:9" s="1" customFormat="1" ht="39" customHeight="1" x14ac:dyDescent="0.3">
      <c r="A7" s="47">
        <v>1</v>
      </c>
      <c r="B7" s="48" t="s">
        <v>60</v>
      </c>
      <c r="C7" s="52">
        <v>30</v>
      </c>
      <c r="D7" s="52">
        <v>30</v>
      </c>
      <c r="E7" s="52">
        <v>550</v>
      </c>
      <c r="F7" s="52">
        <v>542</v>
      </c>
      <c r="G7" s="52">
        <v>4</v>
      </c>
      <c r="H7" s="52">
        <v>107</v>
      </c>
    </row>
    <row r="8" spans="1:9" s="1" customFormat="1" ht="39" customHeight="1" x14ac:dyDescent="0.3">
      <c r="A8" s="47">
        <v>2</v>
      </c>
      <c r="B8" s="48" t="s">
        <v>61</v>
      </c>
      <c r="C8" s="52">
        <v>4</v>
      </c>
      <c r="D8" s="52">
        <v>4</v>
      </c>
      <c r="E8" s="52">
        <v>79</v>
      </c>
      <c r="F8" s="52">
        <v>70</v>
      </c>
      <c r="G8" s="52"/>
      <c r="H8" s="52"/>
    </row>
    <row r="9" spans="1:9" s="1" customFormat="1" ht="19.5" customHeight="1" x14ac:dyDescent="0.3">
      <c r="A9" s="309">
        <v>3</v>
      </c>
      <c r="B9" s="118" t="s">
        <v>69</v>
      </c>
      <c r="C9" s="294">
        <v>7</v>
      </c>
      <c r="D9" s="294">
        <v>7</v>
      </c>
      <c r="E9" s="296">
        <v>264</v>
      </c>
      <c r="F9" s="297"/>
      <c r="G9" s="294"/>
      <c r="H9" s="120"/>
    </row>
    <row r="10" spans="1:9" s="1" customFormat="1" ht="18.75" customHeight="1" x14ac:dyDescent="0.3">
      <c r="A10" s="310"/>
      <c r="B10" s="118" t="s">
        <v>92</v>
      </c>
      <c r="C10" s="295"/>
      <c r="D10" s="295"/>
      <c r="E10" s="52">
        <v>124</v>
      </c>
      <c r="F10" s="52">
        <v>132</v>
      </c>
      <c r="G10" s="295"/>
      <c r="H10" s="52"/>
    </row>
    <row r="11" spans="1:9" s="1" customFormat="1" ht="56.25" customHeight="1" x14ac:dyDescent="0.3">
      <c r="A11" s="47">
        <v>4</v>
      </c>
      <c r="B11" s="49" t="s">
        <v>70</v>
      </c>
      <c r="C11" s="52"/>
      <c r="D11" s="52"/>
      <c r="E11" s="52"/>
      <c r="F11" s="52"/>
      <c r="G11" s="52"/>
      <c r="H11" s="52"/>
    </row>
    <row r="12" spans="1:9" s="1" customFormat="1" ht="56.25" x14ac:dyDescent="0.3">
      <c r="A12" s="47">
        <v>5</v>
      </c>
      <c r="B12" s="48" t="s">
        <v>71</v>
      </c>
      <c r="C12" s="52">
        <v>12</v>
      </c>
      <c r="D12" s="52">
        <v>12</v>
      </c>
      <c r="E12" s="52">
        <v>224</v>
      </c>
      <c r="F12" s="52">
        <v>233</v>
      </c>
      <c r="G12" s="52">
        <v>4</v>
      </c>
      <c r="H12" s="52">
        <v>67</v>
      </c>
    </row>
    <row r="13" spans="1:9" s="1" customFormat="1" ht="39" customHeight="1" x14ac:dyDescent="0.3">
      <c r="A13" s="47">
        <v>6</v>
      </c>
      <c r="B13" s="49" t="s">
        <v>72</v>
      </c>
      <c r="C13" s="52"/>
      <c r="D13" s="52"/>
      <c r="E13" s="52"/>
      <c r="F13" s="52"/>
      <c r="G13" s="52"/>
      <c r="H13" s="52"/>
    </row>
    <row r="14" spans="1:9" s="2" customFormat="1" ht="39" customHeight="1" x14ac:dyDescent="0.3">
      <c r="A14" s="298" t="s">
        <v>91</v>
      </c>
      <c r="B14" s="299"/>
      <c r="C14" s="311"/>
      <c r="D14" s="311"/>
      <c r="E14" s="50">
        <f>SUM(E7,E8,E11,E12,E13)</f>
        <v>853</v>
      </c>
      <c r="F14" s="50">
        <f>SUM(F7,F8,F11,F12,F13)</f>
        <v>845</v>
      </c>
      <c r="G14" s="307"/>
      <c r="H14" s="50"/>
      <c r="I14" s="139"/>
    </row>
    <row r="15" spans="1:9" ht="39" customHeight="1" x14ac:dyDescent="0.25">
      <c r="A15" s="300"/>
      <c r="B15" s="301"/>
      <c r="C15" s="308"/>
      <c r="D15" s="308"/>
      <c r="E15" s="51">
        <f>E10</f>
        <v>124</v>
      </c>
      <c r="F15" s="51">
        <f>F10</f>
        <v>132</v>
      </c>
      <c r="G15" s="308"/>
      <c r="H15" s="51"/>
    </row>
    <row r="16" spans="1:9" ht="18.75" x14ac:dyDescent="0.3">
      <c r="A16" s="302" t="s">
        <v>215</v>
      </c>
      <c r="B16" s="303"/>
      <c r="C16" s="304">
        <f>F14+E9</f>
        <v>1109</v>
      </c>
      <c r="D16" s="305"/>
      <c r="E16" s="305"/>
      <c r="F16" s="305"/>
      <c r="G16" s="305"/>
      <c r="H16" s="306"/>
      <c r="I16" s="134">
        <f>F14+F15</f>
        <v>977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password="DF93" sheet="1" objects="1" scenarios="1"/>
  <mergeCells count="19">
    <mergeCell ref="G9:G10"/>
    <mergeCell ref="E9:F9"/>
    <mergeCell ref="A14:B15"/>
    <mergeCell ref="A16:B16"/>
    <mergeCell ref="C16:H16"/>
    <mergeCell ref="G14:G15"/>
    <mergeCell ref="A9:A10"/>
    <mergeCell ref="C14:C15"/>
    <mergeCell ref="D14:D15"/>
    <mergeCell ref="C9:C10"/>
    <mergeCell ref="D9:D10"/>
    <mergeCell ref="A1:H1"/>
    <mergeCell ref="C3:D4"/>
    <mergeCell ref="A3:A6"/>
    <mergeCell ref="B3:B6"/>
    <mergeCell ref="E3:F4"/>
    <mergeCell ref="G4:G6"/>
    <mergeCell ref="H4:H6"/>
    <mergeCell ref="G3:H3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B9" sqref="B9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12" t="s">
        <v>76</v>
      </c>
      <c r="B1" s="312"/>
      <c r="C1" s="312"/>
      <c r="D1" s="6"/>
    </row>
    <row r="2" spans="1:4" ht="38.25" customHeight="1" x14ac:dyDescent="0.25">
      <c r="A2" s="122" t="s">
        <v>1</v>
      </c>
      <c r="B2" s="127" t="s">
        <v>2</v>
      </c>
      <c r="C2" s="122" t="s">
        <v>77</v>
      </c>
      <c r="D2" s="8"/>
    </row>
    <row r="3" spans="1:4" ht="18.75" x14ac:dyDescent="0.25">
      <c r="A3" s="141" t="s">
        <v>3</v>
      </c>
      <c r="B3" s="143">
        <f>SUM(B4:B8)</f>
        <v>977</v>
      </c>
      <c r="C3" s="142" t="str">
        <f>IF(B3='Раздел 1.1'!I16,"ПРАВИЛЬНО","НЕПРАВИЛЬНО")</f>
        <v>ПРАВИЛЬНО</v>
      </c>
      <c r="D3" s="8"/>
    </row>
    <row r="4" spans="1:4" ht="18.75" customHeight="1" x14ac:dyDescent="0.25">
      <c r="A4" s="124" t="s">
        <v>4</v>
      </c>
      <c r="B4" s="126">
        <v>23</v>
      </c>
      <c r="C4" s="123">
        <f>100/'Раздел 1.1'!I16*B4</f>
        <v>2.3541453428863872</v>
      </c>
      <c r="D4" s="11"/>
    </row>
    <row r="5" spans="1:4" ht="18.75" customHeight="1" x14ac:dyDescent="0.25">
      <c r="A5" s="124" t="s">
        <v>5</v>
      </c>
      <c r="B5" s="126">
        <v>360</v>
      </c>
      <c r="C5" s="123">
        <f>100/'Раздел 1.1'!I16*B5</f>
        <v>36.847492323439099</v>
      </c>
      <c r="D5" s="11"/>
    </row>
    <row r="6" spans="1:4" ht="18.75" customHeight="1" x14ac:dyDescent="0.25">
      <c r="A6" s="124" t="s">
        <v>6</v>
      </c>
      <c r="B6" s="126">
        <v>203</v>
      </c>
      <c r="C6" s="123">
        <f>100/'Раздел 1.1'!I16*B6</f>
        <v>20.77789150460594</v>
      </c>
      <c r="D6" s="11"/>
    </row>
    <row r="7" spans="1:4" ht="18.75" customHeight="1" x14ac:dyDescent="0.25">
      <c r="A7" s="124" t="s">
        <v>73</v>
      </c>
      <c r="B7" s="126">
        <v>200</v>
      </c>
      <c r="C7" s="123">
        <f>100/'Раздел 1.1'!I16*B7</f>
        <v>20.470829068577277</v>
      </c>
      <c r="D7" s="11"/>
    </row>
    <row r="8" spans="1:4" ht="18.75" customHeight="1" x14ac:dyDescent="0.25">
      <c r="A8" s="125" t="s">
        <v>74</v>
      </c>
      <c r="B8" s="126">
        <v>191</v>
      </c>
      <c r="C8" s="123">
        <f>100/'Раздел 1.1'!I16*B8</f>
        <v>19.549641760491301</v>
      </c>
      <c r="D8" s="11"/>
    </row>
    <row r="9" spans="1:4" ht="18.75" x14ac:dyDescent="0.25">
      <c r="A9" s="141" t="s">
        <v>7</v>
      </c>
      <c r="B9" s="143">
        <f>SUM(B10:B15)</f>
        <v>977</v>
      </c>
      <c r="C9" s="142" t="str">
        <f>IF(B9='Раздел 1.1'!I16,"ПРАВИЛЬНО","НЕПРАВИЛЬНО")</f>
        <v>ПРАВИЛЬНО</v>
      </c>
      <c r="D9" s="8"/>
    </row>
    <row r="10" spans="1:4" ht="18.75" customHeight="1" x14ac:dyDescent="0.25">
      <c r="A10" s="124" t="s">
        <v>8</v>
      </c>
      <c r="B10" s="126">
        <v>22</v>
      </c>
      <c r="C10" s="123">
        <f>100/'Раздел 1.1'!I16*B10</f>
        <v>2.2517911975435005</v>
      </c>
      <c r="D10" s="11"/>
    </row>
    <row r="11" spans="1:4" ht="18.75" customHeight="1" x14ac:dyDescent="0.25">
      <c r="A11" s="124" t="s">
        <v>9</v>
      </c>
      <c r="B11" s="126">
        <v>545</v>
      </c>
      <c r="C11" s="123">
        <f>100/'Раздел 1.1'!I16*B11</f>
        <v>55.783009211873086</v>
      </c>
      <c r="D11" s="11"/>
    </row>
    <row r="12" spans="1:4" ht="18.75" customHeight="1" x14ac:dyDescent="0.25">
      <c r="A12" s="124" t="s">
        <v>10</v>
      </c>
      <c r="B12" s="126">
        <v>61</v>
      </c>
      <c r="C12" s="123">
        <f>100/'Раздел 1.1'!I16*B12</f>
        <v>6.2436028659160696</v>
      </c>
      <c r="D12" s="11"/>
    </row>
    <row r="13" spans="1:4" ht="18.75" customHeight="1" x14ac:dyDescent="0.25">
      <c r="A13" s="124" t="s">
        <v>11</v>
      </c>
      <c r="B13" s="126">
        <v>75</v>
      </c>
      <c r="C13" s="123">
        <f>100/'Раздел 1.1'!I16*B13</f>
        <v>7.6765609007164795</v>
      </c>
      <c r="D13" s="11"/>
    </row>
    <row r="14" spans="1:4" ht="18.75" customHeight="1" x14ac:dyDescent="0.25">
      <c r="A14" s="124" t="s">
        <v>12</v>
      </c>
      <c r="B14" s="126">
        <v>173</v>
      </c>
      <c r="C14" s="123">
        <f>100/'Раздел 1.1'!I16*B14</f>
        <v>17.707267144319346</v>
      </c>
      <c r="D14" s="11"/>
    </row>
    <row r="15" spans="1:4" ht="18.75" x14ac:dyDescent="0.25">
      <c r="A15" s="124" t="s">
        <v>220</v>
      </c>
      <c r="B15" s="126">
        <v>101</v>
      </c>
      <c r="C15" s="123">
        <f>100/'Раздел 1.1'!I16*B15</f>
        <v>10.337768679631525</v>
      </c>
    </row>
  </sheetData>
  <sheetProtection password="DF93" sheet="1" objects="1" scenarios="1"/>
  <mergeCells count="1">
    <mergeCell ref="A1:C1"/>
  </mergeCells>
  <pageMargins left="0.7" right="0.7" top="0.75" bottom="0.75" header="0.3" footer="0.3"/>
  <pageSetup paperSize="9" orientation="landscape" r:id="rId1"/>
  <ignoredErrors>
    <ignoredError sqref="C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view="pageBreakPreview" zoomScaleNormal="100" zoomScaleSheetLayoutView="100" workbookViewId="0">
      <selection activeCell="I10" sqref="I10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55" t="s">
        <v>254</v>
      </c>
      <c r="B1" s="55"/>
      <c r="C1" s="55"/>
      <c r="D1" s="63"/>
    </row>
    <row r="2" spans="1:4" ht="117" customHeight="1" x14ac:dyDescent="0.25">
      <c r="A2" s="195" t="s">
        <v>93</v>
      </c>
      <c r="B2" s="177" t="s">
        <v>257</v>
      </c>
      <c r="C2" s="178" t="s">
        <v>95</v>
      </c>
      <c r="D2" s="178" t="s">
        <v>96</v>
      </c>
    </row>
    <row r="3" spans="1:4" ht="18.75" x14ac:dyDescent="0.25">
      <c r="A3" s="235" t="s">
        <v>281</v>
      </c>
      <c r="B3" s="197"/>
      <c r="C3" s="197"/>
      <c r="D3" s="230">
        <f>SUM(D4,D6,D14,D33,D40,D57,D59,D61)</f>
        <v>1708</v>
      </c>
    </row>
    <row r="4" spans="1:4" ht="18.75" x14ac:dyDescent="0.25">
      <c r="A4" s="234" t="s">
        <v>282</v>
      </c>
      <c r="B4" s="198"/>
      <c r="C4" s="210"/>
      <c r="D4" s="211">
        <f>SUM(D5:D5)</f>
        <v>35</v>
      </c>
    </row>
    <row r="5" spans="1:4" ht="47.25" x14ac:dyDescent="0.25">
      <c r="A5" s="251" t="s">
        <v>703</v>
      </c>
      <c r="B5" s="250">
        <v>43159</v>
      </c>
      <c r="C5" s="251" t="s">
        <v>511</v>
      </c>
      <c r="D5" s="251">
        <v>35</v>
      </c>
    </row>
    <row r="6" spans="1:4" ht="18.75" x14ac:dyDescent="0.25">
      <c r="A6" s="233" t="s">
        <v>283</v>
      </c>
      <c r="B6" s="198"/>
      <c r="C6" s="198"/>
      <c r="D6" s="204">
        <f>SUM(D7:D13)</f>
        <v>109</v>
      </c>
    </row>
    <row r="7" spans="1:4" ht="66.75" customHeight="1" x14ac:dyDescent="0.25">
      <c r="A7" s="251" t="s">
        <v>378</v>
      </c>
      <c r="B7" s="250">
        <v>43212</v>
      </c>
      <c r="C7" s="250" t="s">
        <v>486</v>
      </c>
      <c r="D7" s="196">
        <v>6</v>
      </c>
    </row>
    <row r="8" spans="1:4" ht="66.75" customHeight="1" x14ac:dyDescent="0.25">
      <c r="A8" s="251" t="s">
        <v>379</v>
      </c>
      <c r="B8" s="250" t="s">
        <v>380</v>
      </c>
      <c r="C8" s="250" t="s">
        <v>486</v>
      </c>
      <c r="D8" s="196">
        <v>50</v>
      </c>
    </row>
    <row r="9" spans="1:4" ht="47.25" x14ac:dyDescent="0.25">
      <c r="A9" s="251" t="s">
        <v>381</v>
      </c>
      <c r="B9" s="250">
        <v>43250</v>
      </c>
      <c r="C9" s="250" t="s">
        <v>486</v>
      </c>
      <c r="D9" s="196">
        <v>10</v>
      </c>
    </row>
    <row r="10" spans="1:4" ht="47.25" x14ac:dyDescent="0.25">
      <c r="A10" s="251" t="s">
        <v>382</v>
      </c>
      <c r="B10" s="250">
        <v>43250</v>
      </c>
      <c r="C10" s="250" t="s">
        <v>486</v>
      </c>
      <c r="D10" s="196">
        <v>10</v>
      </c>
    </row>
    <row r="11" spans="1:4" ht="21" customHeight="1" x14ac:dyDescent="0.25">
      <c r="A11" s="251" t="s">
        <v>383</v>
      </c>
      <c r="B11" s="250">
        <v>43378</v>
      </c>
      <c r="C11" s="250" t="s">
        <v>384</v>
      </c>
      <c r="D11" s="196">
        <v>5</v>
      </c>
    </row>
    <row r="12" spans="1:4" ht="18.75" customHeight="1" x14ac:dyDescent="0.25">
      <c r="A12" s="251" t="s">
        <v>694</v>
      </c>
      <c r="B12" s="250" t="s">
        <v>695</v>
      </c>
      <c r="C12" s="250" t="s">
        <v>696</v>
      </c>
      <c r="D12" s="196">
        <v>12</v>
      </c>
    </row>
    <row r="13" spans="1:4" ht="15.75" x14ac:dyDescent="0.25">
      <c r="A13" s="251" t="s">
        <v>694</v>
      </c>
      <c r="B13" s="250" t="s">
        <v>697</v>
      </c>
      <c r="C13" s="250" t="s">
        <v>696</v>
      </c>
      <c r="D13" s="196">
        <v>16</v>
      </c>
    </row>
    <row r="14" spans="1:4" ht="18.75" x14ac:dyDescent="0.25">
      <c r="A14" s="207" t="s">
        <v>230</v>
      </c>
      <c r="B14" s="198"/>
      <c r="C14" s="198"/>
      <c r="D14" s="204">
        <f>SUM(D15:D32)</f>
        <v>632</v>
      </c>
    </row>
    <row r="15" spans="1:4" ht="31.5" customHeight="1" x14ac:dyDescent="0.25">
      <c r="A15" s="251" t="s">
        <v>385</v>
      </c>
      <c r="B15" s="250">
        <v>43187</v>
      </c>
      <c r="C15" s="250" t="s">
        <v>486</v>
      </c>
      <c r="D15" s="251">
        <v>10</v>
      </c>
    </row>
    <row r="16" spans="1:4" ht="33" customHeight="1" x14ac:dyDescent="0.25">
      <c r="A16" s="251" t="s">
        <v>485</v>
      </c>
      <c r="B16" s="250">
        <v>43198</v>
      </c>
      <c r="C16" s="250" t="s">
        <v>486</v>
      </c>
      <c r="D16" s="251">
        <v>30</v>
      </c>
    </row>
    <row r="17" spans="1:4" ht="33.75" customHeight="1" x14ac:dyDescent="0.25">
      <c r="A17" s="251" t="s">
        <v>485</v>
      </c>
      <c r="B17" s="250">
        <v>43338</v>
      </c>
      <c r="C17" s="250" t="s">
        <v>486</v>
      </c>
      <c r="D17" s="251">
        <v>40</v>
      </c>
    </row>
    <row r="18" spans="1:4" ht="31.5" customHeight="1" x14ac:dyDescent="0.25">
      <c r="A18" s="251" t="s">
        <v>386</v>
      </c>
      <c r="B18" s="250">
        <v>43369</v>
      </c>
      <c r="C18" s="250" t="s">
        <v>486</v>
      </c>
      <c r="D18" s="251">
        <v>40</v>
      </c>
    </row>
    <row r="19" spans="1:4" ht="33" customHeight="1" x14ac:dyDescent="0.25">
      <c r="A19" s="251" t="s">
        <v>387</v>
      </c>
      <c r="B19" s="250" t="s">
        <v>388</v>
      </c>
      <c r="C19" s="250" t="s">
        <v>486</v>
      </c>
      <c r="D19" s="251">
        <v>60</v>
      </c>
    </row>
    <row r="20" spans="1:4" ht="23.25" customHeight="1" x14ac:dyDescent="0.25">
      <c r="A20" s="251" t="s">
        <v>389</v>
      </c>
      <c r="B20" s="250">
        <v>43403</v>
      </c>
      <c r="C20" s="250" t="s">
        <v>390</v>
      </c>
      <c r="D20" s="251">
        <v>40</v>
      </c>
    </row>
    <row r="21" spans="1:4" ht="35.25" customHeight="1" x14ac:dyDescent="0.25">
      <c r="A21" s="251" t="s">
        <v>391</v>
      </c>
      <c r="B21" s="250" t="s">
        <v>392</v>
      </c>
      <c r="C21" s="250" t="s">
        <v>486</v>
      </c>
      <c r="D21" s="251">
        <v>40</v>
      </c>
    </row>
    <row r="22" spans="1:4" ht="34.5" customHeight="1" x14ac:dyDescent="0.25">
      <c r="A22" s="251" t="s">
        <v>393</v>
      </c>
      <c r="B22" s="250">
        <v>43456</v>
      </c>
      <c r="C22" s="250" t="s">
        <v>486</v>
      </c>
      <c r="D22" s="251">
        <v>40</v>
      </c>
    </row>
    <row r="23" spans="1:4" ht="47.25" x14ac:dyDescent="0.25">
      <c r="A23" s="251" t="s">
        <v>704</v>
      </c>
      <c r="B23" s="250" t="s">
        <v>512</v>
      </c>
      <c r="C23" s="250" t="s">
        <v>513</v>
      </c>
      <c r="D23" s="251">
        <v>40</v>
      </c>
    </row>
    <row r="24" spans="1:4" ht="47.25" x14ac:dyDescent="0.25">
      <c r="A24" s="251" t="s">
        <v>705</v>
      </c>
      <c r="B24" s="250">
        <v>43217</v>
      </c>
      <c r="C24" s="250" t="s">
        <v>514</v>
      </c>
      <c r="D24" s="251">
        <v>32</v>
      </c>
    </row>
    <row r="25" spans="1:4" ht="47.25" x14ac:dyDescent="0.25">
      <c r="A25" s="251" t="s">
        <v>706</v>
      </c>
      <c r="B25" s="250">
        <v>43243</v>
      </c>
      <c r="C25" s="250" t="s">
        <v>511</v>
      </c>
      <c r="D25" s="251">
        <v>35</v>
      </c>
    </row>
    <row r="26" spans="1:4" ht="31.5" x14ac:dyDescent="0.25">
      <c r="A26" s="251" t="s">
        <v>707</v>
      </c>
      <c r="B26" s="250">
        <v>43250</v>
      </c>
      <c r="C26" s="250" t="s">
        <v>519</v>
      </c>
      <c r="D26" s="251">
        <v>35</v>
      </c>
    </row>
    <row r="27" spans="1:4" ht="31.5" x14ac:dyDescent="0.25">
      <c r="A27" s="251" t="s">
        <v>708</v>
      </c>
      <c r="B27" s="250">
        <v>43377</v>
      </c>
      <c r="C27" s="250" t="s">
        <v>515</v>
      </c>
      <c r="D27" s="251">
        <v>30</v>
      </c>
    </row>
    <row r="28" spans="1:4" ht="31.5" x14ac:dyDescent="0.25">
      <c r="A28" s="251" t="s">
        <v>516</v>
      </c>
      <c r="B28" s="250">
        <v>43401</v>
      </c>
      <c r="C28" s="250" t="s">
        <v>519</v>
      </c>
      <c r="D28" s="251">
        <v>30</v>
      </c>
    </row>
    <row r="29" spans="1:4" ht="31.5" x14ac:dyDescent="0.25">
      <c r="A29" s="251" t="s">
        <v>517</v>
      </c>
      <c r="B29" s="250">
        <v>43404</v>
      </c>
      <c r="C29" s="250" t="s">
        <v>511</v>
      </c>
      <c r="D29" s="251">
        <v>30</v>
      </c>
    </row>
    <row r="30" spans="1:4" ht="31.5" x14ac:dyDescent="0.25">
      <c r="A30" s="251" t="s">
        <v>709</v>
      </c>
      <c r="B30" s="250">
        <v>43423</v>
      </c>
      <c r="C30" s="250" t="s">
        <v>518</v>
      </c>
      <c r="D30" s="251">
        <v>30</v>
      </c>
    </row>
    <row r="31" spans="1:4" ht="31.5" x14ac:dyDescent="0.25">
      <c r="A31" s="251" t="s">
        <v>710</v>
      </c>
      <c r="B31" s="250">
        <v>43434</v>
      </c>
      <c r="C31" s="250" t="s">
        <v>511</v>
      </c>
      <c r="D31" s="251">
        <v>30</v>
      </c>
    </row>
    <row r="32" spans="1:4" ht="47.25" x14ac:dyDescent="0.25">
      <c r="A32" s="251" t="s">
        <v>711</v>
      </c>
      <c r="B32" s="250">
        <v>43457</v>
      </c>
      <c r="C32" s="250" t="s">
        <v>519</v>
      </c>
      <c r="D32" s="251">
        <v>40</v>
      </c>
    </row>
    <row r="33" spans="1:4" ht="18.75" x14ac:dyDescent="0.25">
      <c r="A33" s="208" t="s">
        <v>124</v>
      </c>
      <c r="B33" s="201"/>
      <c r="C33" s="200"/>
      <c r="D33" s="205">
        <f>SUM(D34:D39)</f>
        <v>270</v>
      </c>
    </row>
    <row r="34" spans="1:4" ht="31.5" x14ac:dyDescent="0.25">
      <c r="A34" s="251" t="s">
        <v>394</v>
      </c>
      <c r="B34" s="250">
        <v>43127</v>
      </c>
      <c r="C34" s="250" t="s">
        <v>395</v>
      </c>
      <c r="D34" s="251">
        <v>7</v>
      </c>
    </row>
    <row r="35" spans="1:4" ht="15.75" x14ac:dyDescent="0.25">
      <c r="A35" s="251" t="s">
        <v>367</v>
      </c>
      <c r="B35" s="250">
        <v>43183</v>
      </c>
      <c r="C35" s="250" t="s">
        <v>520</v>
      </c>
      <c r="D35" s="251">
        <v>48</v>
      </c>
    </row>
    <row r="36" spans="1:4" ht="31.5" x14ac:dyDescent="0.25">
      <c r="A36" s="251" t="s">
        <v>700</v>
      </c>
      <c r="B36" s="250">
        <v>43229</v>
      </c>
      <c r="C36" s="250" t="s">
        <v>375</v>
      </c>
      <c r="D36" s="251">
        <v>12</v>
      </c>
    </row>
    <row r="37" spans="1:4" ht="31.5" x14ac:dyDescent="0.25">
      <c r="A37" s="251" t="s">
        <v>701</v>
      </c>
      <c r="B37" s="250">
        <v>43217</v>
      </c>
      <c r="C37" s="250" t="s">
        <v>521</v>
      </c>
      <c r="D37" s="251">
        <v>193</v>
      </c>
    </row>
    <row r="38" spans="1:4" ht="24" customHeight="1" x14ac:dyDescent="0.25">
      <c r="A38" s="251" t="s">
        <v>702</v>
      </c>
      <c r="B38" s="250">
        <v>43329</v>
      </c>
      <c r="C38" s="250" t="s">
        <v>375</v>
      </c>
      <c r="D38" s="251">
        <v>5</v>
      </c>
    </row>
    <row r="39" spans="1:4" ht="22.5" customHeight="1" x14ac:dyDescent="0.25">
      <c r="A39" s="251" t="s">
        <v>698</v>
      </c>
      <c r="B39" s="250">
        <v>43210</v>
      </c>
      <c r="C39" s="250" t="s">
        <v>699</v>
      </c>
      <c r="D39" s="251">
        <v>5</v>
      </c>
    </row>
    <row r="40" spans="1:4" ht="18.75" x14ac:dyDescent="0.25">
      <c r="A40" s="209" t="s">
        <v>258</v>
      </c>
      <c r="B40" s="203"/>
      <c r="C40" s="202"/>
      <c r="D40" s="206">
        <f>SUM(D41:D56)</f>
        <v>615</v>
      </c>
    </row>
    <row r="41" spans="1:4" ht="15.75" x14ac:dyDescent="0.25">
      <c r="A41" s="251" t="s">
        <v>396</v>
      </c>
      <c r="B41" s="250">
        <v>43228</v>
      </c>
      <c r="C41" s="250" t="s">
        <v>397</v>
      </c>
      <c r="D41" s="251">
        <v>4</v>
      </c>
    </row>
    <row r="42" spans="1:4" ht="31.5" x14ac:dyDescent="0.25">
      <c r="A42" s="251" t="s">
        <v>398</v>
      </c>
      <c r="B42" s="250">
        <v>43218</v>
      </c>
      <c r="C42" s="250" t="s">
        <v>399</v>
      </c>
      <c r="D42" s="251">
        <v>89</v>
      </c>
    </row>
    <row r="43" spans="1:4" ht="19.5" customHeight="1" x14ac:dyDescent="0.25">
      <c r="A43" s="251" t="s">
        <v>400</v>
      </c>
      <c r="B43" s="250">
        <v>43210</v>
      </c>
      <c r="C43" s="250" t="s">
        <v>401</v>
      </c>
      <c r="D43" s="251">
        <v>2</v>
      </c>
    </row>
    <row r="44" spans="1:4" ht="22.5" customHeight="1" x14ac:dyDescent="0.25">
      <c r="A44" s="251" t="s">
        <v>402</v>
      </c>
      <c r="B44" s="250">
        <v>43247</v>
      </c>
      <c r="C44" s="250" t="s">
        <v>403</v>
      </c>
      <c r="D44" s="251">
        <v>5</v>
      </c>
    </row>
    <row r="45" spans="1:4" ht="31.5" x14ac:dyDescent="0.25">
      <c r="A45" s="251" t="s">
        <v>404</v>
      </c>
      <c r="B45" s="250">
        <v>43256</v>
      </c>
      <c r="C45" s="250" t="s">
        <v>405</v>
      </c>
      <c r="D45" s="251">
        <v>24</v>
      </c>
    </row>
    <row r="46" spans="1:4" ht="18" customHeight="1" x14ac:dyDescent="0.25">
      <c r="A46" s="251" t="s">
        <v>406</v>
      </c>
      <c r="B46" s="250">
        <v>43225</v>
      </c>
      <c r="C46" s="250" t="s">
        <v>407</v>
      </c>
      <c r="D46" s="251">
        <v>2</v>
      </c>
    </row>
    <row r="47" spans="1:4" ht="23.25" customHeight="1" x14ac:dyDescent="0.25">
      <c r="A47" s="251" t="s">
        <v>408</v>
      </c>
      <c r="B47" s="250"/>
      <c r="C47" s="250" t="s">
        <v>409</v>
      </c>
      <c r="D47" s="251">
        <v>10</v>
      </c>
    </row>
    <row r="48" spans="1:4" ht="31.5" x14ac:dyDescent="0.25">
      <c r="A48" s="251" t="s">
        <v>410</v>
      </c>
      <c r="B48" s="250">
        <v>43372</v>
      </c>
      <c r="C48" s="250" t="s">
        <v>411</v>
      </c>
      <c r="D48" s="251">
        <v>5</v>
      </c>
    </row>
    <row r="49" spans="1:4" ht="15.75" x14ac:dyDescent="0.25">
      <c r="A49" s="251" t="s">
        <v>412</v>
      </c>
      <c r="B49" s="250">
        <v>43372</v>
      </c>
      <c r="C49" s="250" t="s">
        <v>413</v>
      </c>
      <c r="D49" s="251">
        <v>7</v>
      </c>
    </row>
    <row r="50" spans="1:4" ht="47.25" x14ac:dyDescent="0.25">
      <c r="A50" s="251" t="s">
        <v>714</v>
      </c>
      <c r="B50" s="250">
        <v>43254</v>
      </c>
      <c r="C50" s="250" t="s">
        <v>375</v>
      </c>
      <c r="D50" s="251">
        <v>150</v>
      </c>
    </row>
    <row r="51" spans="1:4" ht="31.5" x14ac:dyDescent="0.25">
      <c r="A51" s="251" t="s">
        <v>715</v>
      </c>
      <c r="B51" s="250">
        <v>43263</v>
      </c>
      <c r="C51" s="250" t="s">
        <v>522</v>
      </c>
      <c r="D51" s="251">
        <v>2</v>
      </c>
    </row>
    <row r="52" spans="1:4" ht="31.5" x14ac:dyDescent="0.25">
      <c r="A52" s="251" t="s">
        <v>716</v>
      </c>
      <c r="B52" s="250">
        <v>43275</v>
      </c>
      <c r="C52" s="250" t="s">
        <v>375</v>
      </c>
      <c r="D52" s="251">
        <v>15</v>
      </c>
    </row>
    <row r="53" spans="1:4" ht="78.75" x14ac:dyDescent="0.25">
      <c r="A53" s="251" t="s">
        <v>584</v>
      </c>
      <c r="B53" s="250">
        <v>43239</v>
      </c>
      <c r="C53" s="250" t="s">
        <v>585</v>
      </c>
      <c r="D53" s="251">
        <v>50</v>
      </c>
    </row>
    <row r="54" spans="1:4" ht="47.25" x14ac:dyDescent="0.25">
      <c r="A54" s="251" t="s">
        <v>586</v>
      </c>
      <c r="B54" s="250">
        <v>43252</v>
      </c>
      <c r="C54" s="250" t="s">
        <v>589</v>
      </c>
      <c r="D54" s="251">
        <v>150</v>
      </c>
    </row>
    <row r="55" spans="1:4" ht="47.25" x14ac:dyDescent="0.25">
      <c r="A55" s="251" t="s">
        <v>587</v>
      </c>
      <c r="B55" s="250">
        <v>43245</v>
      </c>
      <c r="C55" s="250" t="s">
        <v>588</v>
      </c>
      <c r="D55" s="251">
        <v>50</v>
      </c>
    </row>
    <row r="56" spans="1:4" ht="31.5" x14ac:dyDescent="0.25">
      <c r="A56" s="251" t="s">
        <v>637</v>
      </c>
      <c r="B56" s="250">
        <v>43345</v>
      </c>
      <c r="C56" s="250" t="s">
        <v>638</v>
      </c>
      <c r="D56" s="251">
        <v>50</v>
      </c>
    </row>
    <row r="57" spans="1:4" ht="18.75" x14ac:dyDescent="0.25">
      <c r="A57" s="209" t="s">
        <v>259</v>
      </c>
      <c r="B57" s="203"/>
      <c r="C57" s="202"/>
      <c r="D57" s="206">
        <f>SUM(D58:D58)</f>
        <v>1</v>
      </c>
    </row>
    <row r="58" spans="1:4" ht="63" x14ac:dyDescent="0.25">
      <c r="A58" s="251" t="s">
        <v>712</v>
      </c>
      <c r="B58" s="250">
        <v>43116</v>
      </c>
      <c r="C58" s="250" t="s">
        <v>713</v>
      </c>
      <c r="D58" s="251">
        <v>1</v>
      </c>
    </row>
    <row r="59" spans="1:4" ht="18.75" x14ac:dyDescent="0.25">
      <c r="A59" s="209" t="s">
        <v>255</v>
      </c>
      <c r="B59" s="203"/>
      <c r="C59" s="202"/>
      <c r="D59" s="206">
        <f>SUM(D60:D60)</f>
        <v>0</v>
      </c>
    </row>
    <row r="60" spans="1:4" ht="18.75" x14ac:dyDescent="0.25">
      <c r="A60" s="81"/>
      <c r="B60" s="62"/>
      <c r="C60" s="81"/>
      <c r="D60" s="21"/>
    </row>
    <row r="61" spans="1:4" ht="18.75" x14ac:dyDescent="0.25">
      <c r="A61" s="209" t="s">
        <v>256</v>
      </c>
      <c r="B61" s="203"/>
      <c r="C61" s="202"/>
      <c r="D61" s="206">
        <f>SUM(D62:D63)</f>
        <v>46</v>
      </c>
    </row>
    <row r="62" spans="1:4" ht="20.25" customHeight="1" x14ac:dyDescent="0.25">
      <c r="A62" s="251" t="s">
        <v>414</v>
      </c>
      <c r="B62" s="250">
        <v>43229</v>
      </c>
      <c r="C62" s="250" t="s">
        <v>415</v>
      </c>
      <c r="D62" s="251">
        <v>6</v>
      </c>
    </row>
    <row r="63" spans="1:4" ht="21.75" customHeight="1" x14ac:dyDescent="0.25">
      <c r="A63" s="251" t="s">
        <v>416</v>
      </c>
      <c r="B63" s="250">
        <v>43224</v>
      </c>
      <c r="C63" s="250" t="s">
        <v>417</v>
      </c>
      <c r="D63" s="251">
        <v>40</v>
      </c>
    </row>
  </sheetData>
  <sheetProtection sort="0" autoFilter="0" pivotTables="0"/>
  <pageMargins left="0.7" right="0.7" top="0.75" bottom="0.75" header="0.3" footer="0.3"/>
  <pageSetup paperSize="9" scale="95" orientation="landscape" r:id="rId1"/>
  <rowBreaks count="1" manualBreakCount="1">
    <brk id="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6"/>
  <sheetViews>
    <sheetView view="pageBreakPreview" zoomScaleNormal="80" zoomScaleSheetLayoutView="100" workbookViewId="0">
      <selection activeCell="I110" sqref="I110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12" t="s">
        <v>101</v>
      </c>
      <c r="B1" s="312"/>
      <c r="C1" s="312"/>
      <c r="D1" s="312"/>
      <c r="E1" s="312"/>
      <c r="F1" s="312"/>
      <c r="G1" s="312"/>
      <c r="H1" s="312"/>
      <c r="I1" s="312"/>
      <c r="J1" s="312"/>
      <c r="K1" s="171"/>
      <c r="L1" s="171"/>
    </row>
    <row r="2" spans="1:12" s="5" customFormat="1" ht="37.5" customHeight="1" x14ac:dyDescent="0.25">
      <c r="A2" s="317" t="s">
        <v>62</v>
      </c>
      <c r="B2" s="293" t="s">
        <v>55</v>
      </c>
      <c r="C2" s="293" t="s">
        <v>56</v>
      </c>
      <c r="D2" s="293"/>
      <c r="E2" s="293" t="s">
        <v>57</v>
      </c>
      <c r="F2" s="293" t="s">
        <v>58</v>
      </c>
      <c r="G2" s="313" t="s">
        <v>63</v>
      </c>
      <c r="H2" s="314"/>
      <c r="I2" s="315"/>
      <c r="J2" s="293" t="s">
        <v>64</v>
      </c>
      <c r="K2" s="313" t="s">
        <v>250</v>
      </c>
      <c r="L2" s="313" t="s">
        <v>223</v>
      </c>
    </row>
    <row r="3" spans="1:12" s="5" customFormat="1" ht="57.75" customHeight="1" x14ac:dyDescent="0.25">
      <c r="A3" s="317"/>
      <c r="B3" s="293"/>
      <c r="C3" s="27" t="s">
        <v>59</v>
      </c>
      <c r="D3" s="27" t="s">
        <v>90</v>
      </c>
      <c r="E3" s="293"/>
      <c r="F3" s="293"/>
      <c r="G3" s="170" t="s">
        <v>65</v>
      </c>
      <c r="H3" s="170" t="s">
        <v>249</v>
      </c>
      <c r="I3" s="170" t="s">
        <v>66</v>
      </c>
      <c r="J3" s="293"/>
      <c r="K3" s="313"/>
      <c r="L3" s="313"/>
    </row>
    <row r="4" spans="1:12" s="5" customFormat="1" ht="75" customHeight="1" x14ac:dyDescent="0.25">
      <c r="A4" s="70" t="s">
        <v>67</v>
      </c>
      <c r="B4" s="29" t="s">
        <v>60</v>
      </c>
      <c r="C4" s="29">
        <f>SUM(C5,C12,C21)</f>
        <v>8</v>
      </c>
      <c r="D4" s="29">
        <f>SUM(D5,D12,D21)</f>
        <v>8</v>
      </c>
      <c r="E4" s="131"/>
      <c r="F4" s="29"/>
      <c r="G4" s="29">
        <f t="shared" ref="G4:L4" si="0">SUM(G5,G12,G21)</f>
        <v>121</v>
      </c>
      <c r="H4" s="131">
        <f t="shared" si="0"/>
        <v>0</v>
      </c>
      <c r="I4" s="131">
        <f t="shared" si="0"/>
        <v>1701</v>
      </c>
      <c r="J4" s="130">
        <f t="shared" si="0"/>
        <v>0</v>
      </c>
      <c r="K4" s="130">
        <f t="shared" si="0"/>
        <v>0</v>
      </c>
      <c r="L4" s="130">
        <f t="shared" si="0"/>
        <v>0</v>
      </c>
    </row>
    <row r="5" spans="1:12" s="5" customFormat="1" ht="21.6" customHeight="1" x14ac:dyDescent="0.25">
      <c r="A5" s="67"/>
      <c r="B5" s="179" t="s">
        <v>251</v>
      </c>
      <c r="C5" s="180">
        <f>SUM(C6:C11)</f>
        <v>2</v>
      </c>
      <c r="D5" s="180">
        <f>SUM(D6:D11)</f>
        <v>2</v>
      </c>
      <c r="E5" s="181"/>
      <c r="F5" s="182"/>
      <c r="G5" s="180">
        <f t="shared" ref="G5:L5" si="1">SUM(G6:G11)</f>
        <v>24</v>
      </c>
      <c r="H5" s="180">
        <f t="shared" si="1"/>
        <v>0</v>
      </c>
      <c r="I5" s="180">
        <f t="shared" si="1"/>
        <v>550</v>
      </c>
      <c r="J5" s="182">
        <f t="shared" si="1"/>
        <v>0</v>
      </c>
      <c r="K5" s="182">
        <f t="shared" si="1"/>
        <v>0</v>
      </c>
      <c r="L5" s="183">
        <f t="shared" si="1"/>
        <v>0</v>
      </c>
    </row>
    <row r="6" spans="1:12" s="5" customFormat="1" ht="37.5" x14ac:dyDescent="0.25">
      <c r="A6" s="67"/>
      <c r="B6" s="81" t="s">
        <v>296</v>
      </c>
      <c r="C6" s="66">
        <v>1</v>
      </c>
      <c r="D6" s="66">
        <v>1</v>
      </c>
      <c r="E6" s="128" t="s">
        <v>297</v>
      </c>
      <c r="F6" s="129" t="s">
        <v>298</v>
      </c>
      <c r="G6" s="21">
        <v>19</v>
      </c>
      <c r="H6" s="21"/>
      <c r="I6" s="21">
        <v>350</v>
      </c>
      <c r="J6" s="176"/>
      <c r="K6" s="176"/>
      <c r="L6" s="176"/>
    </row>
    <row r="7" spans="1:12" s="5" customFormat="1" ht="37.5" x14ac:dyDescent="0.25">
      <c r="A7" s="67"/>
      <c r="B7" s="81" t="s">
        <v>720</v>
      </c>
      <c r="C7" s="66">
        <v>1</v>
      </c>
      <c r="D7" s="66">
        <v>1</v>
      </c>
      <c r="E7" s="128" t="s">
        <v>721</v>
      </c>
      <c r="F7" s="129" t="s">
        <v>301</v>
      </c>
      <c r="G7" s="21">
        <v>5</v>
      </c>
      <c r="H7" s="21"/>
      <c r="I7" s="21">
        <v>200</v>
      </c>
      <c r="J7" s="176"/>
      <c r="K7" s="176"/>
      <c r="L7" s="176"/>
    </row>
    <row r="8" spans="1:12" s="5" customFormat="1" x14ac:dyDescent="0.25">
      <c r="A8" s="67"/>
      <c r="B8" s="81"/>
      <c r="C8" s="66"/>
      <c r="D8" s="66"/>
      <c r="E8" s="128"/>
      <c r="F8" s="129"/>
      <c r="G8" s="21"/>
      <c r="H8" s="21"/>
      <c r="I8" s="21"/>
      <c r="J8" s="176"/>
      <c r="K8" s="176"/>
      <c r="L8" s="176"/>
    </row>
    <row r="9" spans="1:12" s="5" customFormat="1" x14ac:dyDescent="0.25">
      <c r="A9" s="67"/>
      <c r="B9" s="81"/>
      <c r="C9" s="66"/>
      <c r="D9" s="66"/>
      <c r="E9" s="128"/>
      <c r="F9" s="129"/>
      <c r="G9" s="21"/>
      <c r="H9" s="21"/>
      <c r="I9" s="21"/>
      <c r="J9" s="176"/>
      <c r="K9" s="176"/>
      <c r="L9" s="176"/>
    </row>
    <row r="10" spans="1:12" s="5" customFormat="1" x14ac:dyDescent="0.25">
      <c r="A10" s="67"/>
      <c r="B10" s="81"/>
      <c r="C10" s="66"/>
      <c r="D10" s="66"/>
      <c r="E10" s="128"/>
      <c r="F10" s="129"/>
      <c r="G10" s="21"/>
      <c r="H10" s="21"/>
      <c r="I10" s="21"/>
      <c r="J10" s="176"/>
      <c r="K10" s="176"/>
      <c r="L10" s="176"/>
    </row>
    <row r="11" spans="1:12" s="5" customFormat="1" x14ac:dyDescent="0.25">
      <c r="A11" s="67"/>
      <c r="B11" s="81"/>
      <c r="C11" s="66"/>
      <c r="D11" s="66"/>
      <c r="E11" s="128"/>
      <c r="F11" s="129"/>
      <c r="G11" s="21"/>
      <c r="H11" s="21"/>
      <c r="I11" s="21"/>
      <c r="J11" s="176"/>
      <c r="K11" s="176"/>
      <c r="L11" s="176"/>
    </row>
    <row r="12" spans="1:12" s="5" customFormat="1" x14ac:dyDescent="0.25">
      <c r="A12" s="67"/>
      <c r="B12" s="179" t="s">
        <v>252</v>
      </c>
      <c r="C12" s="180">
        <f>SUM(C13:C20)</f>
        <v>6</v>
      </c>
      <c r="D12" s="180">
        <f>SUM(D13:D20)</f>
        <v>6</v>
      </c>
      <c r="E12" s="181"/>
      <c r="F12" s="182"/>
      <c r="G12" s="180">
        <f t="shared" ref="G12:L12" si="2">SUM(G13:G20)</f>
        <v>97</v>
      </c>
      <c r="H12" s="180">
        <f t="shared" si="2"/>
        <v>0</v>
      </c>
      <c r="I12" s="180">
        <f t="shared" si="2"/>
        <v>1151</v>
      </c>
      <c r="J12" s="182">
        <f t="shared" si="2"/>
        <v>0</v>
      </c>
      <c r="K12" s="182">
        <f t="shared" si="2"/>
        <v>0</v>
      </c>
      <c r="L12" s="183">
        <f t="shared" si="2"/>
        <v>0</v>
      </c>
    </row>
    <row r="13" spans="1:12" s="5" customFormat="1" ht="37.5" x14ac:dyDescent="0.25">
      <c r="A13" s="67"/>
      <c r="B13" s="81" t="s">
        <v>299</v>
      </c>
      <c r="C13" s="66">
        <v>1</v>
      </c>
      <c r="D13" s="66">
        <v>1</v>
      </c>
      <c r="E13" s="244" t="s">
        <v>300</v>
      </c>
      <c r="F13" s="129" t="s">
        <v>301</v>
      </c>
      <c r="G13" s="21">
        <v>9</v>
      </c>
      <c r="H13" s="21"/>
      <c r="I13" s="21">
        <v>100</v>
      </c>
      <c r="J13" s="176"/>
      <c r="K13" s="176"/>
      <c r="L13" s="176"/>
    </row>
    <row r="14" spans="1:12" s="5" customFormat="1" ht="37.5" x14ac:dyDescent="0.25">
      <c r="A14" s="67"/>
      <c r="B14" s="81" t="s">
        <v>302</v>
      </c>
      <c r="C14" s="66">
        <v>1</v>
      </c>
      <c r="D14" s="66">
        <v>1</v>
      </c>
      <c r="E14" s="244" t="s">
        <v>300</v>
      </c>
      <c r="F14" s="245" t="s">
        <v>303</v>
      </c>
      <c r="G14" s="21">
        <v>12</v>
      </c>
      <c r="H14" s="21"/>
      <c r="I14" s="21">
        <v>331</v>
      </c>
      <c r="J14" s="176"/>
      <c r="K14" s="176"/>
      <c r="L14" s="176"/>
    </row>
    <row r="15" spans="1:12" s="5" customFormat="1" ht="37.5" x14ac:dyDescent="0.25">
      <c r="A15" s="67"/>
      <c r="B15" s="81" t="s">
        <v>304</v>
      </c>
      <c r="C15" s="66">
        <v>1</v>
      </c>
      <c r="D15" s="66">
        <v>1</v>
      </c>
      <c r="E15" s="244" t="s">
        <v>300</v>
      </c>
      <c r="F15" s="129" t="s">
        <v>305</v>
      </c>
      <c r="G15" s="21">
        <v>6</v>
      </c>
      <c r="H15" s="21"/>
      <c r="I15" s="21">
        <v>270</v>
      </c>
      <c r="J15" s="176"/>
      <c r="K15" s="176"/>
      <c r="L15" s="176"/>
    </row>
    <row r="16" spans="1:12" s="5" customFormat="1" ht="37.5" x14ac:dyDescent="0.25">
      <c r="A16" s="67"/>
      <c r="B16" s="81" t="s">
        <v>306</v>
      </c>
      <c r="C16" s="66">
        <v>1</v>
      </c>
      <c r="D16" s="66">
        <v>1</v>
      </c>
      <c r="E16" s="244" t="s">
        <v>300</v>
      </c>
      <c r="F16" s="129" t="s">
        <v>307</v>
      </c>
      <c r="G16" s="21">
        <v>50</v>
      </c>
      <c r="H16" s="21"/>
      <c r="I16" s="21">
        <v>100</v>
      </c>
      <c r="J16" s="176"/>
      <c r="K16" s="176"/>
      <c r="L16" s="176"/>
    </row>
    <row r="17" spans="1:12" s="5" customFormat="1" ht="37.5" x14ac:dyDescent="0.25">
      <c r="A17" s="67"/>
      <c r="B17" s="81" t="s">
        <v>308</v>
      </c>
      <c r="C17" s="66">
        <v>1</v>
      </c>
      <c r="D17" s="66">
        <v>1</v>
      </c>
      <c r="E17" s="244" t="s">
        <v>300</v>
      </c>
      <c r="F17" s="129" t="s">
        <v>309</v>
      </c>
      <c r="G17" s="21">
        <v>10</v>
      </c>
      <c r="H17" s="21"/>
      <c r="I17" s="21">
        <v>150</v>
      </c>
      <c r="J17" s="176"/>
      <c r="K17" s="176"/>
      <c r="L17" s="176"/>
    </row>
    <row r="18" spans="1:12" s="5" customFormat="1" ht="37.5" x14ac:dyDescent="0.25">
      <c r="A18" s="67"/>
      <c r="B18" s="81" t="s">
        <v>310</v>
      </c>
      <c r="C18" s="66">
        <v>1</v>
      </c>
      <c r="D18" s="66">
        <v>1</v>
      </c>
      <c r="E18" s="244" t="s">
        <v>300</v>
      </c>
      <c r="F18" s="129" t="s">
        <v>309</v>
      </c>
      <c r="G18" s="21">
        <v>10</v>
      </c>
      <c r="H18" s="21"/>
      <c r="I18" s="21">
        <v>200</v>
      </c>
      <c r="J18" s="176"/>
      <c r="K18" s="176"/>
      <c r="L18" s="176"/>
    </row>
    <row r="19" spans="1:12" s="5" customFormat="1" x14ac:dyDescent="0.25">
      <c r="A19" s="67"/>
      <c r="B19" s="81"/>
      <c r="C19" s="66"/>
      <c r="D19" s="66"/>
      <c r="E19" s="128"/>
      <c r="F19" s="129"/>
      <c r="G19" s="21"/>
      <c r="H19" s="21"/>
      <c r="I19" s="21"/>
      <c r="J19" s="176"/>
      <c r="K19" s="176"/>
      <c r="L19" s="176"/>
    </row>
    <row r="20" spans="1:12" s="5" customFormat="1" x14ac:dyDescent="0.25">
      <c r="A20" s="67"/>
      <c r="B20" s="81"/>
      <c r="C20" s="66"/>
      <c r="D20" s="66"/>
      <c r="E20" s="128"/>
      <c r="F20" s="129"/>
      <c r="G20" s="21"/>
      <c r="H20" s="21"/>
      <c r="I20" s="21"/>
      <c r="J20" s="176"/>
      <c r="K20" s="176"/>
      <c r="L20" s="176"/>
    </row>
    <row r="21" spans="1:12" s="5" customFormat="1" x14ac:dyDescent="0.25">
      <c r="A21" s="67"/>
      <c r="B21" s="179" t="s">
        <v>253</v>
      </c>
      <c r="C21" s="180">
        <f>SUM(C22:C28)</f>
        <v>0</v>
      </c>
      <c r="D21" s="180">
        <f>SUM(D22:D28)</f>
        <v>0</v>
      </c>
      <c r="E21" s="181"/>
      <c r="F21" s="182"/>
      <c r="G21" s="180">
        <f t="shared" ref="G21:L21" si="3">SUM(G22:G28)</f>
        <v>0</v>
      </c>
      <c r="H21" s="180">
        <f t="shared" si="3"/>
        <v>0</v>
      </c>
      <c r="I21" s="180">
        <f t="shared" si="3"/>
        <v>0</v>
      </c>
      <c r="J21" s="182">
        <f t="shared" si="3"/>
        <v>0</v>
      </c>
      <c r="K21" s="182">
        <f t="shared" si="3"/>
        <v>0</v>
      </c>
      <c r="L21" s="183">
        <f t="shared" si="3"/>
        <v>0</v>
      </c>
    </row>
    <row r="22" spans="1:12" s="5" customFormat="1" x14ac:dyDescent="0.25">
      <c r="A22" s="67"/>
      <c r="B22" s="184"/>
      <c r="C22" s="185"/>
      <c r="D22" s="185"/>
      <c r="E22" s="186"/>
      <c r="F22" s="187"/>
      <c r="G22" s="185"/>
      <c r="H22" s="185"/>
      <c r="I22" s="185"/>
      <c r="J22" s="188"/>
      <c r="K22" s="188"/>
      <c r="L22" s="189"/>
    </row>
    <row r="23" spans="1:12" s="5" customFormat="1" x14ac:dyDescent="0.25">
      <c r="A23" s="67"/>
      <c r="B23" s="184"/>
      <c r="C23" s="185"/>
      <c r="D23" s="185"/>
      <c r="E23" s="186"/>
      <c r="F23" s="187"/>
      <c r="G23" s="185"/>
      <c r="H23" s="185"/>
      <c r="I23" s="185"/>
      <c r="J23" s="188"/>
      <c r="K23" s="188"/>
      <c r="L23" s="189"/>
    </row>
    <row r="24" spans="1:12" s="5" customFormat="1" x14ac:dyDescent="0.25">
      <c r="A24" s="67"/>
      <c r="B24" s="184"/>
      <c r="C24" s="185"/>
      <c r="D24" s="185"/>
      <c r="E24" s="186"/>
      <c r="F24" s="187"/>
      <c r="G24" s="185"/>
      <c r="H24" s="185"/>
      <c r="I24" s="185"/>
      <c r="J24" s="188"/>
      <c r="K24" s="188"/>
      <c r="L24" s="189"/>
    </row>
    <row r="25" spans="1:12" s="5" customFormat="1" x14ac:dyDescent="0.25">
      <c r="A25" s="67"/>
      <c r="B25" s="184"/>
      <c r="C25" s="185"/>
      <c r="D25" s="185"/>
      <c r="E25" s="186"/>
      <c r="F25" s="187"/>
      <c r="G25" s="185"/>
      <c r="H25" s="185"/>
      <c r="I25" s="185"/>
      <c r="J25" s="188"/>
      <c r="K25" s="188"/>
      <c r="L25" s="189"/>
    </row>
    <row r="26" spans="1:12" s="5" customFormat="1" x14ac:dyDescent="0.25">
      <c r="A26" s="67"/>
      <c r="B26" s="81"/>
      <c r="C26" s="66"/>
      <c r="D26" s="66"/>
      <c r="E26" s="128"/>
      <c r="F26" s="62"/>
      <c r="G26" s="21"/>
      <c r="H26" s="21"/>
      <c r="I26" s="21"/>
      <c r="J26" s="176"/>
      <c r="K26" s="176"/>
      <c r="L26" s="176"/>
    </row>
    <row r="27" spans="1:12" s="5" customFormat="1" x14ac:dyDescent="0.25">
      <c r="A27" s="67"/>
      <c r="B27" s="81"/>
      <c r="C27" s="66"/>
      <c r="D27" s="66"/>
      <c r="E27" s="128"/>
      <c r="F27" s="62"/>
      <c r="G27" s="21"/>
      <c r="H27" s="21"/>
      <c r="I27" s="21"/>
      <c r="J27" s="176"/>
      <c r="K27" s="176"/>
      <c r="L27" s="176"/>
    </row>
    <row r="28" spans="1:12" x14ac:dyDescent="0.25">
      <c r="A28" s="67"/>
      <c r="B28" s="81"/>
      <c r="C28" s="66"/>
      <c r="D28" s="66"/>
      <c r="E28" s="129"/>
      <c r="F28" s="62"/>
      <c r="G28" s="21"/>
      <c r="H28" s="21"/>
      <c r="I28" s="21"/>
      <c r="J28" s="176"/>
      <c r="K28" s="176"/>
      <c r="L28" s="176"/>
    </row>
    <row r="29" spans="1:12" s="5" customFormat="1" ht="75" customHeight="1" x14ac:dyDescent="0.25">
      <c r="A29" s="70" t="s">
        <v>68</v>
      </c>
      <c r="B29" s="29" t="s">
        <v>61</v>
      </c>
      <c r="C29" s="29">
        <f>SUM(C30,C35,C41)</f>
        <v>3</v>
      </c>
      <c r="D29" s="29">
        <f>SUM(D30,D35,D41)</f>
        <v>3</v>
      </c>
      <c r="E29" s="131"/>
      <c r="F29" s="68"/>
      <c r="G29" s="131">
        <f>SUM(G30,G35,G41)</f>
        <v>43</v>
      </c>
      <c r="H29" s="131">
        <f>SUM(H30,H35,H41)</f>
        <v>0</v>
      </c>
      <c r="I29" s="131">
        <f>SUM(I30,I35,I41)</f>
        <v>680</v>
      </c>
      <c r="J29" s="130">
        <f>SUM(J30,J35,J41)</f>
        <v>1</v>
      </c>
      <c r="K29" s="130">
        <f>SUM(K30,K35,K41)</f>
        <v>1</v>
      </c>
      <c r="L29" s="130">
        <f>SUM(K30,K35,K41)</f>
        <v>1</v>
      </c>
    </row>
    <row r="30" spans="1:12" s="5" customFormat="1" x14ac:dyDescent="0.25">
      <c r="A30" s="67"/>
      <c r="B30" s="179" t="s">
        <v>251</v>
      </c>
      <c r="C30" s="180">
        <f>SUM(C31:C34)</f>
        <v>3</v>
      </c>
      <c r="D30" s="180">
        <f>SUM(D31:D34)</f>
        <v>3</v>
      </c>
      <c r="E30" s="181"/>
      <c r="F30" s="182"/>
      <c r="G30" s="180">
        <f t="shared" ref="G30:L30" si="4">SUM(G31:G34)</f>
        <v>43</v>
      </c>
      <c r="H30" s="180">
        <f t="shared" si="4"/>
        <v>0</v>
      </c>
      <c r="I30" s="180">
        <f t="shared" si="4"/>
        <v>680</v>
      </c>
      <c r="J30" s="182">
        <f t="shared" si="4"/>
        <v>1</v>
      </c>
      <c r="K30" s="182">
        <f t="shared" si="4"/>
        <v>1</v>
      </c>
      <c r="L30" s="183">
        <f t="shared" si="4"/>
        <v>125000</v>
      </c>
    </row>
    <row r="31" spans="1:12" s="5" customFormat="1" ht="37.5" x14ac:dyDescent="0.25">
      <c r="A31" s="67"/>
      <c r="B31" s="81" t="s">
        <v>311</v>
      </c>
      <c r="C31" s="66">
        <v>1</v>
      </c>
      <c r="D31" s="66">
        <v>1</v>
      </c>
      <c r="E31" s="128" t="s">
        <v>297</v>
      </c>
      <c r="F31" s="129" t="s">
        <v>312</v>
      </c>
      <c r="G31" s="21">
        <v>10</v>
      </c>
      <c r="H31" s="21"/>
      <c r="I31" s="21">
        <v>50</v>
      </c>
      <c r="J31" s="128"/>
      <c r="K31" s="128"/>
      <c r="L31" s="128"/>
    </row>
    <row r="32" spans="1:12" s="5" customFormat="1" ht="37.5" x14ac:dyDescent="0.25">
      <c r="A32" s="67"/>
      <c r="B32" s="81" t="s">
        <v>313</v>
      </c>
      <c r="C32" s="66">
        <v>1</v>
      </c>
      <c r="D32" s="66">
        <v>1</v>
      </c>
      <c r="E32" s="128" t="s">
        <v>297</v>
      </c>
      <c r="F32" s="129" t="s">
        <v>314</v>
      </c>
      <c r="G32" s="21">
        <v>23</v>
      </c>
      <c r="H32" s="21"/>
      <c r="I32" s="21">
        <v>430</v>
      </c>
      <c r="J32" s="128"/>
      <c r="K32" s="128"/>
      <c r="L32" s="128"/>
    </row>
    <row r="33" spans="1:12" s="5" customFormat="1" ht="37.5" x14ac:dyDescent="0.25">
      <c r="A33" s="67"/>
      <c r="B33" s="81" t="s">
        <v>315</v>
      </c>
      <c r="C33" s="66">
        <v>1</v>
      </c>
      <c r="D33" s="66">
        <v>1</v>
      </c>
      <c r="E33" s="128" t="s">
        <v>297</v>
      </c>
      <c r="F33" s="129" t="s">
        <v>309</v>
      </c>
      <c r="G33" s="21">
        <v>10</v>
      </c>
      <c r="H33" s="21"/>
      <c r="I33" s="21">
        <v>200</v>
      </c>
      <c r="J33" s="128">
        <v>1</v>
      </c>
      <c r="K33" s="128">
        <v>1</v>
      </c>
      <c r="L33" s="128">
        <v>125000</v>
      </c>
    </row>
    <row r="34" spans="1:12" s="5" customFormat="1" x14ac:dyDescent="0.25">
      <c r="A34" s="67"/>
      <c r="B34" s="81"/>
      <c r="C34" s="66"/>
      <c r="D34" s="66"/>
      <c r="E34" s="128"/>
      <c r="F34" s="129"/>
      <c r="G34" s="21"/>
      <c r="H34" s="21"/>
      <c r="I34" s="21"/>
      <c r="J34" s="128"/>
      <c r="K34" s="128"/>
      <c r="L34" s="128"/>
    </row>
    <row r="35" spans="1:12" s="5" customFormat="1" x14ac:dyDescent="0.25">
      <c r="A35" s="67"/>
      <c r="B35" s="179" t="s">
        <v>252</v>
      </c>
      <c r="C35" s="180">
        <f>SUM(C36:C40)</f>
        <v>0</v>
      </c>
      <c r="D35" s="180">
        <f>SUM(D36:D40)</f>
        <v>0</v>
      </c>
      <c r="E35" s="181"/>
      <c r="F35" s="182"/>
      <c r="G35" s="180">
        <f t="shared" ref="G35:L35" si="5">SUM(G36:G40)</f>
        <v>0</v>
      </c>
      <c r="H35" s="180">
        <f t="shared" si="5"/>
        <v>0</v>
      </c>
      <c r="I35" s="180">
        <f t="shared" si="5"/>
        <v>0</v>
      </c>
      <c r="J35" s="182">
        <f t="shared" si="5"/>
        <v>0</v>
      </c>
      <c r="K35" s="182">
        <f t="shared" si="5"/>
        <v>0</v>
      </c>
      <c r="L35" s="183">
        <f t="shared" si="5"/>
        <v>0</v>
      </c>
    </row>
    <row r="36" spans="1:12" s="5" customFormat="1" x14ac:dyDescent="0.25">
      <c r="A36" s="67"/>
      <c r="B36" s="81"/>
      <c r="C36" s="66"/>
      <c r="D36" s="66"/>
      <c r="E36" s="128"/>
      <c r="F36" s="62"/>
      <c r="G36" s="21"/>
      <c r="H36" s="21"/>
      <c r="I36" s="21"/>
      <c r="J36" s="128"/>
      <c r="K36" s="128"/>
      <c r="L36" s="128"/>
    </row>
    <row r="37" spans="1:12" s="5" customFormat="1" x14ac:dyDescent="0.25">
      <c r="A37" s="67"/>
      <c r="B37" s="81"/>
      <c r="C37" s="66"/>
      <c r="D37" s="66"/>
      <c r="E37" s="128"/>
      <c r="F37" s="129"/>
      <c r="G37" s="21"/>
      <c r="H37" s="21"/>
      <c r="I37" s="21"/>
      <c r="J37" s="128"/>
      <c r="K37" s="128"/>
      <c r="L37" s="128"/>
    </row>
    <row r="38" spans="1:12" s="5" customFormat="1" x14ac:dyDescent="0.25">
      <c r="A38" s="67"/>
      <c r="B38" s="81"/>
      <c r="C38" s="66"/>
      <c r="D38" s="66"/>
      <c r="E38" s="128"/>
      <c r="F38" s="129"/>
      <c r="G38" s="21"/>
      <c r="H38" s="21"/>
      <c r="I38" s="21"/>
      <c r="J38" s="128"/>
      <c r="K38" s="128"/>
      <c r="L38" s="128"/>
    </row>
    <row r="39" spans="1:12" s="5" customFormat="1" x14ac:dyDescent="0.25">
      <c r="A39" s="67"/>
      <c r="B39" s="81"/>
      <c r="C39" s="66"/>
      <c r="D39" s="66"/>
      <c r="E39" s="128"/>
      <c r="F39" s="129"/>
      <c r="G39" s="21"/>
      <c r="H39" s="21"/>
      <c r="I39" s="21"/>
      <c r="J39" s="128"/>
      <c r="K39" s="128"/>
      <c r="L39" s="128"/>
    </row>
    <row r="40" spans="1:12" s="5" customFormat="1" x14ac:dyDescent="0.25">
      <c r="A40" s="67"/>
      <c r="B40" s="81"/>
      <c r="C40" s="66"/>
      <c r="D40" s="66"/>
      <c r="E40" s="128"/>
      <c r="F40" s="62"/>
      <c r="G40" s="21"/>
      <c r="H40" s="21"/>
      <c r="I40" s="21"/>
      <c r="J40" s="128"/>
      <c r="K40" s="128"/>
      <c r="L40" s="128"/>
    </row>
    <row r="41" spans="1:12" s="5" customFormat="1" x14ac:dyDescent="0.25">
      <c r="A41" s="67"/>
      <c r="B41" s="179" t="s">
        <v>253</v>
      </c>
      <c r="C41" s="180">
        <f>SUM(C42:C46)</f>
        <v>0</v>
      </c>
      <c r="D41" s="180">
        <f>SUM(D42:D46)</f>
        <v>0</v>
      </c>
      <c r="E41" s="181"/>
      <c r="F41" s="182"/>
      <c r="G41" s="180">
        <f t="shared" ref="G41:L41" si="6">SUM(G42:G46)</f>
        <v>0</v>
      </c>
      <c r="H41" s="180">
        <f t="shared" si="6"/>
        <v>0</v>
      </c>
      <c r="I41" s="180">
        <f t="shared" si="6"/>
        <v>0</v>
      </c>
      <c r="J41" s="182">
        <f t="shared" si="6"/>
        <v>0</v>
      </c>
      <c r="K41" s="182">
        <f t="shared" si="6"/>
        <v>0</v>
      </c>
      <c r="L41" s="183">
        <f t="shared" si="6"/>
        <v>0</v>
      </c>
    </row>
    <row r="42" spans="1:12" s="5" customFormat="1" x14ac:dyDescent="0.25">
      <c r="A42" s="67"/>
      <c r="B42" s="81"/>
      <c r="C42" s="66"/>
      <c r="D42" s="66"/>
      <c r="E42" s="128"/>
      <c r="F42" s="62"/>
      <c r="G42" s="21"/>
      <c r="H42" s="21"/>
      <c r="I42" s="21"/>
      <c r="J42" s="128"/>
      <c r="K42" s="128"/>
      <c r="L42" s="128"/>
    </row>
    <row r="43" spans="1:12" s="5" customFormat="1" x14ac:dyDescent="0.25">
      <c r="A43" s="67"/>
      <c r="B43" s="81"/>
      <c r="C43" s="66"/>
      <c r="D43" s="66"/>
      <c r="E43" s="128"/>
      <c r="F43" s="129"/>
      <c r="G43" s="21"/>
      <c r="H43" s="21"/>
      <c r="I43" s="21"/>
      <c r="J43" s="128"/>
      <c r="K43" s="128"/>
      <c r="L43" s="128"/>
    </row>
    <row r="44" spans="1:12" s="5" customFormat="1" x14ac:dyDescent="0.25">
      <c r="A44" s="67"/>
      <c r="B44" s="81"/>
      <c r="C44" s="66"/>
      <c r="D44" s="66"/>
      <c r="E44" s="128"/>
      <c r="F44" s="129"/>
      <c r="G44" s="21"/>
      <c r="H44" s="21"/>
      <c r="I44" s="21"/>
      <c r="J44" s="128"/>
      <c r="K44" s="128"/>
      <c r="L44" s="128"/>
    </row>
    <row r="45" spans="1:12" s="5" customFormat="1" x14ac:dyDescent="0.25">
      <c r="A45" s="67"/>
      <c r="B45" s="81"/>
      <c r="C45" s="66"/>
      <c r="D45" s="66"/>
      <c r="E45" s="128"/>
      <c r="F45" s="62"/>
      <c r="G45" s="21"/>
      <c r="H45" s="21"/>
      <c r="I45" s="21"/>
      <c r="J45" s="128"/>
      <c r="K45" s="128"/>
      <c r="L45" s="128"/>
    </row>
    <row r="46" spans="1:12" x14ac:dyDescent="0.25">
      <c r="A46" s="67"/>
      <c r="B46" s="81"/>
      <c r="C46" s="66"/>
      <c r="D46" s="66"/>
      <c r="E46" s="129"/>
      <c r="F46" s="62"/>
      <c r="G46" s="21"/>
      <c r="H46" s="21"/>
      <c r="I46" s="21"/>
      <c r="J46" s="128"/>
      <c r="K46" s="128"/>
      <c r="L46" s="128"/>
    </row>
    <row r="47" spans="1:12" s="5" customFormat="1" ht="37.5" customHeight="1" x14ac:dyDescent="0.25">
      <c r="A47" s="70" t="s">
        <v>97</v>
      </c>
      <c r="B47" s="29" t="s">
        <v>69</v>
      </c>
      <c r="C47" s="29">
        <f>SUM(C48,C52,C57)</f>
        <v>0</v>
      </c>
      <c r="D47" s="29">
        <f>SUM(D48,D52,D57)</f>
        <v>0</v>
      </c>
      <c r="E47" s="130"/>
      <c r="F47" s="69"/>
      <c r="G47" s="131">
        <f t="shared" ref="G47:L47" si="7">SUM(G48,G52,G57)</f>
        <v>0</v>
      </c>
      <c r="H47" s="131">
        <f t="shared" si="7"/>
        <v>0</v>
      </c>
      <c r="I47" s="131">
        <f t="shared" si="7"/>
        <v>0</v>
      </c>
      <c r="J47" s="130">
        <f t="shared" si="7"/>
        <v>0</v>
      </c>
      <c r="K47" s="130">
        <f t="shared" si="7"/>
        <v>0</v>
      </c>
      <c r="L47" s="130">
        <f t="shared" si="7"/>
        <v>0</v>
      </c>
    </row>
    <row r="48" spans="1:12" s="5" customFormat="1" x14ac:dyDescent="0.25">
      <c r="A48" s="67"/>
      <c r="B48" s="179" t="s">
        <v>251</v>
      </c>
      <c r="C48" s="180">
        <f>SUM(C49:C51)</f>
        <v>0</v>
      </c>
      <c r="D48" s="180">
        <f>SUM(D49:D51)</f>
        <v>0</v>
      </c>
      <c r="E48" s="181"/>
      <c r="F48" s="182"/>
      <c r="G48" s="180">
        <f t="shared" ref="G48:L48" si="8">SUM(G49:G51)</f>
        <v>0</v>
      </c>
      <c r="H48" s="180">
        <f t="shared" si="8"/>
        <v>0</v>
      </c>
      <c r="I48" s="180">
        <f t="shared" si="8"/>
        <v>0</v>
      </c>
      <c r="J48" s="182">
        <f t="shared" si="8"/>
        <v>0</v>
      </c>
      <c r="K48" s="182">
        <f t="shared" si="8"/>
        <v>0</v>
      </c>
      <c r="L48" s="183">
        <f t="shared" si="8"/>
        <v>0</v>
      </c>
    </row>
    <row r="49" spans="1:12" s="5" customFormat="1" x14ac:dyDescent="0.25">
      <c r="A49" s="67"/>
      <c r="B49" s="81"/>
      <c r="C49" s="66"/>
      <c r="D49" s="66"/>
      <c r="E49" s="128"/>
      <c r="F49" s="62"/>
      <c r="G49" s="21"/>
      <c r="H49" s="21"/>
      <c r="I49" s="21"/>
      <c r="J49" s="128"/>
      <c r="K49" s="128"/>
      <c r="L49" s="128"/>
    </row>
    <row r="50" spans="1:12" s="5" customFormat="1" x14ac:dyDescent="0.25">
      <c r="A50" s="67"/>
      <c r="B50" s="81"/>
      <c r="C50" s="66"/>
      <c r="D50" s="66"/>
      <c r="E50" s="128"/>
      <c r="F50" s="62"/>
      <c r="G50" s="21"/>
      <c r="H50" s="21"/>
      <c r="I50" s="21"/>
      <c r="J50" s="128"/>
      <c r="K50" s="128"/>
      <c r="L50" s="128"/>
    </row>
    <row r="51" spans="1:12" s="5" customFormat="1" x14ac:dyDescent="0.25">
      <c r="A51" s="67"/>
      <c r="B51" s="81"/>
      <c r="C51" s="66"/>
      <c r="D51" s="66"/>
      <c r="E51" s="128"/>
      <c r="F51" s="62"/>
      <c r="G51" s="21"/>
      <c r="H51" s="21"/>
      <c r="I51" s="21"/>
      <c r="J51" s="128"/>
      <c r="K51" s="128"/>
      <c r="L51" s="128"/>
    </row>
    <row r="52" spans="1:12" s="5" customFormat="1" x14ac:dyDescent="0.25">
      <c r="A52" s="67"/>
      <c r="B52" s="179" t="s">
        <v>252</v>
      </c>
      <c r="C52" s="180">
        <f>SUM(C53:C56)</f>
        <v>0</v>
      </c>
      <c r="D52" s="180">
        <f>SUM(D53:D56)</f>
        <v>0</v>
      </c>
      <c r="E52" s="181"/>
      <c r="F52" s="182"/>
      <c r="G52" s="180">
        <f t="shared" ref="G52:L52" si="9">SUM(G53:G56)</f>
        <v>0</v>
      </c>
      <c r="H52" s="180">
        <f t="shared" si="9"/>
        <v>0</v>
      </c>
      <c r="I52" s="180">
        <f t="shared" si="9"/>
        <v>0</v>
      </c>
      <c r="J52" s="182">
        <f t="shared" si="9"/>
        <v>0</v>
      </c>
      <c r="K52" s="182">
        <f t="shared" si="9"/>
        <v>0</v>
      </c>
      <c r="L52" s="183">
        <f t="shared" si="9"/>
        <v>0</v>
      </c>
    </row>
    <row r="53" spans="1:12" s="5" customFormat="1" x14ac:dyDescent="0.25">
      <c r="A53" s="67"/>
      <c r="B53" s="81"/>
      <c r="C53" s="66"/>
      <c r="D53" s="66"/>
      <c r="E53" s="128"/>
      <c r="F53" s="62"/>
      <c r="G53" s="21"/>
      <c r="H53" s="21"/>
      <c r="I53" s="21"/>
      <c r="J53" s="128"/>
      <c r="K53" s="128"/>
      <c r="L53" s="128"/>
    </row>
    <row r="54" spans="1:12" s="5" customFormat="1" x14ac:dyDescent="0.25">
      <c r="A54" s="67"/>
      <c r="B54" s="81"/>
      <c r="C54" s="66"/>
      <c r="D54" s="66"/>
      <c r="E54" s="128"/>
      <c r="F54" s="62"/>
      <c r="G54" s="21"/>
      <c r="H54" s="21"/>
      <c r="I54" s="21"/>
      <c r="J54" s="128"/>
      <c r="K54" s="128"/>
      <c r="L54" s="128"/>
    </row>
    <row r="55" spans="1:12" s="5" customFormat="1" x14ac:dyDescent="0.25">
      <c r="A55" s="67"/>
      <c r="B55" s="81"/>
      <c r="C55" s="66"/>
      <c r="D55" s="66"/>
      <c r="E55" s="128"/>
      <c r="F55" s="129"/>
      <c r="G55" s="21"/>
      <c r="H55" s="21"/>
      <c r="I55" s="21"/>
      <c r="J55" s="128"/>
      <c r="K55" s="128"/>
      <c r="L55" s="128"/>
    </row>
    <row r="56" spans="1:12" s="5" customFormat="1" x14ac:dyDescent="0.25">
      <c r="A56" s="67"/>
      <c r="B56" s="81"/>
      <c r="C56" s="66"/>
      <c r="D56" s="66"/>
      <c r="E56" s="128"/>
      <c r="F56" s="62"/>
      <c r="G56" s="21"/>
      <c r="H56" s="21"/>
      <c r="I56" s="21"/>
      <c r="J56" s="128"/>
      <c r="K56" s="128"/>
      <c r="L56" s="128"/>
    </row>
    <row r="57" spans="1:12" s="5" customFormat="1" x14ac:dyDescent="0.25">
      <c r="A57" s="67"/>
      <c r="B57" s="179" t="s">
        <v>253</v>
      </c>
      <c r="C57" s="180">
        <f>SUM(C58:C60)</f>
        <v>0</v>
      </c>
      <c r="D57" s="180">
        <f>SUM(D58:D60)</f>
        <v>0</v>
      </c>
      <c r="E57" s="181"/>
      <c r="F57" s="182"/>
      <c r="G57" s="180">
        <f t="shared" ref="G57:L57" si="10">SUM(G58:G60)</f>
        <v>0</v>
      </c>
      <c r="H57" s="180">
        <f t="shared" si="10"/>
        <v>0</v>
      </c>
      <c r="I57" s="180">
        <f t="shared" si="10"/>
        <v>0</v>
      </c>
      <c r="J57" s="182">
        <f t="shared" si="10"/>
        <v>0</v>
      </c>
      <c r="K57" s="182">
        <f t="shared" si="10"/>
        <v>0</v>
      </c>
      <c r="L57" s="183">
        <f t="shared" si="10"/>
        <v>0</v>
      </c>
    </row>
    <row r="58" spans="1:12" s="5" customFormat="1" x14ac:dyDescent="0.25">
      <c r="A58" s="67"/>
      <c r="B58" s="81"/>
      <c r="C58" s="66"/>
      <c r="D58" s="66"/>
      <c r="E58" s="128"/>
      <c r="F58" s="62"/>
      <c r="G58" s="21"/>
      <c r="H58" s="21"/>
      <c r="I58" s="21"/>
      <c r="J58" s="128"/>
      <c r="K58" s="128"/>
      <c r="L58" s="128"/>
    </row>
    <row r="59" spans="1:12" s="5" customFormat="1" x14ac:dyDescent="0.25">
      <c r="A59" s="67"/>
      <c r="B59" s="81"/>
      <c r="C59" s="66"/>
      <c r="D59" s="66"/>
      <c r="E59" s="128"/>
      <c r="F59" s="129"/>
      <c r="G59" s="21"/>
      <c r="H59" s="21"/>
      <c r="I59" s="21"/>
      <c r="J59" s="128"/>
      <c r="K59" s="128"/>
      <c r="L59" s="128"/>
    </row>
    <row r="60" spans="1:12" x14ac:dyDescent="0.25">
      <c r="A60" s="67"/>
      <c r="B60" s="81"/>
      <c r="C60" s="66"/>
      <c r="D60" s="66"/>
      <c r="E60" s="129"/>
      <c r="F60" s="62"/>
      <c r="G60" s="21"/>
      <c r="H60" s="21"/>
      <c r="I60" s="21"/>
      <c r="J60" s="128"/>
      <c r="K60" s="128"/>
      <c r="L60" s="128"/>
    </row>
    <row r="61" spans="1:12" s="5" customFormat="1" ht="75" customHeight="1" x14ac:dyDescent="0.25">
      <c r="A61" s="29" t="s">
        <v>98</v>
      </c>
      <c r="B61" s="29" t="s">
        <v>70</v>
      </c>
      <c r="C61" s="29">
        <f>SUM(C62,C66,C70)</f>
        <v>1</v>
      </c>
      <c r="D61" s="29">
        <f>SUM(D62,D66,D70)</f>
        <v>1</v>
      </c>
      <c r="E61" s="130"/>
      <c r="F61" s="29"/>
      <c r="G61" s="131">
        <f t="shared" ref="G61:L61" si="11">SUM(G62,G66,G70)</f>
        <v>5</v>
      </c>
      <c r="H61" s="131">
        <f t="shared" si="11"/>
        <v>0</v>
      </c>
      <c r="I61" s="131">
        <f t="shared" si="11"/>
        <v>250</v>
      </c>
      <c r="J61" s="130">
        <f t="shared" si="11"/>
        <v>0</v>
      </c>
      <c r="K61" s="130">
        <f t="shared" si="11"/>
        <v>0</v>
      </c>
      <c r="L61" s="130">
        <f t="shared" si="11"/>
        <v>0</v>
      </c>
    </row>
    <row r="62" spans="1:12" s="5" customFormat="1" x14ac:dyDescent="0.25">
      <c r="A62" s="67"/>
      <c r="B62" s="179" t="s">
        <v>251</v>
      </c>
      <c r="C62" s="180">
        <f>SUM(C63:C65)</f>
        <v>0</v>
      </c>
      <c r="D62" s="180">
        <f>SUM(D63:D65)</f>
        <v>0</v>
      </c>
      <c r="E62" s="181"/>
      <c r="F62" s="182"/>
      <c r="G62" s="180">
        <f t="shared" ref="G62:L62" si="12">SUM(G63:G65)</f>
        <v>0</v>
      </c>
      <c r="H62" s="180">
        <f t="shared" si="12"/>
        <v>0</v>
      </c>
      <c r="I62" s="180">
        <f t="shared" si="12"/>
        <v>0</v>
      </c>
      <c r="J62" s="182">
        <f t="shared" si="12"/>
        <v>0</v>
      </c>
      <c r="K62" s="182">
        <f t="shared" si="12"/>
        <v>0</v>
      </c>
      <c r="L62" s="183">
        <f t="shared" si="12"/>
        <v>0</v>
      </c>
    </row>
    <row r="63" spans="1:12" s="5" customFormat="1" x14ac:dyDescent="0.25">
      <c r="A63" s="67"/>
      <c r="B63" s="81"/>
      <c r="C63" s="66"/>
      <c r="D63" s="66"/>
      <c r="E63" s="128"/>
      <c r="F63" s="62"/>
      <c r="G63" s="21"/>
      <c r="H63" s="21"/>
      <c r="I63" s="21"/>
      <c r="J63" s="128"/>
      <c r="K63" s="128"/>
      <c r="L63" s="128"/>
    </row>
    <row r="64" spans="1:12" s="5" customFormat="1" x14ac:dyDescent="0.25">
      <c r="A64" s="67"/>
      <c r="B64" s="81"/>
      <c r="C64" s="66"/>
      <c r="D64" s="66"/>
      <c r="E64" s="128"/>
      <c r="F64" s="62"/>
      <c r="G64" s="21"/>
      <c r="H64" s="21"/>
      <c r="I64" s="21"/>
      <c r="J64" s="128"/>
      <c r="K64" s="128"/>
      <c r="L64" s="128"/>
    </row>
    <row r="65" spans="1:12" s="5" customFormat="1" x14ac:dyDescent="0.25">
      <c r="A65" s="67"/>
      <c r="B65" s="81"/>
      <c r="C65" s="66"/>
      <c r="D65" s="66"/>
      <c r="E65" s="128"/>
      <c r="F65" s="129"/>
      <c r="G65" s="21"/>
      <c r="H65" s="21"/>
      <c r="I65" s="21"/>
      <c r="J65" s="128"/>
      <c r="K65" s="128"/>
      <c r="L65" s="128"/>
    </row>
    <row r="66" spans="1:12" s="5" customFormat="1" x14ac:dyDescent="0.25">
      <c r="A66" s="67"/>
      <c r="B66" s="179" t="s">
        <v>252</v>
      </c>
      <c r="C66" s="180">
        <f>SUM(C67:C69)</f>
        <v>1</v>
      </c>
      <c r="D66" s="180">
        <f>SUM(D67:D69)</f>
        <v>1</v>
      </c>
      <c r="E66" s="181"/>
      <c r="F66" s="182"/>
      <c r="G66" s="180">
        <f t="shared" ref="G66:L66" si="13">SUM(G67:G69)</f>
        <v>5</v>
      </c>
      <c r="H66" s="180">
        <f t="shared" si="13"/>
        <v>0</v>
      </c>
      <c r="I66" s="180">
        <f t="shared" si="13"/>
        <v>250</v>
      </c>
      <c r="J66" s="182">
        <f t="shared" si="13"/>
        <v>0</v>
      </c>
      <c r="K66" s="182">
        <f t="shared" si="13"/>
        <v>0</v>
      </c>
      <c r="L66" s="183">
        <f t="shared" si="13"/>
        <v>0</v>
      </c>
    </row>
    <row r="67" spans="1:12" s="5" customFormat="1" ht="37.5" x14ac:dyDescent="0.25">
      <c r="A67" s="67"/>
      <c r="B67" s="81" t="s">
        <v>717</v>
      </c>
      <c r="C67" s="66">
        <v>1</v>
      </c>
      <c r="D67" s="66">
        <v>1</v>
      </c>
      <c r="E67" s="128" t="s">
        <v>718</v>
      </c>
      <c r="F67" s="129" t="s">
        <v>719</v>
      </c>
      <c r="G67" s="21">
        <v>5</v>
      </c>
      <c r="H67" s="21"/>
      <c r="I67" s="21">
        <v>250</v>
      </c>
      <c r="J67" s="128"/>
      <c r="K67" s="128"/>
      <c r="L67" s="128"/>
    </row>
    <row r="68" spans="1:12" s="5" customFormat="1" x14ac:dyDescent="0.25">
      <c r="A68" s="67"/>
      <c r="B68" s="81"/>
      <c r="C68" s="66"/>
      <c r="D68" s="66"/>
      <c r="E68" s="128"/>
      <c r="F68" s="62"/>
      <c r="G68" s="21"/>
      <c r="H68" s="21"/>
      <c r="I68" s="21"/>
      <c r="J68" s="128"/>
      <c r="K68" s="128"/>
      <c r="L68" s="128"/>
    </row>
    <row r="69" spans="1:12" s="5" customFormat="1" x14ac:dyDescent="0.25">
      <c r="A69" s="67"/>
      <c r="B69" s="81"/>
      <c r="C69" s="66"/>
      <c r="D69" s="66"/>
      <c r="E69" s="128"/>
      <c r="F69" s="129"/>
      <c r="G69" s="21"/>
      <c r="H69" s="21"/>
      <c r="I69" s="21"/>
      <c r="J69" s="128"/>
      <c r="K69" s="128"/>
      <c r="L69" s="128"/>
    </row>
    <row r="70" spans="1:12" s="5" customFormat="1" x14ac:dyDescent="0.25">
      <c r="A70" s="67"/>
      <c r="B70" s="179" t="s">
        <v>253</v>
      </c>
      <c r="C70" s="180">
        <f>SUM(C71:C74)</f>
        <v>0</v>
      </c>
      <c r="D70" s="180">
        <f>SUM(D71:D74)</f>
        <v>0</v>
      </c>
      <c r="E70" s="181"/>
      <c r="F70" s="182"/>
      <c r="G70" s="180">
        <f t="shared" ref="G70:L70" si="14">SUM(G71:G74)</f>
        <v>0</v>
      </c>
      <c r="H70" s="180">
        <f t="shared" si="14"/>
        <v>0</v>
      </c>
      <c r="I70" s="180">
        <f t="shared" si="14"/>
        <v>0</v>
      </c>
      <c r="J70" s="182">
        <f t="shared" si="14"/>
        <v>0</v>
      </c>
      <c r="K70" s="182">
        <f t="shared" si="14"/>
        <v>0</v>
      </c>
      <c r="L70" s="183">
        <f t="shared" si="14"/>
        <v>0</v>
      </c>
    </row>
    <row r="71" spans="1:12" s="5" customFormat="1" x14ac:dyDescent="0.25">
      <c r="A71" s="67"/>
      <c r="B71" s="81"/>
      <c r="C71" s="66"/>
      <c r="D71" s="66"/>
      <c r="E71" s="128"/>
      <c r="F71" s="62"/>
      <c r="G71" s="21"/>
      <c r="H71" s="21"/>
      <c r="I71" s="21"/>
      <c r="J71" s="128"/>
      <c r="K71" s="128"/>
      <c r="L71" s="128"/>
    </row>
    <row r="72" spans="1:12" s="5" customFormat="1" x14ac:dyDescent="0.25">
      <c r="A72" s="67"/>
      <c r="B72" s="81"/>
      <c r="C72" s="66"/>
      <c r="D72" s="66"/>
      <c r="E72" s="128"/>
      <c r="F72" s="129"/>
      <c r="G72" s="21"/>
      <c r="H72" s="21"/>
      <c r="I72" s="21"/>
      <c r="J72" s="128"/>
      <c r="K72" s="128"/>
      <c r="L72" s="128"/>
    </row>
    <row r="73" spans="1:12" s="5" customFormat="1" x14ac:dyDescent="0.25">
      <c r="A73" s="67"/>
      <c r="B73" s="81"/>
      <c r="C73" s="66"/>
      <c r="D73" s="66"/>
      <c r="E73" s="128"/>
      <c r="F73" s="62"/>
      <c r="G73" s="21"/>
      <c r="H73" s="21"/>
      <c r="I73" s="21"/>
      <c r="J73" s="128"/>
      <c r="K73" s="128"/>
      <c r="L73" s="128"/>
    </row>
    <row r="74" spans="1:12" x14ac:dyDescent="0.25">
      <c r="A74" s="67"/>
      <c r="B74" s="81"/>
      <c r="C74" s="66"/>
      <c r="D74" s="66"/>
      <c r="E74" s="129"/>
      <c r="F74" s="62"/>
      <c r="G74" s="21"/>
      <c r="H74" s="21"/>
      <c r="I74" s="21"/>
      <c r="J74" s="128"/>
      <c r="K74" s="128"/>
      <c r="L74" s="128"/>
    </row>
    <row r="75" spans="1:12" s="5" customFormat="1" ht="93.75" customHeight="1" x14ac:dyDescent="0.25">
      <c r="A75" s="29" t="s">
        <v>99</v>
      </c>
      <c r="B75" s="29" t="s">
        <v>71</v>
      </c>
      <c r="C75" s="29">
        <f>SUM(C76,C80,C86)</f>
        <v>2</v>
      </c>
      <c r="D75" s="29">
        <f>SUM(D76,D80,D86)</f>
        <v>2</v>
      </c>
      <c r="E75" s="130"/>
      <c r="F75" s="29"/>
      <c r="G75" s="131">
        <f t="shared" ref="G75:L75" si="15">SUM(G76,G80,G86)</f>
        <v>45</v>
      </c>
      <c r="H75" s="131">
        <f t="shared" si="15"/>
        <v>0</v>
      </c>
      <c r="I75" s="131">
        <f t="shared" si="15"/>
        <v>270</v>
      </c>
      <c r="J75" s="130">
        <f t="shared" si="15"/>
        <v>0</v>
      </c>
      <c r="K75" s="130">
        <f t="shared" si="15"/>
        <v>0</v>
      </c>
      <c r="L75" s="130">
        <f t="shared" si="15"/>
        <v>0</v>
      </c>
    </row>
    <row r="76" spans="1:12" s="5" customFormat="1" x14ac:dyDescent="0.25">
      <c r="A76" s="67"/>
      <c r="B76" s="179" t="s">
        <v>251</v>
      </c>
      <c r="C76" s="180">
        <f>SUM(C77:C79)</f>
        <v>2</v>
      </c>
      <c r="D76" s="180">
        <f>SUM(D77:D79)</f>
        <v>2</v>
      </c>
      <c r="E76" s="181"/>
      <c r="F76" s="182"/>
      <c r="G76" s="180">
        <f t="shared" ref="G76:L76" si="16">SUM(G77:G79)</f>
        <v>45</v>
      </c>
      <c r="H76" s="180">
        <f t="shared" si="16"/>
        <v>0</v>
      </c>
      <c r="I76" s="180">
        <f t="shared" si="16"/>
        <v>270</v>
      </c>
      <c r="J76" s="182">
        <f t="shared" si="16"/>
        <v>0</v>
      </c>
      <c r="K76" s="182">
        <f t="shared" si="16"/>
        <v>0</v>
      </c>
      <c r="L76" s="183">
        <f t="shared" si="16"/>
        <v>0</v>
      </c>
    </row>
    <row r="77" spans="1:12" s="5" customFormat="1" ht="37.5" x14ac:dyDescent="0.25">
      <c r="A77" s="67"/>
      <c r="B77" s="81" t="s">
        <v>639</v>
      </c>
      <c r="C77" s="66">
        <v>1</v>
      </c>
      <c r="D77" s="66">
        <v>1</v>
      </c>
      <c r="E77" s="128" t="s">
        <v>297</v>
      </c>
      <c r="F77" s="129" t="s">
        <v>314</v>
      </c>
      <c r="G77" s="21">
        <v>25</v>
      </c>
      <c r="H77" s="21"/>
      <c r="I77" s="21">
        <v>150</v>
      </c>
      <c r="J77" s="128"/>
      <c r="K77" s="128"/>
      <c r="L77" s="128"/>
    </row>
    <row r="78" spans="1:12" s="5" customFormat="1" ht="37.5" x14ac:dyDescent="0.25">
      <c r="A78" s="67"/>
      <c r="B78" s="81" t="s">
        <v>316</v>
      </c>
      <c r="C78" s="66">
        <v>1</v>
      </c>
      <c r="D78" s="66">
        <v>1</v>
      </c>
      <c r="E78" s="128" t="s">
        <v>297</v>
      </c>
      <c r="F78" s="129" t="s">
        <v>317</v>
      </c>
      <c r="G78" s="21">
        <v>20</v>
      </c>
      <c r="H78" s="21"/>
      <c r="I78" s="21">
        <v>120</v>
      </c>
      <c r="J78" s="128"/>
      <c r="K78" s="128"/>
      <c r="L78" s="128"/>
    </row>
    <row r="79" spans="1:12" s="5" customFormat="1" x14ac:dyDescent="0.25">
      <c r="A79" s="67"/>
      <c r="B79" s="81"/>
      <c r="C79" s="66"/>
      <c r="D79" s="66"/>
      <c r="E79" s="128"/>
      <c r="F79" s="62"/>
      <c r="G79" s="21"/>
      <c r="H79" s="21"/>
      <c r="I79" s="21"/>
      <c r="J79" s="128"/>
      <c r="K79" s="128"/>
      <c r="L79" s="128"/>
    </row>
    <row r="80" spans="1:12" s="5" customFormat="1" x14ac:dyDescent="0.25">
      <c r="A80" s="67"/>
      <c r="B80" s="179" t="s">
        <v>252</v>
      </c>
      <c r="C80" s="180">
        <f>SUM(C81:C85)</f>
        <v>0</v>
      </c>
      <c r="D80" s="180">
        <f>SUM(D81:D85)</f>
        <v>0</v>
      </c>
      <c r="E80" s="181"/>
      <c r="F80" s="182"/>
      <c r="G80" s="180">
        <f t="shared" ref="G80:L80" si="17">SUM(G81:G85)</f>
        <v>0</v>
      </c>
      <c r="H80" s="180">
        <f t="shared" si="17"/>
        <v>0</v>
      </c>
      <c r="I80" s="180">
        <f t="shared" si="17"/>
        <v>0</v>
      </c>
      <c r="J80" s="182">
        <f t="shared" si="17"/>
        <v>0</v>
      </c>
      <c r="K80" s="182">
        <f t="shared" si="17"/>
        <v>0</v>
      </c>
      <c r="L80" s="183">
        <f t="shared" si="17"/>
        <v>0</v>
      </c>
    </row>
    <row r="81" spans="1:12" s="5" customFormat="1" x14ac:dyDescent="0.25">
      <c r="A81" s="67"/>
      <c r="B81" s="81"/>
      <c r="C81" s="66"/>
      <c r="D81" s="66"/>
      <c r="E81" s="128"/>
      <c r="F81" s="129"/>
      <c r="G81" s="21"/>
      <c r="H81" s="21"/>
      <c r="I81" s="21"/>
      <c r="J81" s="128"/>
      <c r="K81" s="128"/>
      <c r="L81" s="128"/>
    </row>
    <row r="82" spans="1:12" s="5" customFormat="1" x14ac:dyDescent="0.25">
      <c r="A82" s="67"/>
      <c r="B82" s="81"/>
      <c r="C82" s="66"/>
      <c r="D82" s="66"/>
      <c r="E82" s="128"/>
      <c r="F82" s="129"/>
      <c r="G82" s="21"/>
      <c r="H82" s="21"/>
      <c r="I82" s="21"/>
      <c r="J82" s="128"/>
      <c r="K82" s="128"/>
      <c r="L82" s="128"/>
    </row>
    <row r="83" spans="1:12" s="5" customFormat="1" x14ac:dyDescent="0.25">
      <c r="A83" s="67"/>
      <c r="B83" s="81"/>
      <c r="C83" s="66"/>
      <c r="D83" s="66"/>
      <c r="E83" s="128"/>
      <c r="F83" s="62"/>
      <c r="G83" s="21"/>
      <c r="H83" s="21"/>
      <c r="I83" s="21"/>
      <c r="J83" s="128"/>
      <c r="K83" s="128"/>
      <c r="L83" s="128"/>
    </row>
    <row r="84" spans="1:12" s="5" customFormat="1" x14ac:dyDescent="0.25">
      <c r="A84" s="67"/>
      <c r="B84" s="81"/>
      <c r="C84" s="66"/>
      <c r="D84" s="66"/>
      <c r="E84" s="128"/>
      <c r="F84" s="62"/>
      <c r="G84" s="21"/>
      <c r="H84" s="21"/>
      <c r="I84" s="21"/>
      <c r="J84" s="128"/>
      <c r="K84" s="128"/>
      <c r="L84" s="128"/>
    </row>
    <row r="85" spans="1:12" s="5" customFormat="1" x14ac:dyDescent="0.25">
      <c r="A85" s="67"/>
      <c r="B85" s="81"/>
      <c r="C85" s="66"/>
      <c r="D85" s="66"/>
      <c r="E85" s="128"/>
      <c r="F85" s="129"/>
      <c r="G85" s="21"/>
      <c r="H85" s="21"/>
      <c r="I85" s="21"/>
      <c r="J85" s="128"/>
      <c r="K85" s="128"/>
      <c r="L85" s="128"/>
    </row>
    <row r="86" spans="1:12" s="5" customFormat="1" x14ac:dyDescent="0.25">
      <c r="A86" s="67"/>
      <c r="B86" s="179" t="s">
        <v>253</v>
      </c>
      <c r="C86" s="180">
        <f>SUM(C87:C90)</f>
        <v>0</v>
      </c>
      <c r="D86" s="180">
        <f>SUM(D87:D90)</f>
        <v>0</v>
      </c>
      <c r="E86" s="181"/>
      <c r="F86" s="182"/>
      <c r="G86" s="180">
        <f t="shared" ref="G86:L86" si="18">SUM(G87:G90)</f>
        <v>0</v>
      </c>
      <c r="H86" s="180">
        <f t="shared" si="18"/>
        <v>0</v>
      </c>
      <c r="I86" s="180">
        <f t="shared" si="18"/>
        <v>0</v>
      </c>
      <c r="J86" s="182">
        <f t="shared" si="18"/>
        <v>0</v>
      </c>
      <c r="K86" s="182">
        <f t="shared" si="18"/>
        <v>0</v>
      </c>
      <c r="L86" s="183">
        <f t="shared" si="18"/>
        <v>0</v>
      </c>
    </row>
    <row r="87" spans="1:12" s="5" customFormat="1" x14ac:dyDescent="0.25">
      <c r="A87" s="67"/>
      <c r="B87" s="81"/>
      <c r="C87" s="66"/>
      <c r="D87" s="66"/>
      <c r="E87" s="128"/>
      <c r="F87" s="62"/>
      <c r="G87" s="21"/>
      <c r="H87" s="21"/>
      <c r="I87" s="21"/>
      <c r="J87" s="128"/>
      <c r="K87" s="128"/>
      <c r="L87" s="128"/>
    </row>
    <row r="88" spans="1:12" s="5" customFormat="1" x14ac:dyDescent="0.25">
      <c r="A88" s="67"/>
      <c r="B88" s="81"/>
      <c r="C88" s="66"/>
      <c r="D88" s="66"/>
      <c r="E88" s="128"/>
      <c r="F88" s="62"/>
      <c r="G88" s="21"/>
      <c r="H88" s="21"/>
      <c r="I88" s="21"/>
      <c r="J88" s="128"/>
      <c r="K88" s="128"/>
      <c r="L88" s="128"/>
    </row>
    <row r="89" spans="1:12" s="5" customFormat="1" x14ac:dyDescent="0.25">
      <c r="A89" s="67"/>
      <c r="B89" s="81"/>
      <c r="C89" s="66"/>
      <c r="D89" s="66"/>
      <c r="E89" s="128"/>
      <c r="F89" s="62"/>
      <c r="G89" s="21"/>
      <c r="H89" s="21"/>
      <c r="I89" s="21"/>
      <c r="J89" s="128"/>
      <c r="K89" s="128"/>
      <c r="L89" s="128"/>
    </row>
    <row r="90" spans="1:12" x14ac:dyDescent="0.25">
      <c r="A90" s="67"/>
      <c r="B90" s="81"/>
      <c r="C90" s="66"/>
      <c r="D90" s="66"/>
      <c r="E90" s="129"/>
      <c r="F90" s="62"/>
      <c r="G90" s="21"/>
      <c r="H90" s="21"/>
      <c r="I90" s="21"/>
      <c r="J90" s="128"/>
      <c r="K90" s="128"/>
      <c r="L90" s="128"/>
    </row>
    <row r="91" spans="1:12" s="5" customFormat="1" ht="75" customHeight="1" x14ac:dyDescent="0.25">
      <c r="A91" s="29" t="s">
        <v>100</v>
      </c>
      <c r="B91" s="29" t="s">
        <v>72</v>
      </c>
      <c r="C91" s="29">
        <f>SUM(C92,C96,C102)</f>
        <v>0</v>
      </c>
      <c r="D91" s="29">
        <f>SUM(D92,D96,D102)</f>
        <v>0</v>
      </c>
      <c r="E91" s="130"/>
      <c r="F91" s="29"/>
      <c r="G91" s="131">
        <f>SUM(G92,G96,G102)</f>
        <v>0</v>
      </c>
      <c r="H91" s="131">
        <f>SUM(H92,H96,H102)</f>
        <v>0</v>
      </c>
      <c r="I91" s="131">
        <f>SUM(CI92,I96,I102)</f>
        <v>0</v>
      </c>
      <c r="J91" s="130">
        <f>SUM(J92,J96,J102)</f>
        <v>0</v>
      </c>
      <c r="K91" s="130">
        <f>SUM(K92,K96,K102)</f>
        <v>0</v>
      </c>
      <c r="L91" s="130">
        <f>SUM(L92,L96,L102)</f>
        <v>0</v>
      </c>
    </row>
    <row r="92" spans="1:12" s="5" customFormat="1" x14ac:dyDescent="0.25">
      <c r="A92" s="67"/>
      <c r="B92" s="179" t="s">
        <v>251</v>
      </c>
      <c r="C92" s="180">
        <f>SUM(C93:C95)</f>
        <v>0</v>
      </c>
      <c r="D92" s="180">
        <f>SUM(D93:D95)</f>
        <v>0</v>
      </c>
      <c r="E92" s="181"/>
      <c r="F92" s="182"/>
      <c r="G92" s="180">
        <f t="shared" ref="G92:L92" si="19">SUM(G93:G95)</f>
        <v>0</v>
      </c>
      <c r="H92" s="180">
        <f t="shared" si="19"/>
        <v>0</v>
      </c>
      <c r="I92" s="180">
        <f t="shared" si="19"/>
        <v>0</v>
      </c>
      <c r="J92" s="182">
        <f t="shared" si="19"/>
        <v>0</v>
      </c>
      <c r="K92" s="182">
        <f t="shared" si="19"/>
        <v>0</v>
      </c>
      <c r="L92" s="183">
        <f t="shared" si="19"/>
        <v>0</v>
      </c>
    </row>
    <row r="93" spans="1:12" s="5" customFormat="1" x14ac:dyDescent="0.25">
      <c r="A93" s="67"/>
      <c r="B93" s="81"/>
      <c r="C93" s="66"/>
      <c r="D93" s="66"/>
      <c r="E93" s="128"/>
      <c r="F93" s="62"/>
      <c r="G93" s="21"/>
      <c r="H93" s="21"/>
      <c r="I93" s="21"/>
      <c r="J93" s="128"/>
      <c r="K93" s="128"/>
      <c r="L93" s="128"/>
    </row>
    <row r="94" spans="1:12" s="5" customFormat="1" x14ac:dyDescent="0.25">
      <c r="A94" s="67"/>
      <c r="B94" s="81"/>
      <c r="C94" s="66"/>
      <c r="D94" s="66"/>
      <c r="E94" s="128"/>
      <c r="F94" s="129"/>
      <c r="G94" s="21"/>
      <c r="H94" s="21"/>
      <c r="I94" s="21"/>
      <c r="J94" s="128"/>
      <c r="K94" s="128"/>
      <c r="L94" s="128"/>
    </row>
    <row r="95" spans="1:12" s="5" customFormat="1" x14ac:dyDescent="0.25">
      <c r="A95" s="67"/>
      <c r="B95" s="81"/>
      <c r="C95" s="66"/>
      <c r="D95" s="66"/>
      <c r="E95" s="128"/>
      <c r="F95" s="62"/>
      <c r="G95" s="21"/>
      <c r="H95" s="21"/>
      <c r="I95" s="21"/>
      <c r="J95" s="128"/>
      <c r="K95" s="128"/>
      <c r="L95" s="128"/>
    </row>
    <row r="96" spans="1:12" s="5" customFormat="1" x14ac:dyDescent="0.25">
      <c r="A96" s="67"/>
      <c r="B96" s="179" t="s">
        <v>252</v>
      </c>
      <c r="C96" s="180">
        <f>SUM(C97:C101)</f>
        <v>0</v>
      </c>
      <c r="D96" s="180">
        <f>SUM(D97:D101)</f>
        <v>0</v>
      </c>
      <c r="E96" s="181"/>
      <c r="F96" s="182"/>
      <c r="G96" s="180">
        <f t="shared" ref="G96:L96" si="20">SUM(G97:G101)</f>
        <v>0</v>
      </c>
      <c r="H96" s="180">
        <f t="shared" si="20"/>
        <v>0</v>
      </c>
      <c r="I96" s="180">
        <f t="shared" si="20"/>
        <v>0</v>
      </c>
      <c r="J96" s="182">
        <f t="shared" si="20"/>
        <v>0</v>
      </c>
      <c r="K96" s="182">
        <f t="shared" si="20"/>
        <v>0</v>
      </c>
      <c r="L96" s="183">
        <f t="shared" si="20"/>
        <v>0</v>
      </c>
    </row>
    <row r="97" spans="1:12" s="5" customFormat="1" x14ac:dyDescent="0.25">
      <c r="A97" s="67"/>
      <c r="B97" s="81"/>
      <c r="C97" s="66"/>
      <c r="D97" s="66"/>
      <c r="E97" s="128"/>
      <c r="F97" s="129"/>
      <c r="G97" s="21"/>
      <c r="H97" s="21"/>
      <c r="I97" s="21"/>
      <c r="J97" s="128"/>
      <c r="K97" s="128"/>
      <c r="L97" s="128"/>
    </row>
    <row r="98" spans="1:12" s="5" customFormat="1" x14ac:dyDescent="0.25">
      <c r="A98" s="67"/>
      <c r="B98" s="81"/>
      <c r="C98" s="66"/>
      <c r="D98" s="66"/>
      <c r="E98" s="128"/>
      <c r="F98" s="62"/>
      <c r="G98" s="21"/>
      <c r="H98" s="21"/>
      <c r="I98" s="21"/>
      <c r="J98" s="128"/>
      <c r="K98" s="128"/>
      <c r="L98" s="128"/>
    </row>
    <row r="99" spans="1:12" s="5" customFormat="1" x14ac:dyDescent="0.25">
      <c r="A99" s="67"/>
      <c r="B99" s="81"/>
      <c r="C99" s="66"/>
      <c r="D99" s="66"/>
      <c r="E99" s="128"/>
      <c r="F99" s="129"/>
      <c r="G99" s="21"/>
      <c r="H99" s="21"/>
      <c r="I99" s="21"/>
      <c r="J99" s="128"/>
      <c r="K99" s="128"/>
      <c r="L99" s="128"/>
    </row>
    <row r="100" spans="1:12" s="5" customFormat="1" x14ac:dyDescent="0.25">
      <c r="A100" s="67"/>
      <c r="B100" s="81"/>
      <c r="C100" s="66"/>
      <c r="D100" s="66"/>
      <c r="E100" s="128"/>
      <c r="F100" s="129"/>
      <c r="G100" s="21"/>
      <c r="H100" s="21"/>
      <c r="I100" s="21"/>
      <c r="J100" s="128"/>
      <c r="K100" s="128"/>
      <c r="L100" s="128"/>
    </row>
    <row r="101" spans="1:12" s="5" customFormat="1" x14ac:dyDescent="0.25">
      <c r="A101" s="67"/>
      <c r="B101" s="81"/>
      <c r="C101" s="66"/>
      <c r="D101" s="66"/>
      <c r="E101" s="128"/>
      <c r="F101" s="62"/>
      <c r="G101" s="21"/>
      <c r="H101" s="21"/>
      <c r="I101" s="21"/>
      <c r="J101" s="128"/>
      <c r="K101" s="128"/>
      <c r="L101" s="128"/>
    </row>
    <row r="102" spans="1:12" s="5" customFormat="1" x14ac:dyDescent="0.25">
      <c r="A102" s="67"/>
      <c r="B102" s="179" t="s">
        <v>253</v>
      </c>
      <c r="C102" s="180">
        <f>SUM(C103:C106)</f>
        <v>0</v>
      </c>
      <c r="D102" s="180">
        <f>SUM(D103:D106)</f>
        <v>0</v>
      </c>
      <c r="E102" s="181"/>
      <c r="F102" s="182"/>
      <c r="G102" s="180">
        <f t="shared" ref="G102:L102" si="21">SUM(G103:G106)</f>
        <v>0</v>
      </c>
      <c r="H102" s="180">
        <f t="shared" si="21"/>
        <v>0</v>
      </c>
      <c r="I102" s="180">
        <f t="shared" si="21"/>
        <v>0</v>
      </c>
      <c r="J102" s="182">
        <f t="shared" si="21"/>
        <v>0</v>
      </c>
      <c r="K102" s="182">
        <f t="shared" si="21"/>
        <v>0</v>
      </c>
      <c r="L102" s="183">
        <f t="shared" si="21"/>
        <v>0</v>
      </c>
    </row>
    <row r="103" spans="1:12" s="5" customFormat="1" x14ac:dyDescent="0.25">
      <c r="A103" s="67"/>
      <c r="B103" s="81"/>
      <c r="C103" s="66"/>
      <c r="D103" s="66"/>
      <c r="E103" s="128"/>
      <c r="F103" s="62"/>
      <c r="G103" s="21"/>
      <c r="H103" s="21"/>
      <c r="I103" s="21"/>
      <c r="J103" s="128"/>
      <c r="K103" s="128"/>
      <c r="L103" s="128"/>
    </row>
    <row r="104" spans="1:12" s="5" customFormat="1" x14ac:dyDescent="0.25">
      <c r="A104" s="67"/>
      <c r="B104" s="81"/>
      <c r="C104" s="66"/>
      <c r="D104" s="66"/>
      <c r="E104" s="128"/>
      <c r="F104" s="62"/>
      <c r="G104" s="21"/>
      <c r="H104" s="21"/>
      <c r="I104" s="21"/>
      <c r="J104" s="128"/>
      <c r="K104" s="128"/>
      <c r="L104" s="128"/>
    </row>
    <row r="105" spans="1:12" s="5" customFormat="1" x14ac:dyDescent="0.25">
      <c r="A105" s="67"/>
      <c r="B105" s="81"/>
      <c r="C105" s="66"/>
      <c r="D105" s="66"/>
      <c r="E105" s="128"/>
      <c r="F105" s="62"/>
      <c r="G105" s="21"/>
      <c r="H105" s="21"/>
      <c r="I105" s="21"/>
      <c r="J105" s="128"/>
      <c r="K105" s="128"/>
      <c r="L105" s="128"/>
    </row>
    <row r="106" spans="1:12" x14ac:dyDescent="0.25">
      <c r="A106" s="67"/>
      <c r="B106" s="81"/>
      <c r="C106" s="66"/>
      <c r="D106" s="66"/>
      <c r="E106" s="129"/>
      <c r="F106" s="62"/>
      <c r="G106" s="21"/>
      <c r="H106" s="21"/>
      <c r="I106" s="21"/>
      <c r="J106" s="128"/>
      <c r="K106" s="128"/>
      <c r="L106" s="128"/>
    </row>
    <row r="107" spans="1:12" ht="187.5" customHeight="1" x14ac:dyDescent="0.25">
      <c r="A107" s="29" t="s">
        <v>200</v>
      </c>
      <c r="B107" s="29" t="s">
        <v>201</v>
      </c>
      <c r="C107" s="29">
        <f>SUM(C108,C112,C115)</f>
        <v>1</v>
      </c>
      <c r="D107" s="29">
        <f>SUM(D108,D112,D115)</f>
        <v>1</v>
      </c>
      <c r="E107" s="130"/>
      <c r="F107" s="29"/>
      <c r="G107" s="131">
        <f t="shared" ref="G107:L107" si="22">SUM(G108,G112,G115)</f>
        <v>15</v>
      </c>
      <c r="H107" s="131">
        <f t="shared" si="22"/>
        <v>0</v>
      </c>
      <c r="I107" s="131">
        <f t="shared" si="22"/>
        <v>30</v>
      </c>
      <c r="J107" s="130">
        <f t="shared" si="22"/>
        <v>0</v>
      </c>
      <c r="K107" s="130">
        <f t="shared" si="22"/>
        <v>0</v>
      </c>
      <c r="L107" s="130">
        <f t="shared" si="22"/>
        <v>0</v>
      </c>
    </row>
    <row r="108" spans="1:12" x14ac:dyDescent="0.25">
      <c r="A108" s="67"/>
      <c r="B108" s="179" t="s">
        <v>251</v>
      </c>
      <c r="C108" s="180">
        <f>SUM(C109:C111)</f>
        <v>1</v>
      </c>
      <c r="D108" s="180">
        <f>SUM(D109:D111)</f>
        <v>1</v>
      </c>
      <c r="E108" s="181"/>
      <c r="F108" s="182"/>
      <c r="G108" s="180">
        <f t="shared" ref="G108:L108" si="23">SUM(G109:G111)</f>
        <v>15</v>
      </c>
      <c r="H108" s="180">
        <f t="shared" si="23"/>
        <v>0</v>
      </c>
      <c r="I108" s="180">
        <f t="shared" si="23"/>
        <v>30</v>
      </c>
      <c r="J108" s="182">
        <f t="shared" si="23"/>
        <v>0</v>
      </c>
      <c r="K108" s="182">
        <f t="shared" si="23"/>
        <v>0</v>
      </c>
      <c r="L108" s="183">
        <f t="shared" si="23"/>
        <v>0</v>
      </c>
    </row>
    <row r="109" spans="1:12" ht="37.5" x14ac:dyDescent="0.25">
      <c r="A109" s="67"/>
      <c r="B109" s="81" t="s">
        <v>318</v>
      </c>
      <c r="C109" s="66">
        <v>1</v>
      </c>
      <c r="D109" s="66">
        <v>1</v>
      </c>
      <c r="E109" s="128" t="s">
        <v>297</v>
      </c>
      <c r="F109" s="129" t="s">
        <v>314</v>
      </c>
      <c r="G109" s="21">
        <v>15</v>
      </c>
      <c r="H109" s="21"/>
      <c r="I109" s="21">
        <v>30</v>
      </c>
      <c r="J109" s="128"/>
      <c r="K109" s="128"/>
      <c r="L109" s="128"/>
    </row>
    <row r="110" spans="1:12" x14ac:dyDescent="0.25">
      <c r="A110" s="67"/>
      <c r="B110" s="81"/>
      <c r="C110" s="66"/>
      <c r="D110" s="66"/>
      <c r="E110" s="128"/>
      <c r="F110" s="62"/>
      <c r="G110" s="21"/>
      <c r="H110" s="21"/>
      <c r="I110" s="21"/>
      <c r="J110" s="128"/>
      <c r="K110" s="128"/>
      <c r="L110" s="128"/>
    </row>
    <row r="111" spans="1:12" x14ac:dyDescent="0.25">
      <c r="A111" s="67"/>
      <c r="B111" s="81"/>
      <c r="C111" s="66"/>
      <c r="D111" s="66"/>
      <c r="E111" s="128"/>
      <c r="F111" s="62"/>
      <c r="G111" s="21"/>
      <c r="H111" s="21"/>
      <c r="I111" s="21"/>
      <c r="J111" s="128"/>
      <c r="K111" s="128"/>
      <c r="L111" s="128"/>
    </row>
    <row r="112" spans="1:12" x14ac:dyDescent="0.25">
      <c r="A112" s="67"/>
      <c r="B112" s="179" t="s">
        <v>252</v>
      </c>
      <c r="C112" s="180">
        <f>SUM(C113:C114)</f>
        <v>0</v>
      </c>
      <c r="D112" s="180">
        <f>SUM(D113:D114)</f>
        <v>0</v>
      </c>
      <c r="E112" s="181"/>
      <c r="F112" s="182"/>
      <c r="G112" s="180">
        <f t="shared" ref="G112:L112" si="24">SUM(G113:G114)</f>
        <v>0</v>
      </c>
      <c r="H112" s="180">
        <f t="shared" si="24"/>
        <v>0</v>
      </c>
      <c r="I112" s="180">
        <f t="shared" si="24"/>
        <v>0</v>
      </c>
      <c r="J112" s="182">
        <f t="shared" si="24"/>
        <v>0</v>
      </c>
      <c r="K112" s="182">
        <f t="shared" si="24"/>
        <v>0</v>
      </c>
      <c r="L112" s="183">
        <f t="shared" si="24"/>
        <v>0</v>
      </c>
    </row>
    <row r="113" spans="1:12" x14ac:dyDescent="0.25">
      <c r="A113" s="67"/>
      <c r="B113" s="81"/>
      <c r="C113" s="66"/>
      <c r="D113" s="66"/>
      <c r="E113" s="128"/>
      <c r="F113" s="129"/>
      <c r="G113" s="21"/>
      <c r="H113" s="21"/>
      <c r="I113" s="21"/>
      <c r="J113" s="128"/>
      <c r="K113" s="128"/>
      <c r="L113" s="128"/>
    </row>
    <row r="114" spans="1:12" x14ac:dyDescent="0.25">
      <c r="A114" s="67"/>
      <c r="B114" s="81"/>
      <c r="C114" s="66"/>
      <c r="D114" s="66"/>
      <c r="E114" s="128"/>
      <c r="F114" s="62"/>
      <c r="G114" s="21"/>
      <c r="H114" s="21"/>
      <c r="I114" s="21"/>
      <c r="J114" s="128"/>
      <c r="K114" s="128"/>
      <c r="L114" s="128"/>
    </row>
    <row r="115" spans="1:12" x14ac:dyDescent="0.25">
      <c r="A115" s="67"/>
      <c r="B115" s="179" t="s">
        <v>253</v>
      </c>
      <c r="C115" s="180">
        <f>SUM(C116:C118)</f>
        <v>0</v>
      </c>
      <c r="D115" s="180">
        <f>SUM(D116:D118)</f>
        <v>0</v>
      </c>
      <c r="E115" s="181"/>
      <c r="F115" s="182"/>
      <c r="G115" s="180">
        <f t="shared" ref="G115:L115" si="25">SUM(G116:G118)</f>
        <v>0</v>
      </c>
      <c r="H115" s="180">
        <f t="shared" si="25"/>
        <v>0</v>
      </c>
      <c r="I115" s="180">
        <f t="shared" si="25"/>
        <v>0</v>
      </c>
      <c r="J115" s="182">
        <f t="shared" si="25"/>
        <v>0</v>
      </c>
      <c r="K115" s="182">
        <f t="shared" si="25"/>
        <v>0</v>
      </c>
      <c r="L115" s="183">
        <f t="shared" si="25"/>
        <v>0</v>
      </c>
    </row>
    <row r="116" spans="1:12" x14ac:dyDescent="0.25">
      <c r="A116" s="67"/>
      <c r="B116" s="81"/>
      <c r="C116" s="66"/>
      <c r="D116" s="66"/>
      <c r="E116" s="128"/>
      <c r="F116" s="62"/>
      <c r="G116" s="21"/>
      <c r="H116" s="21"/>
      <c r="I116" s="21"/>
      <c r="J116" s="128"/>
      <c r="K116" s="128"/>
      <c r="L116" s="128"/>
    </row>
    <row r="117" spans="1:12" x14ac:dyDescent="0.25">
      <c r="A117" s="67"/>
      <c r="B117" s="81"/>
      <c r="C117" s="66"/>
      <c r="D117" s="66"/>
      <c r="E117" s="128"/>
      <c r="F117" s="62"/>
      <c r="G117" s="21"/>
      <c r="H117" s="21"/>
      <c r="I117" s="21"/>
      <c r="J117" s="128"/>
      <c r="K117" s="128"/>
      <c r="L117" s="128"/>
    </row>
    <row r="118" spans="1:12" x14ac:dyDescent="0.25">
      <c r="A118" s="67"/>
      <c r="B118" s="81"/>
      <c r="C118" s="66"/>
      <c r="D118" s="66"/>
      <c r="E118" s="129"/>
      <c r="F118" s="62"/>
      <c r="G118" s="21"/>
      <c r="H118" s="21"/>
      <c r="I118" s="21"/>
      <c r="J118" s="128"/>
      <c r="K118" s="128"/>
      <c r="L118" s="128"/>
    </row>
    <row r="119" spans="1:12" ht="19.5" x14ac:dyDescent="0.35">
      <c r="A119" s="316" t="s">
        <v>199</v>
      </c>
      <c r="B119" s="316"/>
      <c r="C119" s="316"/>
      <c r="D119" s="316"/>
      <c r="E119" s="316"/>
      <c r="F119" s="316"/>
      <c r="G119" s="316"/>
      <c r="H119" s="316"/>
      <c r="I119" s="316"/>
      <c r="J119" s="316"/>
      <c r="K119" s="131"/>
      <c r="L119" s="173"/>
    </row>
    <row r="120" spans="1:12" x14ac:dyDescent="0.3">
      <c r="K120" s="144"/>
      <c r="L120" s="174"/>
    </row>
    <row r="121" spans="1:12" x14ac:dyDescent="0.3">
      <c r="K121" s="144"/>
      <c r="L121" s="174"/>
    </row>
    <row r="122" spans="1:12" x14ac:dyDescent="0.3">
      <c r="K122" s="144"/>
      <c r="L122" s="174"/>
    </row>
    <row r="123" spans="1:12" x14ac:dyDescent="0.3">
      <c r="K123" s="144"/>
      <c r="L123" s="174"/>
    </row>
    <row r="124" spans="1:12" x14ac:dyDescent="0.3">
      <c r="K124" s="144"/>
      <c r="L124" s="174"/>
    </row>
    <row r="125" spans="1:12" x14ac:dyDescent="0.3">
      <c r="K125" s="144"/>
      <c r="L125" s="174"/>
    </row>
    <row r="126" spans="1:12" x14ac:dyDescent="0.3">
      <c r="K126" s="144"/>
      <c r="L126" s="174"/>
    </row>
    <row r="127" spans="1:12" x14ac:dyDescent="0.3">
      <c r="K127" s="144"/>
      <c r="L127" s="174"/>
    </row>
    <row r="128" spans="1:12" x14ac:dyDescent="0.3">
      <c r="K128" s="144"/>
      <c r="L128" s="174"/>
    </row>
    <row r="129" spans="11:12" customFormat="1" x14ac:dyDescent="0.25">
      <c r="K129" s="144"/>
      <c r="L129" s="174"/>
    </row>
    <row r="130" spans="11:12" customFormat="1" x14ac:dyDescent="0.25">
      <c r="K130" s="131"/>
      <c r="L130" s="173"/>
    </row>
    <row r="131" spans="11:12" customFormat="1" x14ac:dyDescent="0.25">
      <c r="K131" s="129"/>
      <c r="L131" s="175"/>
    </row>
    <row r="132" spans="11:12" customFormat="1" x14ac:dyDescent="0.25">
      <c r="K132" s="129"/>
      <c r="L132" s="175"/>
    </row>
    <row r="133" spans="11:12" customFormat="1" x14ac:dyDescent="0.25">
      <c r="K133" s="129"/>
      <c r="L133" s="175"/>
    </row>
    <row r="134" spans="11:12" customFormat="1" x14ac:dyDescent="0.25">
      <c r="K134" s="129"/>
      <c r="L134" s="175"/>
    </row>
    <row r="135" spans="11:12" customFormat="1" x14ac:dyDescent="0.25">
      <c r="K135" s="129"/>
      <c r="L135" s="175"/>
    </row>
    <row r="136" spans="11:12" customFormat="1" x14ac:dyDescent="0.25">
      <c r="K136" s="129"/>
      <c r="L136" s="175"/>
    </row>
    <row r="137" spans="11:12" customFormat="1" x14ac:dyDescent="0.25">
      <c r="K137" s="129"/>
      <c r="L137" s="175"/>
    </row>
    <row r="138" spans="11:12" customFormat="1" x14ac:dyDescent="0.25">
      <c r="K138" s="129"/>
      <c r="L138" s="175"/>
    </row>
    <row r="139" spans="11:12" customFormat="1" x14ac:dyDescent="0.25">
      <c r="K139" s="129"/>
      <c r="L139" s="175"/>
    </row>
    <row r="140" spans="11:12" customFormat="1" x14ac:dyDescent="0.25">
      <c r="K140" s="129"/>
      <c r="L140" s="175"/>
    </row>
    <row r="141" spans="11:12" customFormat="1" x14ac:dyDescent="0.25">
      <c r="K141" s="131"/>
      <c r="L141" s="173"/>
    </row>
    <row r="142" spans="11:12" customFormat="1" x14ac:dyDescent="0.25">
      <c r="K142" s="129"/>
      <c r="L142" s="175"/>
    </row>
    <row r="143" spans="11:12" customFormat="1" x14ac:dyDescent="0.25">
      <c r="K143" s="129"/>
      <c r="L143" s="175"/>
    </row>
    <row r="144" spans="11:12" customFormat="1" x14ac:dyDescent="0.25">
      <c r="K144" s="129"/>
      <c r="L144" s="175"/>
    </row>
    <row r="145" spans="11:12" customFormat="1" x14ac:dyDescent="0.25">
      <c r="K145" s="129"/>
      <c r="L145" s="175"/>
    </row>
    <row r="146" spans="11:12" customFormat="1" x14ac:dyDescent="0.25">
      <c r="K146" s="129"/>
      <c r="L146" s="175"/>
    </row>
    <row r="147" spans="11:12" customFormat="1" x14ac:dyDescent="0.25">
      <c r="K147" s="129"/>
      <c r="L147" s="175"/>
    </row>
    <row r="148" spans="11:12" customFormat="1" x14ac:dyDescent="0.25">
      <c r="K148" s="129"/>
      <c r="L148" s="175"/>
    </row>
    <row r="149" spans="11:12" customFormat="1" x14ac:dyDescent="0.25">
      <c r="K149" s="129"/>
      <c r="L149" s="175"/>
    </row>
    <row r="150" spans="11:12" customFormat="1" x14ac:dyDescent="0.25">
      <c r="K150" s="129"/>
      <c r="L150" s="175"/>
    </row>
    <row r="151" spans="11:12" customFormat="1" x14ac:dyDescent="0.25">
      <c r="K151" s="129"/>
      <c r="L151" s="175"/>
    </row>
    <row r="152" spans="11:12" customFormat="1" x14ac:dyDescent="0.25">
      <c r="K152" s="131"/>
      <c r="L152" s="173"/>
    </row>
    <row r="153" spans="11:12" customFormat="1" x14ac:dyDescent="0.25">
      <c r="K153" s="129"/>
      <c r="L153" s="175"/>
    </row>
    <row r="154" spans="11:12" customFormat="1" x14ac:dyDescent="0.25">
      <c r="K154" s="129"/>
      <c r="L154" s="175"/>
    </row>
    <row r="155" spans="11:12" customFormat="1" x14ac:dyDescent="0.25">
      <c r="K155" s="129"/>
      <c r="L155" s="175"/>
    </row>
    <row r="156" spans="11:12" customFormat="1" x14ac:dyDescent="0.25">
      <c r="K156" s="129"/>
      <c r="L156" s="175"/>
    </row>
    <row r="157" spans="11:12" customFormat="1" x14ac:dyDescent="0.25">
      <c r="K157" s="129"/>
      <c r="L157" s="175"/>
    </row>
    <row r="158" spans="11:12" customFormat="1" x14ac:dyDescent="0.25">
      <c r="K158" s="129"/>
      <c r="L158" s="175"/>
    </row>
    <row r="159" spans="11:12" customFormat="1" x14ac:dyDescent="0.25">
      <c r="K159" s="129"/>
      <c r="L159" s="175"/>
    </row>
    <row r="160" spans="11:12" customFormat="1" x14ac:dyDescent="0.25">
      <c r="K160" s="129"/>
      <c r="L160" s="175"/>
    </row>
    <row r="161" spans="11:12" customFormat="1" x14ac:dyDescent="0.25">
      <c r="K161" s="129"/>
      <c r="L161" s="175"/>
    </row>
    <row r="162" spans="11:12" customFormat="1" x14ac:dyDescent="0.25">
      <c r="K162" s="129"/>
      <c r="L162" s="175"/>
    </row>
    <row r="163" spans="11:12" customFormat="1" x14ac:dyDescent="0.25">
      <c r="K163" s="131"/>
      <c r="L163" s="173"/>
    </row>
    <row r="164" spans="11:12" customFormat="1" x14ac:dyDescent="0.25">
      <c r="K164" s="129"/>
      <c r="L164" s="175"/>
    </row>
    <row r="165" spans="11:12" customFormat="1" x14ac:dyDescent="0.25">
      <c r="K165" s="129"/>
      <c r="L165" s="175"/>
    </row>
    <row r="166" spans="11:12" customFormat="1" x14ac:dyDescent="0.25">
      <c r="K166" s="129"/>
      <c r="L166" s="175"/>
    </row>
    <row r="167" spans="11:12" customFormat="1" x14ac:dyDescent="0.25">
      <c r="K167" s="129"/>
      <c r="L167" s="175"/>
    </row>
    <row r="168" spans="11:12" customFormat="1" x14ac:dyDescent="0.25">
      <c r="K168" s="129"/>
      <c r="L168" s="175"/>
    </row>
    <row r="169" spans="11:12" customFormat="1" x14ac:dyDescent="0.25">
      <c r="K169" s="129"/>
      <c r="L169" s="175"/>
    </row>
    <row r="170" spans="11:12" customFormat="1" x14ac:dyDescent="0.25">
      <c r="K170" s="129"/>
      <c r="L170" s="175"/>
    </row>
    <row r="171" spans="11:12" customFormat="1" x14ac:dyDescent="0.25">
      <c r="K171" s="129"/>
      <c r="L171" s="175"/>
    </row>
    <row r="172" spans="11:12" customFormat="1" x14ac:dyDescent="0.25">
      <c r="K172" s="129"/>
      <c r="L172" s="175"/>
    </row>
    <row r="173" spans="11:12" customFormat="1" x14ac:dyDescent="0.25">
      <c r="K173" s="129"/>
      <c r="L173" s="175"/>
    </row>
    <row r="174" spans="11:12" customFormat="1" x14ac:dyDescent="0.25">
      <c r="K174" s="131"/>
      <c r="L174" s="173"/>
    </row>
    <row r="175" spans="11:12" customFormat="1" x14ac:dyDescent="0.25">
      <c r="K175" s="129"/>
      <c r="L175" s="175"/>
    </row>
    <row r="176" spans="11:12" customFormat="1" x14ac:dyDescent="0.25">
      <c r="K176" s="129"/>
      <c r="L176" s="175"/>
    </row>
  </sheetData>
  <sheetProtection password="DF93" sheet="1" objects="1" scenarios="1" sort="0" autoFilter="0" pivotTables="0"/>
  <mergeCells count="11">
    <mergeCell ref="K2:K3"/>
    <mergeCell ref="G2:I2"/>
    <mergeCell ref="L2:L3"/>
    <mergeCell ref="A119:J119"/>
    <mergeCell ref="A1:J1"/>
    <mergeCell ref="A2:A3"/>
    <mergeCell ref="B2:B3"/>
    <mergeCell ref="E2:E3"/>
    <mergeCell ref="F2:F3"/>
    <mergeCell ref="C2:D2"/>
    <mergeCell ref="J2:J3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Normal="100" zoomScaleSheetLayoutView="100" workbookViewId="0">
      <selection activeCell="B5" sqref="B5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21.5703125" customWidth="1"/>
    <col min="5" max="5" width="18" customWidth="1"/>
    <col min="6" max="6" width="21.5703125" customWidth="1"/>
    <col min="7" max="7" width="24.140625" customWidth="1"/>
  </cols>
  <sheetData>
    <row r="1" spans="1:7" ht="18.75" x14ac:dyDescent="0.25">
      <c r="A1" s="276" t="s">
        <v>106</v>
      </c>
      <c r="B1" s="276"/>
      <c r="C1" s="276"/>
      <c r="D1" s="276"/>
      <c r="E1" s="276"/>
      <c r="F1" s="276"/>
      <c r="G1" s="276"/>
    </row>
    <row r="2" spans="1:7" ht="54.75" customHeight="1" x14ac:dyDescent="0.25">
      <c r="A2" s="283" t="s">
        <v>107</v>
      </c>
      <c r="B2" s="313" t="s">
        <v>108</v>
      </c>
      <c r="C2" s="315"/>
      <c r="D2" s="283" t="s">
        <v>111</v>
      </c>
      <c r="E2" s="283" t="s">
        <v>112</v>
      </c>
      <c r="F2" s="283" t="s">
        <v>113</v>
      </c>
      <c r="G2" s="293" t="s">
        <v>114</v>
      </c>
    </row>
    <row r="3" spans="1:7" ht="21" customHeight="1" x14ac:dyDescent="0.25">
      <c r="A3" s="285"/>
      <c r="B3" s="56" t="s">
        <v>59</v>
      </c>
      <c r="C3" s="56" t="s">
        <v>90</v>
      </c>
      <c r="D3" s="285"/>
      <c r="E3" s="285"/>
      <c r="F3" s="285"/>
      <c r="G3" s="293"/>
    </row>
    <row r="4" spans="1:7" ht="41.25" customHeight="1" x14ac:dyDescent="0.25">
      <c r="A4" s="57" t="s">
        <v>109</v>
      </c>
      <c r="B4" s="60">
        <v>6</v>
      </c>
      <c r="C4" s="60">
        <v>6</v>
      </c>
      <c r="D4" s="88" t="s">
        <v>285</v>
      </c>
      <c r="E4" s="102" t="s">
        <v>418</v>
      </c>
      <c r="F4" s="61" t="s">
        <v>420</v>
      </c>
      <c r="G4" s="81" t="s">
        <v>419</v>
      </c>
    </row>
    <row r="5" spans="1:7" ht="62.25" customHeight="1" x14ac:dyDescent="0.25">
      <c r="A5" s="59" t="s">
        <v>110</v>
      </c>
      <c r="B5" s="60"/>
      <c r="C5" s="60"/>
      <c r="D5" s="88"/>
      <c r="E5" s="61"/>
      <c r="F5" s="61"/>
      <c r="G5" s="81"/>
    </row>
  </sheetData>
  <sheetProtection password="DF93" sheet="1" objects="1" scenarios="1"/>
  <mergeCells count="7">
    <mergeCell ref="A1:G1"/>
    <mergeCell ref="A2:A3"/>
    <mergeCell ref="B2:C2"/>
    <mergeCell ref="D2:D3"/>
    <mergeCell ref="G2:G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view="pageBreakPreview" zoomScaleNormal="100" zoomScaleSheetLayoutView="100" workbookViewId="0">
      <selection activeCell="F31" sqref="F31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22" t="s">
        <v>115</v>
      </c>
      <c r="B1" s="322"/>
      <c r="C1" s="322"/>
      <c r="D1" s="322"/>
      <c r="E1" s="322"/>
      <c r="F1" s="322"/>
      <c r="G1" s="322"/>
      <c r="H1" s="322"/>
      <c r="I1" s="322"/>
    </row>
    <row r="2" spans="1:9" s="5" customFormat="1" ht="38.25" customHeight="1" x14ac:dyDescent="0.25">
      <c r="A2" s="320" t="s">
        <v>62</v>
      </c>
      <c r="B2" s="320" t="s">
        <v>116</v>
      </c>
      <c r="C2" s="321" t="s">
        <v>117</v>
      </c>
      <c r="D2" s="321"/>
      <c r="E2" s="320" t="s">
        <v>118</v>
      </c>
      <c r="F2" s="320" t="s">
        <v>95</v>
      </c>
      <c r="G2" s="320" t="s">
        <v>120</v>
      </c>
      <c r="H2" s="320"/>
      <c r="I2" s="320" t="s">
        <v>122</v>
      </c>
    </row>
    <row r="3" spans="1:9" s="5" customFormat="1" ht="55.5" customHeight="1" x14ac:dyDescent="0.25">
      <c r="A3" s="320"/>
      <c r="B3" s="320"/>
      <c r="C3" s="19" t="s">
        <v>59</v>
      </c>
      <c r="D3" s="19" t="s">
        <v>90</v>
      </c>
      <c r="E3" s="320"/>
      <c r="F3" s="320"/>
      <c r="G3" s="7" t="s">
        <v>119</v>
      </c>
      <c r="H3" s="7" t="s">
        <v>121</v>
      </c>
      <c r="I3" s="320"/>
    </row>
    <row r="4" spans="1:9" ht="56.25" x14ac:dyDescent="0.25">
      <c r="A4" s="62">
        <v>1</v>
      </c>
      <c r="B4" s="81" t="s">
        <v>319</v>
      </c>
      <c r="C4" s="66">
        <v>1</v>
      </c>
      <c r="D4" s="66">
        <v>1</v>
      </c>
      <c r="E4" s="129" t="s">
        <v>320</v>
      </c>
      <c r="F4" s="81" t="s">
        <v>321</v>
      </c>
      <c r="G4" s="21">
        <v>10</v>
      </c>
      <c r="H4" s="21">
        <v>2</v>
      </c>
      <c r="I4" s="129" t="s">
        <v>312</v>
      </c>
    </row>
    <row r="5" spans="1:9" ht="56.25" x14ac:dyDescent="0.25">
      <c r="A5" s="62">
        <v>2</v>
      </c>
      <c r="B5" s="81" t="s">
        <v>322</v>
      </c>
      <c r="C5" s="66">
        <v>1</v>
      </c>
      <c r="D5" s="66">
        <v>1</v>
      </c>
      <c r="E5" s="129" t="s">
        <v>323</v>
      </c>
      <c r="F5" s="81" t="s">
        <v>324</v>
      </c>
      <c r="G5" s="21">
        <v>10</v>
      </c>
      <c r="H5" s="21">
        <v>2</v>
      </c>
      <c r="I5" s="129" t="s">
        <v>312</v>
      </c>
    </row>
    <row r="6" spans="1:9" ht="56.25" x14ac:dyDescent="0.25">
      <c r="A6" s="129">
        <v>3</v>
      </c>
      <c r="B6" s="81" t="s">
        <v>319</v>
      </c>
      <c r="C6" s="66">
        <v>1</v>
      </c>
      <c r="D6" s="66">
        <v>1</v>
      </c>
      <c r="E6" s="129" t="s">
        <v>323</v>
      </c>
      <c r="F6" s="81" t="s">
        <v>325</v>
      </c>
      <c r="G6" s="21">
        <v>7</v>
      </c>
      <c r="H6" s="21">
        <v>3</v>
      </c>
      <c r="I6" s="129" t="s">
        <v>312</v>
      </c>
    </row>
    <row r="7" spans="1:9" ht="37.5" x14ac:dyDescent="0.25">
      <c r="A7" s="129">
        <v>4</v>
      </c>
      <c r="B7" s="81" t="s">
        <v>326</v>
      </c>
      <c r="C7" s="66">
        <v>1</v>
      </c>
      <c r="D7" s="66">
        <v>1</v>
      </c>
      <c r="E7" s="129" t="s">
        <v>327</v>
      </c>
      <c r="F7" s="81" t="s">
        <v>321</v>
      </c>
      <c r="G7" s="21">
        <v>9</v>
      </c>
      <c r="H7" s="21">
        <v>2</v>
      </c>
      <c r="I7" s="129" t="s">
        <v>312</v>
      </c>
    </row>
    <row r="8" spans="1:9" ht="37.5" x14ac:dyDescent="0.25">
      <c r="A8" s="129">
        <v>5</v>
      </c>
      <c r="B8" s="81" t="s">
        <v>328</v>
      </c>
      <c r="C8" s="66">
        <v>1</v>
      </c>
      <c r="D8" s="66">
        <v>1</v>
      </c>
      <c r="E8" s="129" t="s">
        <v>329</v>
      </c>
      <c r="F8" s="81" t="s">
        <v>325</v>
      </c>
      <c r="G8" s="21">
        <v>15</v>
      </c>
      <c r="H8" s="21">
        <v>5</v>
      </c>
      <c r="I8" s="129" t="s">
        <v>312</v>
      </c>
    </row>
    <row r="9" spans="1:9" ht="37.5" x14ac:dyDescent="0.25">
      <c r="A9" s="129">
        <v>6</v>
      </c>
      <c r="B9" s="81" t="s">
        <v>328</v>
      </c>
      <c r="C9" s="66">
        <v>1</v>
      </c>
      <c r="D9" s="66">
        <v>1</v>
      </c>
      <c r="E9" s="129" t="s">
        <v>330</v>
      </c>
      <c r="F9" s="81" t="s">
        <v>325</v>
      </c>
      <c r="G9" s="21">
        <v>7</v>
      </c>
      <c r="H9" s="21">
        <v>1</v>
      </c>
      <c r="I9" s="129" t="s">
        <v>312</v>
      </c>
    </row>
    <row r="10" spans="1:9" ht="56.25" x14ac:dyDescent="0.25">
      <c r="A10" s="129">
        <v>7</v>
      </c>
      <c r="B10" s="81" t="s">
        <v>319</v>
      </c>
      <c r="C10" s="66">
        <v>1</v>
      </c>
      <c r="D10" s="66">
        <v>1</v>
      </c>
      <c r="E10" s="129" t="s">
        <v>331</v>
      </c>
      <c r="F10" s="81" t="s">
        <v>321</v>
      </c>
      <c r="G10" s="21">
        <v>10</v>
      </c>
      <c r="H10" s="21" t="s">
        <v>332</v>
      </c>
      <c r="I10" s="129" t="s">
        <v>309</v>
      </c>
    </row>
    <row r="11" spans="1:9" ht="56.25" x14ac:dyDescent="0.25">
      <c r="A11" s="129">
        <v>8</v>
      </c>
      <c r="B11" s="81" t="s">
        <v>322</v>
      </c>
      <c r="C11" s="66">
        <v>1</v>
      </c>
      <c r="D11" s="66">
        <v>1</v>
      </c>
      <c r="E11" s="129" t="s">
        <v>333</v>
      </c>
      <c r="F11" s="81" t="s">
        <v>321</v>
      </c>
      <c r="G11" s="21">
        <v>10</v>
      </c>
      <c r="H11" s="21">
        <v>2</v>
      </c>
      <c r="I11" s="129" t="s">
        <v>312</v>
      </c>
    </row>
    <row r="12" spans="1:9" ht="56.25" x14ac:dyDescent="0.25">
      <c r="A12" s="129">
        <v>9</v>
      </c>
      <c r="B12" s="81" t="s">
        <v>319</v>
      </c>
      <c r="C12" s="66">
        <v>1</v>
      </c>
      <c r="D12" s="66">
        <v>1</v>
      </c>
      <c r="E12" s="129" t="s">
        <v>334</v>
      </c>
      <c r="F12" s="81" t="s">
        <v>335</v>
      </c>
      <c r="G12" s="21">
        <v>8</v>
      </c>
      <c r="H12" s="21">
        <v>2</v>
      </c>
      <c r="I12" s="245">
        <v>43435</v>
      </c>
    </row>
    <row r="13" spans="1:9" ht="37.5" x14ac:dyDescent="0.25">
      <c r="A13" s="129">
        <v>10</v>
      </c>
      <c r="B13" s="81" t="s">
        <v>336</v>
      </c>
      <c r="C13" s="66">
        <v>1</v>
      </c>
      <c r="D13" s="66">
        <v>1</v>
      </c>
      <c r="E13" s="129" t="s">
        <v>337</v>
      </c>
      <c r="F13" s="81" t="s">
        <v>335</v>
      </c>
      <c r="G13" s="21">
        <v>7</v>
      </c>
      <c r="H13" s="21">
        <v>3</v>
      </c>
      <c r="I13" s="129" t="s">
        <v>309</v>
      </c>
    </row>
    <row r="14" spans="1:9" ht="75" x14ac:dyDescent="0.25">
      <c r="A14" s="129">
        <v>11</v>
      </c>
      <c r="B14" s="81" t="s">
        <v>338</v>
      </c>
      <c r="C14" s="66">
        <v>1</v>
      </c>
      <c r="D14" s="66">
        <v>1</v>
      </c>
      <c r="E14" s="129" t="s">
        <v>339</v>
      </c>
      <c r="F14" s="81" t="s">
        <v>325</v>
      </c>
      <c r="G14" s="21">
        <v>19</v>
      </c>
      <c r="H14" s="21">
        <v>6</v>
      </c>
      <c r="I14" s="129" t="s">
        <v>312</v>
      </c>
    </row>
    <row r="15" spans="1:9" ht="75" x14ac:dyDescent="0.25">
      <c r="A15" s="129">
        <v>12</v>
      </c>
      <c r="B15" s="81" t="s">
        <v>340</v>
      </c>
      <c r="C15" s="66">
        <v>1</v>
      </c>
      <c r="D15" s="66">
        <v>1</v>
      </c>
      <c r="E15" s="129" t="s">
        <v>341</v>
      </c>
      <c r="F15" s="81" t="s">
        <v>321</v>
      </c>
      <c r="G15" s="21">
        <v>7</v>
      </c>
      <c r="H15" s="21">
        <v>3</v>
      </c>
      <c r="I15" s="129" t="s">
        <v>312</v>
      </c>
    </row>
    <row r="16" spans="1:9" ht="75" x14ac:dyDescent="0.25">
      <c r="A16" s="129">
        <v>13</v>
      </c>
      <c r="B16" s="81" t="s">
        <v>342</v>
      </c>
      <c r="C16" s="66">
        <v>1</v>
      </c>
      <c r="D16" s="66">
        <v>1</v>
      </c>
      <c r="E16" s="129" t="s">
        <v>343</v>
      </c>
      <c r="F16" s="81" t="s">
        <v>321</v>
      </c>
      <c r="G16" s="21">
        <v>6</v>
      </c>
      <c r="H16" s="21" t="s">
        <v>332</v>
      </c>
      <c r="I16" s="129" t="s">
        <v>312</v>
      </c>
    </row>
    <row r="17" spans="1:9" ht="75" x14ac:dyDescent="0.25">
      <c r="A17" s="129">
        <v>14</v>
      </c>
      <c r="B17" s="81" t="s">
        <v>344</v>
      </c>
      <c r="C17" s="21">
        <v>1</v>
      </c>
      <c r="D17" s="21">
        <v>1</v>
      </c>
      <c r="E17" s="129" t="s">
        <v>345</v>
      </c>
      <c r="F17" s="81" t="s">
        <v>325</v>
      </c>
      <c r="G17" s="21">
        <v>16</v>
      </c>
      <c r="H17" s="21">
        <v>4</v>
      </c>
      <c r="I17" s="245">
        <v>43435</v>
      </c>
    </row>
    <row r="18" spans="1:9" ht="56.25" x14ac:dyDescent="0.25">
      <c r="A18" s="129">
        <v>15</v>
      </c>
      <c r="B18" s="81" t="s">
        <v>346</v>
      </c>
      <c r="C18" s="21">
        <v>1</v>
      </c>
      <c r="D18" s="21">
        <v>1</v>
      </c>
      <c r="E18" s="129" t="s">
        <v>347</v>
      </c>
      <c r="F18" s="81" t="s">
        <v>335</v>
      </c>
      <c r="G18" s="21">
        <v>12</v>
      </c>
      <c r="H18" s="21">
        <v>3</v>
      </c>
      <c r="I18" s="245">
        <v>43435</v>
      </c>
    </row>
    <row r="19" spans="1:9" ht="75" x14ac:dyDescent="0.25">
      <c r="A19" s="129">
        <v>16</v>
      </c>
      <c r="B19" s="81" t="s">
        <v>342</v>
      </c>
      <c r="C19" s="21">
        <v>1</v>
      </c>
      <c r="D19" s="21">
        <v>1</v>
      </c>
      <c r="E19" s="129" t="s">
        <v>348</v>
      </c>
      <c r="F19" s="81" t="s">
        <v>321</v>
      </c>
      <c r="G19" s="21">
        <v>11</v>
      </c>
      <c r="H19" s="21">
        <v>2</v>
      </c>
      <c r="I19" s="129" t="s">
        <v>312</v>
      </c>
    </row>
    <row r="20" spans="1:9" ht="75" x14ac:dyDescent="0.25">
      <c r="A20" s="129">
        <v>17</v>
      </c>
      <c r="B20" s="81" t="s">
        <v>640</v>
      </c>
      <c r="C20" s="21">
        <v>1</v>
      </c>
      <c r="D20" s="21">
        <v>1</v>
      </c>
      <c r="E20" s="129" t="s">
        <v>641</v>
      </c>
      <c r="F20" s="81" t="s">
        <v>321</v>
      </c>
      <c r="G20" s="21">
        <v>7</v>
      </c>
      <c r="H20" s="21"/>
      <c r="I20" s="129" t="s">
        <v>642</v>
      </c>
    </row>
    <row r="21" spans="1:9" ht="75" x14ac:dyDescent="0.25">
      <c r="A21" s="129">
        <v>18</v>
      </c>
      <c r="B21" s="81" t="s">
        <v>643</v>
      </c>
      <c r="C21" s="21">
        <v>1</v>
      </c>
      <c r="D21" s="21">
        <v>1</v>
      </c>
      <c r="E21" s="129" t="s">
        <v>644</v>
      </c>
      <c r="F21" s="81" t="s">
        <v>645</v>
      </c>
      <c r="G21" s="21">
        <v>10</v>
      </c>
      <c r="H21" s="21"/>
      <c r="I21" s="129" t="s">
        <v>642</v>
      </c>
    </row>
    <row r="22" spans="1:9" ht="75" x14ac:dyDescent="0.25">
      <c r="A22" s="129">
        <v>19</v>
      </c>
      <c r="B22" s="81" t="s">
        <v>646</v>
      </c>
      <c r="C22" s="21">
        <v>1</v>
      </c>
      <c r="D22" s="21">
        <v>1</v>
      </c>
      <c r="E22" s="129" t="s">
        <v>647</v>
      </c>
      <c r="F22" s="81" t="s">
        <v>325</v>
      </c>
      <c r="G22" s="21">
        <v>12</v>
      </c>
      <c r="H22" s="21">
        <v>3</v>
      </c>
      <c r="I22" s="129" t="s">
        <v>648</v>
      </c>
    </row>
    <row r="23" spans="1:9" ht="75" x14ac:dyDescent="0.25">
      <c r="A23" s="129">
        <v>20</v>
      </c>
      <c r="B23" s="81" t="s">
        <v>649</v>
      </c>
      <c r="C23" s="21">
        <v>1</v>
      </c>
      <c r="D23" s="21">
        <v>1</v>
      </c>
      <c r="E23" s="129" t="s">
        <v>650</v>
      </c>
      <c r="F23" s="81" t="s">
        <v>645</v>
      </c>
      <c r="G23" s="21">
        <v>10</v>
      </c>
      <c r="H23" s="21">
        <v>1</v>
      </c>
      <c r="I23" s="129" t="s">
        <v>642</v>
      </c>
    </row>
    <row r="24" spans="1:9" ht="93.75" x14ac:dyDescent="0.25">
      <c r="A24" s="129">
        <v>21</v>
      </c>
      <c r="B24" s="81" t="s">
        <v>651</v>
      </c>
      <c r="C24" s="21">
        <v>1</v>
      </c>
      <c r="D24" s="21">
        <v>1</v>
      </c>
      <c r="E24" s="129" t="s">
        <v>652</v>
      </c>
      <c r="F24" s="81" t="s">
        <v>325</v>
      </c>
      <c r="G24" s="21">
        <v>8</v>
      </c>
      <c r="H24" s="21"/>
      <c r="I24" s="129" t="s">
        <v>648</v>
      </c>
    </row>
    <row r="25" spans="1:9" ht="75" x14ac:dyDescent="0.25">
      <c r="A25" s="129">
        <v>22</v>
      </c>
      <c r="B25" s="81" t="s">
        <v>653</v>
      </c>
      <c r="C25" s="21">
        <v>1</v>
      </c>
      <c r="D25" s="21">
        <v>1</v>
      </c>
      <c r="E25" s="129" t="s">
        <v>654</v>
      </c>
      <c r="F25" s="81" t="s">
        <v>321</v>
      </c>
      <c r="G25" s="21">
        <v>7</v>
      </c>
      <c r="H25" s="21"/>
      <c r="I25" s="129" t="s">
        <v>642</v>
      </c>
    </row>
    <row r="26" spans="1:9" ht="75" x14ac:dyDescent="0.25">
      <c r="A26" s="129">
        <v>23</v>
      </c>
      <c r="B26" s="81" t="s">
        <v>643</v>
      </c>
      <c r="C26" s="21">
        <v>1</v>
      </c>
      <c r="D26" s="21">
        <v>1</v>
      </c>
      <c r="E26" s="129" t="s">
        <v>655</v>
      </c>
      <c r="F26" s="81" t="s">
        <v>645</v>
      </c>
      <c r="G26" s="21">
        <v>8</v>
      </c>
      <c r="H26" s="21"/>
      <c r="I26" s="129" t="s">
        <v>642</v>
      </c>
    </row>
    <row r="27" spans="1:9" ht="93.75" x14ac:dyDescent="0.25">
      <c r="A27" s="129">
        <v>24</v>
      </c>
      <c r="B27" s="81" t="s">
        <v>656</v>
      </c>
      <c r="C27" s="133">
        <v>1</v>
      </c>
      <c r="D27" s="133">
        <v>1</v>
      </c>
      <c r="E27" s="54" t="s">
        <v>658</v>
      </c>
      <c r="F27" s="103" t="s">
        <v>659</v>
      </c>
      <c r="G27" s="54">
        <v>7</v>
      </c>
      <c r="H27" s="54"/>
      <c r="I27" s="54" t="s">
        <v>642</v>
      </c>
    </row>
    <row r="28" spans="1:9" ht="75" x14ac:dyDescent="0.25">
      <c r="A28" s="129">
        <v>25</v>
      </c>
      <c r="B28" s="81" t="s">
        <v>649</v>
      </c>
      <c r="C28" s="133">
        <v>1</v>
      </c>
      <c r="D28" s="133">
        <v>1</v>
      </c>
      <c r="E28" s="54" t="s">
        <v>660</v>
      </c>
      <c r="F28" s="103" t="s">
        <v>321</v>
      </c>
      <c r="G28" s="54">
        <v>8</v>
      </c>
      <c r="H28" s="54">
        <v>2</v>
      </c>
      <c r="I28" s="54" t="s">
        <v>642</v>
      </c>
    </row>
    <row r="29" spans="1:9" ht="75" x14ac:dyDescent="0.25">
      <c r="A29" s="129">
        <v>26</v>
      </c>
      <c r="B29" s="81" t="s">
        <v>649</v>
      </c>
      <c r="C29" s="133">
        <v>1</v>
      </c>
      <c r="D29" s="133">
        <v>1</v>
      </c>
      <c r="E29" s="54" t="s">
        <v>661</v>
      </c>
      <c r="F29" s="103" t="s">
        <v>325</v>
      </c>
      <c r="G29" s="54">
        <v>8</v>
      </c>
      <c r="H29" s="54">
        <v>2</v>
      </c>
      <c r="I29" s="54" t="s">
        <v>648</v>
      </c>
    </row>
    <row r="30" spans="1:9" ht="75" x14ac:dyDescent="0.25">
      <c r="A30" s="129">
        <v>27</v>
      </c>
      <c r="B30" s="81" t="s">
        <v>657</v>
      </c>
      <c r="C30" s="133">
        <v>1</v>
      </c>
      <c r="D30" s="133">
        <v>1</v>
      </c>
      <c r="E30" s="54" t="s">
        <v>662</v>
      </c>
      <c r="F30" s="103" t="s">
        <v>321</v>
      </c>
      <c r="G30" s="54">
        <v>10</v>
      </c>
      <c r="H30" s="54">
        <v>2</v>
      </c>
      <c r="I30" s="54" t="s">
        <v>642</v>
      </c>
    </row>
    <row r="31" spans="1:9" ht="18.75" x14ac:dyDescent="0.25">
      <c r="A31" s="129">
        <v>28</v>
      </c>
      <c r="B31" s="266"/>
      <c r="C31" s="266"/>
      <c r="D31" s="266"/>
      <c r="E31" s="266"/>
      <c r="F31" s="266"/>
      <c r="G31" s="266"/>
      <c r="H31" s="266"/>
      <c r="I31" s="266"/>
    </row>
    <row r="32" spans="1:9" ht="18.75" x14ac:dyDescent="0.25">
      <c r="A32" s="129">
        <v>29</v>
      </c>
      <c r="B32" s="266"/>
      <c r="C32" s="266"/>
      <c r="D32" s="266"/>
      <c r="E32" s="266"/>
      <c r="F32" s="266"/>
      <c r="G32" s="266"/>
      <c r="H32" s="266"/>
      <c r="I32" s="266"/>
    </row>
    <row r="33" spans="1:9" ht="18.75" x14ac:dyDescent="0.25">
      <c r="A33" s="129">
        <v>30</v>
      </c>
      <c r="B33" s="266"/>
      <c r="C33" s="266"/>
      <c r="D33" s="266"/>
      <c r="E33" s="266"/>
      <c r="F33" s="266"/>
      <c r="G33" s="266"/>
      <c r="H33" s="266"/>
      <c r="I33" s="266"/>
    </row>
    <row r="34" spans="1:9" ht="18.75" x14ac:dyDescent="0.25">
      <c r="A34" s="318" t="s">
        <v>91</v>
      </c>
      <c r="B34" s="319"/>
      <c r="C34" s="38">
        <f>SUM(C4:C30)</f>
        <v>27</v>
      </c>
      <c r="D34" s="38">
        <f>SUM(D4:D30)</f>
        <v>27</v>
      </c>
      <c r="E34" s="58"/>
      <c r="F34" s="58"/>
      <c r="G34" s="38">
        <f>SUM(G4:G30)</f>
        <v>259</v>
      </c>
      <c r="H34" s="38">
        <f>SUM(H4:H30)</f>
        <v>50</v>
      </c>
      <c r="I34" s="58"/>
    </row>
  </sheetData>
  <sheetProtection password="DF93" sheet="1" objects="1" scenarios="1" sort="0" autoFilter="0" pivotTables="0"/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3"/>
  <sheetViews>
    <sheetView view="pageBreakPreview" topLeftCell="A4" zoomScaleNormal="100" zoomScaleSheetLayoutView="100" workbookViewId="0">
      <selection activeCell="F9" sqref="F9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7.57031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270</v>
      </c>
      <c r="B1" s="55"/>
      <c r="C1" s="55"/>
      <c r="D1" s="55"/>
      <c r="E1" s="55"/>
      <c r="F1" s="55"/>
      <c r="G1" s="55"/>
      <c r="H1" s="72"/>
      <c r="I1" s="72"/>
      <c r="J1" s="72"/>
      <c r="K1" s="72"/>
      <c r="L1" s="72"/>
      <c r="M1" s="72"/>
      <c r="N1" s="72"/>
    </row>
    <row r="2" spans="1:14" ht="18.75" x14ac:dyDescent="0.3">
      <c r="A2" s="2"/>
      <c r="B2" s="276"/>
      <c r="C2" s="276"/>
      <c r="D2" s="276"/>
      <c r="E2" s="276"/>
      <c r="F2" s="276"/>
      <c r="G2" s="276"/>
      <c r="H2" s="41"/>
      <c r="I2" s="72"/>
      <c r="J2" s="72"/>
      <c r="K2" s="41"/>
      <c r="L2" s="41"/>
      <c r="M2" s="41"/>
      <c r="N2" s="41"/>
    </row>
    <row r="3" spans="1:14" s="5" customFormat="1" ht="18.75" customHeight="1" x14ac:dyDescent="0.25">
      <c r="A3" s="293" t="s">
        <v>123</v>
      </c>
      <c r="B3" s="323" t="s">
        <v>117</v>
      </c>
      <c r="C3" s="323"/>
      <c r="D3" s="293" t="s">
        <v>125</v>
      </c>
      <c r="E3" s="324" t="s">
        <v>126</v>
      </c>
      <c r="F3" s="293" t="s">
        <v>127</v>
      </c>
      <c r="G3" s="293" t="s">
        <v>128</v>
      </c>
      <c r="H3" s="293" t="s">
        <v>123</v>
      </c>
      <c r="I3" s="323" t="s">
        <v>117</v>
      </c>
      <c r="J3" s="323"/>
      <c r="K3" s="293" t="s">
        <v>125</v>
      </c>
      <c r="L3" s="324" t="s">
        <v>126</v>
      </c>
      <c r="M3" s="293" t="s">
        <v>127</v>
      </c>
      <c r="N3" s="293" t="s">
        <v>128</v>
      </c>
    </row>
    <row r="4" spans="1:14" s="5" customFormat="1" ht="76.5" customHeight="1" x14ac:dyDescent="0.25">
      <c r="A4" s="293"/>
      <c r="B4" s="56" t="s">
        <v>59</v>
      </c>
      <c r="C4" s="56" t="s">
        <v>90</v>
      </c>
      <c r="D4" s="293"/>
      <c r="E4" s="324"/>
      <c r="F4" s="293"/>
      <c r="G4" s="293"/>
      <c r="H4" s="293"/>
      <c r="I4" s="56" t="s">
        <v>59</v>
      </c>
      <c r="J4" s="56" t="s">
        <v>90</v>
      </c>
      <c r="K4" s="293"/>
      <c r="L4" s="324"/>
      <c r="M4" s="293"/>
      <c r="N4" s="293"/>
    </row>
    <row r="5" spans="1:14" ht="18.75" x14ac:dyDescent="0.3">
      <c r="A5" s="73" t="s">
        <v>258</v>
      </c>
      <c r="B5" s="38">
        <f>SUM(B6:B153)</f>
        <v>7</v>
      </c>
      <c r="C5" s="38">
        <f>SUM(C6:C153)</f>
        <v>7</v>
      </c>
      <c r="D5" s="74"/>
      <c r="E5" s="74"/>
      <c r="F5" s="38">
        <f>SUM(F6:F153)</f>
        <v>1415</v>
      </c>
      <c r="G5" s="74"/>
      <c r="H5" s="73" t="s">
        <v>124</v>
      </c>
      <c r="I5" s="38">
        <f>SUM(I6:I153)</f>
        <v>10</v>
      </c>
      <c r="J5" s="38">
        <f>SUM(J6:J153)</f>
        <v>10</v>
      </c>
      <c r="K5" s="74"/>
      <c r="L5" s="74"/>
      <c r="M5" s="38">
        <f>SUM(M6:M153)</f>
        <v>1140</v>
      </c>
      <c r="N5" s="74"/>
    </row>
    <row r="6" spans="1:14" ht="93.75" x14ac:dyDescent="0.25">
      <c r="A6" s="75"/>
      <c r="B6" s="66">
        <v>1</v>
      </c>
      <c r="C6" s="66">
        <v>1</v>
      </c>
      <c r="D6" s="104" t="s">
        <v>349</v>
      </c>
      <c r="E6" s="65" t="s">
        <v>350</v>
      </c>
      <c r="F6" s="66">
        <v>150</v>
      </c>
      <c r="G6" s="246">
        <v>12844</v>
      </c>
      <c r="H6" s="75"/>
      <c r="I6" s="66">
        <v>1</v>
      </c>
      <c r="J6" s="66">
        <v>1</v>
      </c>
      <c r="K6" s="104" t="s">
        <v>358</v>
      </c>
      <c r="L6" s="65" t="s">
        <v>359</v>
      </c>
      <c r="M6" s="66">
        <v>193</v>
      </c>
      <c r="N6" s="65" t="s">
        <v>360</v>
      </c>
    </row>
    <row r="7" spans="1:14" ht="56.25" x14ac:dyDescent="0.25">
      <c r="A7" s="77"/>
      <c r="B7" s="66">
        <v>1</v>
      </c>
      <c r="C7" s="66">
        <v>1</v>
      </c>
      <c r="D7" s="104" t="s">
        <v>351</v>
      </c>
      <c r="E7" s="65" t="s">
        <v>352</v>
      </c>
      <c r="F7" s="66">
        <v>192</v>
      </c>
      <c r="G7" s="65" t="s">
        <v>301</v>
      </c>
      <c r="H7" s="77"/>
      <c r="I7" s="66">
        <v>1</v>
      </c>
      <c r="J7" s="66">
        <v>1</v>
      </c>
      <c r="K7" s="104" t="s">
        <v>361</v>
      </c>
      <c r="L7" s="65" t="s">
        <v>352</v>
      </c>
      <c r="M7" s="66">
        <v>120</v>
      </c>
      <c r="N7" s="65" t="s">
        <v>362</v>
      </c>
    </row>
    <row r="8" spans="1:14" ht="56.25" x14ac:dyDescent="0.25">
      <c r="A8" s="75"/>
      <c r="B8" s="66">
        <v>1</v>
      </c>
      <c r="C8" s="66">
        <v>1</v>
      </c>
      <c r="D8" s="104" t="s">
        <v>353</v>
      </c>
      <c r="E8" s="65" t="s">
        <v>354</v>
      </c>
      <c r="F8" s="66">
        <v>178</v>
      </c>
      <c r="G8" s="65" t="s">
        <v>355</v>
      </c>
      <c r="H8" s="75"/>
      <c r="I8" s="66">
        <v>1</v>
      </c>
      <c r="J8" s="66">
        <v>1</v>
      </c>
      <c r="K8" s="104" t="s">
        <v>363</v>
      </c>
      <c r="L8" s="65" t="s">
        <v>352</v>
      </c>
      <c r="M8" s="66">
        <v>90</v>
      </c>
      <c r="N8" s="246" t="s">
        <v>364</v>
      </c>
    </row>
    <row r="9" spans="1:14" ht="150" x14ac:dyDescent="0.25">
      <c r="A9" s="76"/>
      <c r="B9" s="66">
        <v>1</v>
      </c>
      <c r="C9" s="66">
        <v>1</v>
      </c>
      <c r="D9" s="104" t="s">
        <v>356</v>
      </c>
      <c r="E9" s="65" t="s">
        <v>354</v>
      </c>
      <c r="F9" s="66">
        <v>178</v>
      </c>
      <c r="G9" s="246">
        <v>20363</v>
      </c>
      <c r="H9" s="76"/>
      <c r="I9" s="66">
        <v>1</v>
      </c>
      <c r="J9" s="66">
        <v>1</v>
      </c>
      <c r="K9" s="104" t="s">
        <v>365</v>
      </c>
      <c r="L9" s="65" t="s">
        <v>354</v>
      </c>
      <c r="M9" s="66">
        <v>32</v>
      </c>
      <c r="N9" s="65" t="s">
        <v>314</v>
      </c>
    </row>
    <row r="10" spans="1:14" ht="187.5" x14ac:dyDescent="0.25">
      <c r="A10" s="76"/>
      <c r="B10" s="66">
        <v>1</v>
      </c>
      <c r="C10" s="66">
        <v>1</v>
      </c>
      <c r="D10" s="104" t="s">
        <v>357</v>
      </c>
      <c r="E10" s="65" t="s">
        <v>354</v>
      </c>
      <c r="F10" s="66">
        <v>183</v>
      </c>
      <c r="G10" s="246">
        <v>20363</v>
      </c>
      <c r="H10" s="76"/>
      <c r="I10" s="66">
        <v>1</v>
      </c>
      <c r="J10" s="66">
        <v>1</v>
      </c>
      <c r="K10" s="104" t="s">
        <v>366</v>
      </c>
      <c r="L10" s="65" t="s">
        <v>354</v>
      </c>
      <c r="M10" s="66">
        <v>54</v>
      </c>
      <c r="N10" s="65" t="s">
        <v>314</v>
      </c>
    </row>
    <row r="11" spans="1:14" ht="56.25" x14ac:dyDescent="0.25">
      <c r="A11" s="76"/>
      <c r="B11" s="21">
        <v>1</v>
      </c>
      <c r="C11" s="21">
        <v>1</v>
      </c>
      <c r="D11" s="104" t="s">
        <v>722</v>
      </c>
      <c r="E11" s="65" t="s">
        <v>352</v>
      </c>
      <c r="F11" s="66">
        <v>183</v>
      </c>
      <c r="G11" s="65" t="s">
        <v>301</v>
      </c>
      <c r="H11" s="76"/>
      <c r="I11" s="66">
        <v>1</v>
      </c>
      <c r="J11" s="66">
        <v>1</v>
      </c>
      <c r="K11" s="104" t="s">
        <v>367</v>
      </c>
      <c r="L11" s="65" t="s">
        <v>352</v>
      </c>
      <c r="M11" s="66">
        <v>320</v>
      </c>
      <c r="N11" s="246" t="s">
        <v>368</v>
      </c>
    </row>
    <row r="12" spans="1:14" ht="93.75" x14ac:dyDescent="0.25">
      <c r="A12" s="76"/>
      <c r="B12" s="21">
        <v>1</v>
      </c>
      <c r="C12" s="21">
        <v>1</v>
      </c>
      <c r="D12" s="81" t="s">
        <v>723</v>
      </c>
      <c r="E12" s="65" t="s">
        <v>352</v>
      </c>
      <c r="F12" s="21">
        <v>351</v>
      </c>
      <c r="G12" s="245" t="s">
        <v>301</v>
      </c>
      <c r="H12" s="76"/>
      <c r="I12" s="66">
        <v>1</v>
      </c>
      <c r="J12" s="66">
        <v>1</v>
      </c>
      <c r="K12" s="104" t="s">
        <v>528</v>
      </c>
      <c r="L12" s="65" t="s">
        <v>523</v>
      </c>
      <c r="M12" s="66">
        <v>80</v>
      </c>
      <c r="N12" s="65" t="s">
        <v>524</v>
      </c>
    </row>
    <row r="13" spans="1:14" ht="56.25" x14ac:dyDescent="0.25">
      <c r="A13" s="76"/>
      <c r="B13" s="21"/>
      <c r="C13" s="21"/>
      <c r="D13" s="81"/>
      <c r="E13" s="62"/>
      <c r="F13" s="21"/>
      <c r="G13" s="62"/>
      <c r="H13" s="76"/>
      <c r="I13" s="66">
        <v>1</v>
      </c>
      <c r="J13" s="66">
        <v>1</v>
      </c>
      <c r="K13" s="104" t="s">
        <v>525</v>
      </c>
      <c r="L13" s="65" t="s">
        <v>526</v>
      </c>
      <c r="M13" s="66">
        <v>100</v>
      </c>
      <c r="N13" s="65" t="s">
        <v>527</v>
      </c>
    </row>
    <row r="14" spans="1:14" ht="112.5" x14ac:dyDescent="0.25">
      <c r="A14" s="76"/>
      <c r="B14" s="21"/>
      <c r="C14" s="21"/>
      <c r="D14" s="81"/>
      <c r="E14" s="62"/>
      <c r="F14" s="21"/>
      <c r="G14" s="62"/>
      <c r="H14" s="76"/>
      <c r="I14" s="66">
        <v>1</v>
      </c>
      <c r="J14" s="66">
        <v>1</v>
      </c>
      <c r="K14" s="104" t="s">
        <v>590</v>
      </c>
      <c r="L14" s="65" t="s">
        <v>354</v>
      </c>
      <c r="M14" s="66">
        <v>86</v>
      </c>
      <c r="N14" s="65" t="s">
        <v>591</v>
      </c>
    </row>
    <row r="15" spans="1:14" ht="75" x14ac:dyDescent="0.25">
      <c r="A15" s="76"/>
      <c r="B15" s="21"/>
      <c r="C15" s="21"/>
      <c r="D15" s="81"/>
      <c r="E15" s="62"/>
      <c r="F15" s="21"/>
      <c r="G15" s="62"/>
      <c r="H15" s="76"/>
      <c r="I15" s="21">
        <v>1</v>
      </c>
      <c r="J15" s="21">
        <v>1</v>
      </c>
      <c r="K15" s="81" t="s">
        <v>592</v>
      </c>
      <c r="L15" s="65" t="s">
        <v>354</v>
      </c>
      <c r="M15" s="21">
        <v>65</v>
      </c>
      <c r="N15" s="245">
        <v>12936</v>
      </c>
    </row>
    <row r="16" spans="1:14" ht="18.75" x14ac:dyDescent="0.25">
      <c r="A16" s="76"/>
      <c r="B16" s="21"/>
      <c r="C16" s="21"/>
      <c r="D16" s="81"/>
      <c r="E16" s="62"/>
      <c r="F16" s="21"/>
      <c r="G16" s="62"/>
      <c r="H16" s="76"/>
      <c r="I16" s="21"/>
      <c r="J16" s="21"/>
      <c r="K16" s="81"/>
      <c r="L16" s="62"/>
      <c r="M16" s="21"/>
      <c r="N16" s="62"/>
    </row>
    <row r="17" spans="1:14" ht="18.75" x14ac:dyDescent="0.25">
      <c r="A17" s="76"/>
      <c r="B17" s="21"/>
      <c r="C17" s="21"/>
      <c r="D17" s="81"/>
      <c r="E17" s="62"/>
      <c r="F17" s="21"/>
      <c r="G17" s="62"/>
      <c r="H17" s="76"/>
      <c r="I17" s="21"/>
      <c r="J17" s="21"/>
      <c r="K17" s="81"/>
      <c r="L17" s="62"/>
      <c r="M17" s="21"/>
      <c r="N17" s="62"/>
    </row>
    <row r="18" spans="1:14" ht="18.75" x14ac:dyDescent="0.25">
      <c r="A18" s="76"/>
      <c r="B18" s="21"/>
      <c r="C18" s="21"/>
      <c r="D18" s="81"/>
      <c r="E18" s="62"/>
      <c r="F18" s="21"/>
      <c r="G18" s="62"/>
      <c r="H18" s="76"/>
      <c r="I18" s="21"/>
      <c r="J18" s="21"/>
      <c r="K18" s="81"/>
      <c r="L18" s="62"/>
      <c r="M18" s="21"/>
      <c r="N18" s="62"/>
    </row>
    <row r="19" spans="1:14" ht="18.75" x14ac:dyDescent="0.25">
      <c r="A19" s="76"/>
      <c r="B19" s="21"/>
      <c r="C19" s="21"/>
      <c r="D19" s="81"/>
      <c r="E19" s="62"/>
      <c r="F19" s="21"/>
      <c r="G19" s="62"/>
      <c r="H19" s="76"/>
      <c r="I19" s="21"/>
      <c r="J19" s="21"/>
      <c r="K19" s="81"/>
      <c r="L19" s="62"/>
      <c r="M19" s="21"/>
      <c r="N19" s="62"/>
    </row>
    <row r="20" spans="1:14" ht="18.75" x14ac:dyDescent="0.25">
      <c r="A20" s="76"/>
      <c r="B20" s="21"/>
      <c r="C20" s="21"/>
      <c r="D20" s="81"/>
      <c r="E20" s="62"/>
      <c r="F20" s="21"/>
      <c r="G20" s="62"/>
      <c r="H20" s="76"/>
      <c r="I20" s="21"/>
      <c r="J20" s="21"/>
      <c r="K20" s="81"/>
      <c r="L20" s="62"/>
      <c r="M20" s="21"/>
      <c r="N20" s="62"/>
    </row>
    <row r="21" spans="1:14" ht="18.75" x14ac:dyDescent="0.25">
      <c r="A21" s="76"/>
      <c r="B21" s="21"/>
      <c r="C21" s="21"/>
      <c r="D21" s="81"/>
      <c r="E21" s="62"/>
      <c r="F21" s="21"/>
      <c r="G21" s="62"/>
      <c r="H21" s="76"/>
      <c r="I21" s="21"/>
      <c r="J21" s="21"/>
      <c r="K21" s="81"/>
      <c r="L21" s="62"/>
      <c r="M21" s="21"/>
      <c r="N21" s="62"/>
    </row>
    <row r="22" spans="1:14" ht="18.75" x14ac:dyDescent="0.25">
      <c r="A22" s="76"/>
      <c r="B22" s="21"/>
      <c r="C22" s="21"/>
      <c r="D22" s="81"/>
      <c r="E22" s="62"/>
      <c r="F22" s="21"/>
      <c r="G22" s="62"/>
      <c r="H22" s="76"/>
      <c r="I22" s="21"/>
      <c r="J22" s="21"/>
      <c r="K22" s="81"/>
      <c r="L22" s="62"/>
      <c r="M22" s="21"/>
      <c r="N22" s="62"/>
    </row>
    <row r="23" spans="1:14" ht="18.75" x14ac:dyDescent="0.25">
      <c r="A23" s="76"/>
      <c r="B23" s="21"/>
      <c r="C23" s="21"/>
      <c r="D23" s="81"/>
      <c r="E23" s="62"/>
      <c r="F23" s="21"/>
      <c r="G23" s="62"/>
      <c r="H23" s="76"/>
      <c r="I23" s="21"/>
      <c r="J23" s="21"/>
      <c r="K23" s="81"/>
      <c r="L23" s="62"/>
      <c r="M23" s="21"/>
      <c r="N23" s="62"/>
    </row>
    <row r="24" spans="1:14" ht="18.75" x14ac:dyDescent="0.25">
      <c r="A24" s="76"/>
      <c r="B24" s="21"/>
      <c r="C24" s="21"/>
      <c r="D24" s="81"/>
      <c r="E24" s="62"/>
      <c r="F24" s="21"/>
      <c r="G24" s="62"/>
      <c r="H24" s="76"/>
      <c r="I24" s="21"/>
      <c r="J24" s="21"/>
      <c r="K24" s="81"/>
      <c r="L24" s="62"/>
      <c r="M24" s="21"/>
      <c r="N24" s="62"/>
    </row>
    <row r="25" spans="1:14" ht="18.75" x14ac:dyDescent="0.25">
      <c r="A25" s="76"/>
      <c r="B25" s="21"/>
      <c r="C25" s="21"/>
      <c r="D25" s="81"/>
      <c r="E25" s="62"/>
      <c r="F25" s="21"/>
      <c r="G25" s="62"/>
      <c r="H25" s="76"/>
      <c r="I25" s="21"/>
      <c r="J25" s="21"/>
      <c r="K25" s="81"/>
      <c r="L25" s="62"/>
      <c r="M25" s="21"/>
      <c r="N25" s="62"/>
    </row>
    <row r="26" spans="1:14" ht="18.75" x14ac:dyDescent="0.25">
      <c r="A26" s="76"/>
      <c r="B26" s="21"/>
      <c r="C26" s="21"/>
      <c r="D26" s="81"/>
      <c r="E26" s="62"/>
      <c r="F26" s="21"/>
      <c r="G26" s="62"/>
      <c r="H26" s="76"/>
      <c r="I26" s="21"/>
      <c r="J26" s="21"/>
      <c r="K26" s="81"/>
      <c r="L26" s="62"/>
      <c r="M26" s="21"/>
      <c r="N26" s="62"/>
    </row>
    <row r="27" spans="1:14" ht="18.75" x14ac:dyDescent="0.25">
      <c r="A27" s="76"/>
      <c r="B27" s="21"/>
      <c r="C27" s="21"/>
      <c r="D27" s="81"/>
      <c r="E27" s="62"/>
      <c r="F27" s="21"/>
      <c r="G27" s="62"/>
      <c r="H27" s="76"/>
      <c r="I27" s="21"/>
      <c r="J27" s="21"/>
      <c r="K27" s="81"/>
      <c r="L27" s="62"/>
      <c r="M27" s="21"/>
      <c r="N27" s="62"/>
    </row>
    <row r="28" spans="1:14" ht="18.75" x14ac:dyDescent="0.25">
      <c r="A28" s="76"/>
      <c r="B28" s="21"/>
      <c r="C28" s="21"/>
      <c r="D28" s="81"/>
      <c r="E28" s="62"/>
      <c r="F28" s="21"/>
      <c r="G28" s="62"/>
      <c r="H28" s="76"/>
      <c r="I28" s="21"/>
      <c r="J28" s="21"/>
      <c r="K28" s="81"/>
      <c r="L28" s="62"/>
      <c r="M28" s="21"/>
      <c r="N28" s="62"/>
    </row>
    <row r="29" spans="1:14" ht="18.75" x14ac:dyDescent="0.25">
      <c r="A29" s="76"/>
      <c r="B29" s="21"/>
      <c r="C29" s="21"/>
      <c r="D29" s="81"/>
      <c r="E29" s="62"/>
      <c r="F29" s="21"/>
      <c r="G29" s="62"/>
      <c r="H29" s="76"/>
      <c r="I29" s="21"/>
      <c r="J29" s="21"/>
      <c r="K29" s="81"/>
      <c r="L29" s="62"/>
      <c r="M29" s="21"/>
      <c r="N29" s="62"/>
    </row>
    <row r="30" spans="1:14" ht="18.75" x14ac:dyDescent="0.25">
      <c r="A30" s="76"/>
      <c r="B30" s="21"/>
      <c r="C30" s="21"/>
      <c r="D30" s="81"/>
      <c r="E30" s="62"/>
      <c r="F30" s="21"/>
      <c r="G30" s="62"/>
      <c r="H30" s="76"/>
      <c r="I30" s="21"/>
      <c r="J30" s="21"/>
      <c r="K30" s="81"/>
      <c r="L30" s="62"/>
      <c r="M30" s="21"/>
      <c r="N30" s="62"/>
    </row>
    <row r="31" spans="1:14" ht="18.75" x14ac:dyDescent="0.25">
      <c r="A31" s="76"/>
      <c r="B31" s="21"/>
      <c r="C31" s="21"/>
      <c r="D31" s="81"/>
      <c r="E31" s="62"/>
      <c r="F31" s="21"/>
      <c r="G31" s="62"/>
      <c r="H31" s="76"/>
      <c r="I31" s="21"/>
      <c r="J31" s="21"/>
      <c r="K31" s="81"/>
      <c r="L31" s="62"/>
      <c r="M31" s="21"/>
      <c r="N31" s="62"/>
    </row>
    <row r="32" spans="1:14" ht="18.75" x14ac:dyDescent="0.25">
      <c r="A32" s="76"/>
      <c r="B32" s="21"/>
      <c r="C32" s="21"/>
      <c r="D32" s="81"/>
      <c r="E32" s="62"/>
      <c r="F32" s="21"/>
      <c r="G32" s="62"/>
      <c r="H32" s="76"/>
      <c r="I32" s="21"/>
      <c r="J32" s="21"/>
      <c r="K32" s="81"/>
      <c r="L32" s="62"/>
      <c r="M32" s="21"/>
      <c r="N32" s="62"/>
    </row>
    <row r="33" spans="1:14" ht="18.75" x14ac:dyDescent="0.25">
      <c r="A33" s="76"/>
      <c r="B33" s="21"/>
      <c r="C33" s="21"/>
      <c r="D33" s="81"/>
      <c r="E33" s="62"/>
      <c r="F33" s="21"/>
      <c r="G33" s="62"/>
      <c r="H33" s="76"/>
      <c r="I33" s="21"/>
      <c r="J33" s="21"/>
      <c r="K33" s="81"/>
      <c r="L33" s="62"/>
      <c r="M33" s="21"/>
      <c r="N33" s="62"/>
    </row>
    <row r="34" spans="1:14" ht="18.75" x14ac:dyDescent="0.25">
      <c r="A34" s="76"/>
      <c r="B34" s="21"/>
      <c r="C34" s="21"/>
      <c r="D34" s="81"/>
      <c r="E34" s="62"/>
      <c r="F34" s="21"/>
      <c r="G34" s="62"/>
      <c r="H34" s="76"/>
      <c r="I34" s="21"/>
      <c r="J34" s="21"/>
      <c r="K34" s="81"/>
      <c r="L34" s="62"/>
      <c r="M34" s="21"/>
      <c r="N34" s="62"/>
    </row>
    <row r="35" spans="1:14" ht="18.75" x14ac:dyDescent="0.25">
      <c r="A35" s="76"/>
      <c r="B35" s="21"/>
      <c r="C35" s="21"/>
      <c r="D35" s="81"/>
      <c r="E35" s="62"/>
      <c r="F35" s="21"/>
      <c r="G35" s="62"/>
      <c r="H35" s="76"/>
      <c r="I35" s="21"/>
      <c r="J35" s="21"/>
      <c r="K35" s="81"/>
      <c r="L35" s="62"/>
      <c r="M35" s="21"/>
      <c r="N35" s="62"/>
    </row>
    <row r="36" spans="1:14" ht="18.75" x14ac:dyDescent="0.25">
      <c r="A36" s="76"/>
      <c r="B36" s="21"/>
      <c r="C36" s="21"/>
      <c r="D36" s="81"/>
      <c r="E36" s="62"/>
      <c r="F36" s="21"/>
      <c r="G36" s="62"/>
      <c r="H36" s="76"/>
      <c r="I36" s="21"/>
      <c r="J36" s="21"/>
      <c r="K36" s="81"/>
      <c r="L36" s="62"/>
      <c r="M36" s="21"/>
      <c r="N36" s="62"/>
    </row>
    <row r="37" spans="1:14" ht="18.75" x14ac:dyDescent="0.25">
      <c r="A37" s="76"/>
      <c r="B37" s="21"/>
      <c r="C37" s="21"/>
      <c r="D37" s="81"/>
      <c r="E37" s="62"/>
      <c r="F37" s="21"/>
      <c r="G37" s="62"/>
      <c r="H37" s="76"/>
      <c r="I37" s="21"/>
      <c r="J37" s="21"/>
      <c r="K37" s="81"/>
      <c r="L37" s="62"/>
      <c r="M37" s="21"/>
      <c r="N37" s="62"/>
    </row>
    <row r="38" spans="1:14" ht="18.75" x14ac:dyDescent="0.25">
      <c r="A38" s="76"/>
      <c r="B38" s="21"/>
      <c r="C38" s="21"/>
      <c r="D38" s="81"/>
      <c r="E38" s="62"/>
      <c r="F38" s="21"/>
      <c r="G38" s="62"/>
      <c r="H38" s="76"/>
      <c r="I38" s="21"/>
      <c r="J38" s="21"/>
      <c r="K38" s="81"/>
      <c r="L38" s="62"/>
      <c r="M38" s="21"/>
      <c r="N38" s="62"/>
    </row>
    <row r="39" spans="1:14" ht="18.75" x14ac:dyDescent="0.25">
      <c r="A39" s="76"/>
      <c r="B39" s="21"/>
      <c r="C39" s="21"/>
      <c r="D39" s="81"/>
      <c r="E39" s="62"/>
      <c r="F39" s="21"/>
      <c r="G39" s="62"/>
      <c r="H39" s="76"/>
      <c r="I39" s="21"/>
      <c r="J39" s="21"/>
      <c r="K39" s="81"/>
      <c r="L39" s="62"/>
      <c r="M39" s="21"/>
      <c r="N39" s="62"/>
    </row>
    <row r="40" spans="1:14" ht="18.75" x14ac:dyDescent="0.25">
      <c r="A40" s="76"/>
      <c r="B40" s="21"/>
      <c r="C40" s="21"/>
      <c r="D40" s="81"/>
      <c r="E40" s="62"/>
      <c r="F40" s="21"/>
      <c r="G40" s="62"/>
      <c r="H40" s="76"/>
      <c r="I40" s="21"/>
      <c r="J40" s="21"/>
      <c r="K40" s="81"/>
      <c r="L40" s="62"/>
      <c r="M40" s="21"/>
      <c r="N40" s="62"/>
    </row>
    <row r="41" spans="1:14" ht="18.75" x14ac:dyDescent="0.25">
      <c r="A41" s="76"/>
      <c r="B41" s="21"/>
      <c r="C41" s="21"/>
      <c r="D41" s="81"/>
      <c r="E41" s="62"/>
      <c r="F41" s="21"/>
      <c r="G41" s="62"/>
      <c r="H41" s="76"/>
      <c r="I41" s="21"/>
      <c r="J41" s="21"/>
      <c r="K41" s="81"/>
      <c r="L41" s="62"/>
      <c r="M41" s="21"/>
      <c r="N41" s="62"/>
    </row>
    <row r="42" spans="1:14" ht="18.75" x14ac:dyDescent="0.25">
      <c r="A42" s="76"/>
      <c r="B42" s="21"/>
      <c r="C42" s="21"/>
      <c r="D42" s="81"/>
      <c r="E42" s="62"/>
      <c r="F42" s="21"/>
      <c r="G42" s="62"/>
      <c r="H42" s="76"/>
      <c r="I42" s="21"/>
      <c r="J42" s="21"/>
      <c r="K42" s="81"/>
      <c r="L42" s="62"/>
      <c r="M42" s="21"/>
      <c r="N42" s="62"/>
    </row>
    <row r="43" spans="1:14" ht="18.75" x14ac:dyDescent="0.25">
      <c r="A43" s="76"/>
      <c r="B43" s="21"/>
      <c r="C43" s="21"/>
      <c r="D43" s="81"/>
      <c r="E43" s="62"/>
      <c r="F43" s="21"/>
      <c r="G43" s="62"/>
      <c r="H43" s="76"/>
      <c r="I43" s="21"/>
      <c r="J43" s="21"/>
      <c r="K43" s="81"/>
      <c r="L43" s="62"/>
      <c r="M43" s="21"/>
      <c r="N43" s="62"/>
    </row>
    <row r="44" spans="1:14" ht="18.75" x14ac:dyDescent="0.25">
      <c r="A44" s="76"/>
      <c r="B44" s="21"/>
      <c r="C44" s="21"/>
      <c r="D44" s="81"/>
      <c r="E44" s="62"/>
      <c r="F44" s="21"/>
      <c r="G44" s="62"/>
      <c r="H44" s="76"/>
      <c r="I44" s="21"/>
      <c r="J44" s="21"/>
      <c r="K44" s="81"/>
      <c r="L44" s="62"/>
      <c r="M44" s="21"/>
      <c r="N44" s="62"/>
    </row>
    <row r="45" spans="1:14" ht="18.75" x14ac:dyDescent="0.25">
      <c r="A45" s="76"/>
      <c r="B45" s="21"/>
      <c r="C45" s="21"/>
      <c r="D45" s="81"/>
      <c r="E45" s="62"/>
      <c r="F45" s="21"/>
      <c r="G45" s="62"/>
      <c r="H45" s="76"/>
      <c r="I45" s="21"/>
      <c r="J45" s="21"/>
      <c r="K45" s="81"/>
      <c r="L45" s="62"/>
      <c r="M45" s="21"/>
      <c r="N45" s="62"/>
    </row>
    <row r="46" spans="1:14" ht="18.75" x14ac:dyDescent="0.25">
      <c r="A46" s="76"/>
      <c r="B46" s="21"/>
      <c r="C46" s="21"/>
      <c r="D46" s="81"/>
      <c r="E46" s="62"/>
      <c r="F46" s="21"/>
      <c r="G46" s="62"/>
      <c r="H46" s="76"/>
      <c r="I46" s="21"/>
      <c r="J46" s="21"/>
      <c r="K46" s="81"/>
      <c r="L46" s="62"/>
      <c r="M46" s="21"/>
      <c r="N46" s="62"/>
    </row>
    <row r="47" spans="1:14" ht="18.75" x14ac:dyDescent="0.25">
      <c r="A47" s="76"/>
      <c r="B47" s="21"/>
      <c r="C47" s="21"/>
      <c r="D47" s="81"/>
      <c r="E47" s="62"/>
      <c r="F47" s="21"/>
      <c r="G47" s="62"/>
      <c r="H47" s="76"/>
      <c r="I47" s="21"/>
      <c r="J47" s="21"/>
      <c r="K47" s="81"/>
      <c r="L47" s="62"/>
      <c r="M47" s="21"/>
      <c r="N47" s="62"/>
    </row>
    <row r="48" spans="1:14" ht="18.75" x14ac:dyDescent="0.25">
      <c r="A48" s="76"/>
      <c r="B48" s="21"/>
      <c r="C48" s="21"/>
      <c r="D48" s="81"/>
      <c r="E48" s="62"/>
      <c r="F48" s="21"/>
      <c r="G48" s="62"/>
      <c r="H48" s="76"/>
      <c r="I48" s="21"/>
      <c r="J48" s="21"/>
      <c r="K48" s="81"/>
      <c r="L48" s="62"/>
      <c r="M48" s="21"/>
      <c r="N48" s="62"/>
    </row>
    <row r="49" spans="1:14" ht="18.75" x14ac:dyDescent="0.25">
      <c r="A49" s="76"/>
      <c r="B49" s="21"/>
      <c r="C49" s="21"/>
      <c r="D49" s="81"/>
      <c r="E49" s="62"/>
      <c r="F49" s="21"/>
      <c r="G49" s="62"/>
      <c r="H49" s="76"/>
      <c r="I49" s="21"/>
      <c r="J49" s="21"/>
      <c r="K49" s="81"/>
      <c r="L49" s="62"/>
      <c r="M49" s="21"/>
      <c r="N49" s="62"/>
    </row>
    <row r="50" spans="1:14" ht="18.75" x14ac:dyDescent="0.25">
      <c r="A50" s="76"/>
      <c r="B50" s="21"/>
      <c r="C50" s="21"/>
      <c r="D50" s="81"/>
      <c r="E50" s="62"/>
      <c r="F50" s="21"/>
      <c r="G50" s="62"/>
      <c r="H50" s="76"/>
      <c r="I50" s="21"/>
      <c r="J50" s="21"/>
      <c r="K50" s="81"/>
      <c r="L50" s="62"/>
      <c r="M50" s="21"/>
      <c r="N50" s="62"/>
    </row>
    <row r="51" spans="1:14" ht="18.75" x14ac:dyDescent="0.25">
      <c r="A51" s="76"/>
      <c r="B51" s="21"/>
      <c r="C51" s="21"/>
      <c r="D51" s="81"/>
      <c r="E51" s="62"/>
      <c r="F51" s="21"/>
      <c r="G51" s="62"/>
      <c r="H51" s="76"/>
      <c r="I51" s="21"/>
      <c r="J51" s="21"/>
      <c r="K51" s="81"/>
      <c r="L51" s="62"/>
      <c r="M51" s="21"/>
      <c r="N51" s="62"/>
    </row>
    <row r="52" spans="1:14" ht="18.75" x14ac:dyDescent="0.25">
      <c r="A52" s="76"/>
      <c r="B52" s="21"/>
      <c r="C52" s="21"/>
      <c r="D52" s="81"/>
      <c r="E52" s="62"/>
      <c r="F52" s="21"/>
      <c r="G52" s="62"/>
      <c r="H52" s="76"/>
      <c r="I52" s="21"/>
      <c r="J52" s="21"/>
      <c r="K52" s="81"/>
      <c r="L52" s="62"/>
      <c r="M52" s="21"/>
      <c r="N52" s="62"/>
    </row>
    <row r="53" spans="1:14" ht="18.75" x14ac:dyDescent="0.25">
      <c r="A53" s="76"/>
      <c r="B53" s="21"/>
      <c r="C53" s="21"/>
      <c r="D53" s="81"/>
      <c r="E53" s="62"/>
      <c r="F53" s="21"/>
      <c r="G53" s="62"/>
      <c r="H53" s="76"/>
      <c r="I53" s="21"/>
      <c r="J53" s="21"/>
      <c r="K53" s="81"/>
      <c r="L53" s="62"/>
      <c r="M53" s="21"/>
      <c r="N53" s="62"/>
    </row>
    <row r="54" spans="1:14" ht="18.75" x14ac:dyDescent="0.25">
      <c r="A54" s="76"/>
      <c r="B54" s="21"/>
      <c r="C54" s="21"/>
      <c r="D54" s="81"/>
      <c r="E54" s="62"/>
      <c r="F54" s="21"/>
      <c r="G54" s="62"/>
      <c r="H54" s="76"/>
      <c r="I54" s="21"/>
      <c r="J54" s="21"/>
      <c r="K54" s="81"/>
      <c r="L54" s="62"/>
      <c r="M54" s="21"/>
      <c r="N54" s="62"/>
    </row>
    <row r="55" spans="1:14" ht="18.75" x14ac:dyDescent="0.25">
      <c r="A55" s="76"/>
      <c r="B55" s="21"/>
      <c r="C55" s="21"/>
      <c r="D55" s="81"/>
      <c r="E55" s="62"/>
      <c r="F55" s="21"/>
      <c r="G55" s="62"/>
      <c r="H55" s="76"/>
      <c r="I55" s="21"/>
      <c r="J55" s="21"/>
      <c r="K55" s="81"/>
      <c r="L55" s="62"/>
      <c r="M55" s="21"/>
      <c r="N55" s="62"/>
    </row>
    <row r="56" spans="1:14" ht="18.75" x14ac:dyDescent="0.25">
      <c r="A56" s="76"/>
      <c r="B56" s="21"/>
      <c r="C56" s="21"/>
      <c r="D56" s="81"/>
      <c r="E56" s="62"/>
      <c r="F56" s="21"/>
      <c r="G56" s="62"/>
      <c r="H56" s="76"/>
      <c r="I56" s="21"/>
      <c r="J56" s="21"/>
      <c r="K56" s="81"/>
      <c r="L56" s="62"/>
      <c r="M56" s="21"/>
      <c r="N56" s="62"/>
    </row>
    <row r="57" spans="1:14" ht="18.75" x14ac:dyDescent="0.25">
      <c r="A57" s="76"/>
      <c r="B57" s="21"/>
      <c r="C57" s="21"/>
      <c r="D57" s="81"/>
      <c r="E57" s="62"/>
      <c r="F57" s="21"/>
      <c r="G57" s="62"/>
      <c r="H57" s="76"/>
      <c r="I57" s="21"/>
      <c r="J57" s="21"/>
      <c r="K57" s="81"/>
      <c r="L57" s="62"/>
      <c r="M57" s="21"/>
      <c r="N57" s="62"/>
    </row>
    <row r="58" spans="1:14" ht="18.75" x14ac:dyDescent="0.25">
      <c r="A58" s="76"/>
      <c r="B58" s="21"/>
      <c r="C58" s="21"/>
      <c r="D58" s="81"/>
      <c r="E58" s="62"/>
      <c r="F58" s="21"/>
      <c r="G58" s="62"/>
      <c r="H58" s="76"/>
      <c r="I58" s="21"/>
      <c r="J58" s="21"/>
      <c r="K58" s="81"/>
      <c r="L58" s="62"/>
      <c r="M58" s="21"/>
      <c r="N58" s="62"/>
    </row>
    <row r="59" spans="1:14" ht="18.75" x14ac:dyDescent="0.25">
      <c r="A59" s="76"/>
      <c r="B59" s="21"/>
      <c r="C59" s="21"/>
      <c r="D59" s="81"/>
      <c r="E59" s="62"/>
      <c r="F59" s="21"/>
      <c r="G59" s="62"/>
      <c r="H59" s="76"/>
      <c r="I59" s="21"/>
      <c r="J59" s="21"/>
      <c r="K59" s="81"/>
      <c r="L59" s="62"/>
      <c r="M59" s="21"/>
      <c r="N59" s="62"/>
    </row>
    <row r="60" spans="1:14" ht="18.75" x14ac:dyDescent="0.25">
      <c r="A60" s="76"/>
      <c r="B60" s="21"/>
      <c r="C60" s="21"/>
      <c r="D60" s="81"/>
      <c r="E60" s="62"/>
      <c r="F60" s="21"/>
      <c r="G60" s="62"/>
      <c r="H60" s="76"/>
      <c r="I60" s="21"/>
      <c r="J60" s="21"/>
      <c r="K60" s="81"/>
      <c r="L60" s="62"/>
      <c r="M60" s="21"/>
      <c r="N60" s="62"/>
    </row>
    <row r="61" spans="1:14" ht="18.75" x14ac:dyDescent="0.25">
      <c r="A61" s="76"/>
      <c r="B61" s="21"/>
      <c r="C61" s="21"/>
      <c r="D61" s="81"/>
      <c r="E61" s="62"/>
      <c r="F61" s="21"/>
      <c r="G61" s="62"/>
      <c r="H61" s="76"/>
      <c r="I61" s="21"/>
      <c r="J61" s="21"/>
      <c r="K61" s="81"/>
      <c r="L61" s="62"/>
      <c r="M61" s="21"/>
      <c r="N61" s="62"/>
    </row>
    <row r="62" spans="1:14" ht="18.75" x14ac:dyDescent="0.25">
      <c r="A62" s="76"/>
      <c r="B62" s="21"/>
      <c r="C62" s="21"/>
      <c r="D62" s="81"/>
      <c r="E62" s="62"/>
      <c r="F62" s="21"/>
      <c r="G62" s="62"/>
      <c r="H62" s="76"/>
      <c r="I62" s="21"/>
      <c r="J62" s="21"/>
      <c r="K62" s="81"/>
      <c r="L62" s="62"/>
      <c r="M62" s="21"/>
      <c r="N62" s="62"/>
    </row>
    <row r="63" spans="1:14" ht="18.75" x14ac:dyDescent="0.25">
      <c r="A63" s="76"/>
      <c r="B63" s="21"/>
      <c r="C63" s="21"/>
      <c r="D63" s="81"/>
      <c r="E63" s="62"/>
      <c r="F63" s="21"/>
      <c r="G63" s="62"/>
      <c r="H63" s="76"/>
      <c r="I63" s="21"/>
      <c r="J63" s="21"/>
      <c r="K63" s="81"/>
      <c r="L63" s="62"/>
      <c r="M63" s="21"/>
      <c r="N63" s="62"/>
    </row>
    <row r="64" spans="1:14" ht="18.75" x14ac:dyDescent="0.25">
      <c r="A64" s="76"/>
      <c r="B64" s="21"/>
      <c r="C64" s="21"/>
      <c r="D64" s="81"/>
      <c r="E64" s="62"/>
      <c r="F64" s="21"/>
      <c r="G64" s="62"/>
      <c r="H64" s="76"/>
      <c r="I64" s="21"/>
      <c r="J64" s="21"/>
      <c r="K64" s="81"/>
      <c r="L64" s="62"/>
      <c r="M64" s="21"/>
      <c r="N64" s="62"/>
    </row>
    <row r="65" spans="1:14" ht="18.75" x14ac:dyDescent="0.25">
      <c r="A65" s="76"/>
      <c r="B65" s="21"/>
      <c r="C65" s="21"/>
      <c r="D65" s="81"/>
      <c r="E65" s="62"/>
      <c r="F65" s="21"/>
      <c r="G65" s="62"/>
      <c r="H65" s="76"/>
      <c r="I65" s="21"/>
      <c r="J65" s="21"/>
      <c r="K65" s="81"/>
      <c r="L65" s="62"/>
      <c r="M65" s="21"/>
      <c r="N65" s="62"/>
    </row>
    <row r="66" spans="1:14" ht="18.75" x14ac:dyDescent="0.25">
      <c r="A66" s="76"/>
      <c r="B66" s="21"/>
      <c r="C66" s="21"/>
      <c r="D66" s="81"/>
      <c r="E66" s="62"/>
      <c r="F66" s="21"/>
      <c r="G66" s="62"/>
      <c r="H66" s="76"/>
      <c r="I66" s="21"/>
      <c r="J66" s="21"/>
      <c r="K66" s="81"/>
      <c r="L66" s="62"/>
      <c r="M66" s="21"/>
      <c r="N66" s="62"/>
    </row>
    <row r="67" spans="1:14" ht="18.75" x14ac:dyDescent="0.25">
      <c r="A67" s="76"/>
      <c r="B67" s="21"/>
      <c r="C67" s="21"/>
      <c r="D67" s="81"/>
      <c r="E67" s="62"/>
      <c r="F67" s="21"/>
      <c r="G67" s="62"/>
      <c r="H67" s="76"/>
      <c r="I67" s="21"/>
      <c r="J67" s="21"/>
      <c r="K67" s="81"/>
      <c r="L67" s="62"/>
      <c r="M67" s="21"/>
      <c r="N67" s="62"/>
    </row>
    <row r="68" spans="1:14" ht="18.75" x14ac:dyDescent="0.25">
      <c r="A68" s="76"/>
      <c r="B68" s="21"/>
      <c r="C68" s="21"/>
      <c r="D68" s="81"/>
      <c r="E68" s="62"/>
      <c r="F68" s="21"/>
      <c r="G68" s="62"/>
      <c r="H68" s="76"/>
      <c r="I68" s="21"/>
      <c r="J68" s="21"/>
      <c r="K68" s="81"/>
      <c r="L68" s="62"/>
      <c r="M68" s="21"/>
      <c r="N68" s="62"/>
    </row>
    <row r="69" spans="1:14" ht="18.75" x14ac:dyDescent="0.25">
      <c r="A69" s="76"/>
      <c r="B69" s="21"/>
      <c r="C69" s="21"/>
      <c r="D69" s="81"/>
      <c r="E69" s="62"/>
      <c r="F69" s="21"/>
      <c r="G69" s="62"/>
      <c r="H69" s="76"/>
      <c r="I69" s="21"/>
      <c r="J69" s="21"/>
      <c r="K69" s="81"/>
      <c r="L69" s="62"/>
      <c r="M69" s="21"/>
      <c r="N69" s="62"/>
    </row>
    <row r="70" spans="1:14" ht="18.75" x14ac:dyDescent="0.25">
      <c r="A70" s="76"/>
      <c r="B70" s="21"/>
      <c r="C70" s="21"/>
      <c r="D70" s="81"/>
      <c r="E70" s="62"/>
      <c r="F70" s="21"/>
      <c r="G70" s="62"/>
      <c r="H70" s="76"/>
      <c r="I70" s="21"/>
      <c r="J70" s="21"/>
      <c r="K70" s="81"/>
      <c r="L70" s="62"/>
      <c r="M70" s="21"/>
      <c r="N70" s="62"/>
    </row>
    <row r="71" spans="1:14" ht="18.75" x14ac:dyDescent="0.25">
      <c r="A71" s="76"/>
      <c r="B71" s="21"/>
      <c r="C71" s="21"/>
      <c r="D71" s="81"/>
      <c r="E71" s="62"/>
      <c r="F71" s="21"/>
      <c r="G71" s="62"/>
      <c r="H71" s="76"/>
      <c r="I71" s="21"/>
      <c r="J71" s="21"/>
      <c r="K71" s="81"/>
      <c r="L71" s="62"/>
      <c r="M71" s="21"/>
      <c r="N71" s="62"/>
    </row>
    <row r="72" spans="1:14" ht="18.75" x14ac:dyDescent="0.25">
      <c r="A72" s="76"/>
      <c r="B72" s="21"/>
      <c r="C72" s="21"/>
      <c r="D72" s="81"/>
      <c r="E72" s="62"/>
      <c r="F72" s="21"/>
      <c r="G72" s="62"/>
      <c r="H72" s="76"/>
      <c r="I72" s="21"/>
      <c r="J72" s="21"/>
      <c r="K72" s="81"/>
      <c r="L72" s="62"/>
      <c r="M72" s="21"/>
      <c r="N72" s="62"/>
    </row>
    <row r="73" spans="1:14" ht="18.75" x14ac:dyDescent="0.25">
      <c r="A73" s="76"/>
      <c r="B73" s="21"/>
      <c r="C73" s="21"/>
      <c r="D73" s="81"/>
      <c r="E73" s="62"/>
      <c r="F73" s="21"/>
      <c r="G73" s="62"/>
      <c r="H73" s="76"/>
      <c r="I73" s="21"/>
      <c r="J73" s="21"/>
      <c r="K73" s="81"/>
      <c r="L73" s="62"/>
      <c r="M73" s="21"/>
      <c r="N73" s="62"/>
    </row>
    <row r="74" spans="1:14" ht="18.75" x14ac:dyDescent="0.25">
      <c r="A74" s="76"/>
      <c r="B74" s="21"/>
      <c r="C74" s="21"/>
      <c r="D74" s="81"/>
      <c r="E74" s="62"/>
      <c r="F74" s="21"/>
      <c r="G74" s="62"/>
      <c r="H74" s="76"/>
      <c r="I74" s="21"/>
      <c r="J74" s="21"/>
      <c r="K74" s="81"/>
      <c r="L74" s="62"/>
      <c r="M74" s="21"/>
      <c r="N74" s="62"/>
    </row>
    <row r="75" spans="1:14" ht="18.75" x14ac:dyDescent="0.25">
      <c r="A75" s="76"/>
      <c r="B75" s="21"/>
      <c r="C75" s="21"/>
      <c r="D75" s="81"/>
      <c r="E75" s="62"/>
      <c r="F75" s="21"/>
      <c r="G75" s="62"/>
      <c r="H75" s="76"/>
      <c r="I75" s="21"/>
      <c r="J75" s="21"/>
      <c r="K75" s="81"/>
      <c r="L75" s="62"/>
      <c r="M75" s="21"/>
      <c r="N75" s="62"/>
    </row>
    <row r="76" spans="1:14" ht="18.75" x14ac:dyDescent="0.25">
      <c r="A76" s="76"/>
      <c r="B76" s="21"/>
      <c r="C76" s="21"/>
      <c r="D76" s="81"/>
      <c r="E76" s="62"/>
      <c r="F76" s="21"/>
      <c r="G76" s="62"/>
      <c r="H76" s="76"/>
      <c r="I76" s="21"/>
      <c r="J76" s="21"/>
      <c r="K76" s="81"/>
      <c r="L76" s="62"/>
      <c r="M76" s="21"/>
      <c r="N76" s="62"/>
    </row>
    <row r="77" spans="1:14" ht="18.75" x14ac:dyDescent="0.25">
      <c r="A77" s="64"/>
      <c r="B77" s="21"/>
      <c r="C77" s="21"/>
      <c r="D77" s="81"/>
      <c r="E77" s="62"/>
      <c r="F77" s="21"/>
      <c r="G77" s="62"/>
      <c r="H77" s="76"/>
      <c r="I77" s="21"/>
      <c r="J77" s="21"/>
      <c r="K77" s="81"/>
      <c r="L77" s="62"/>
      <c r="M77" s="21"/>
      <c r="N77" s="62"/>
    </row>
    <row r="78" spans="1:14" ht="18.75" x14ac:dyDescent="0.25">
      <c r="A78" s="64"/>
      <c r="B78" s="21"/>
      <c r="C78" s="21"/>
      <c r="D78" s="81"/>
      <c r="E78" s="62"/>
      <c r="F78" s="21"/>
      <c r="G78" s="62"/>
      <c r="H78" s="76"/>
      <c r="I78" s="21"/>
      <c r="J78" s="21"/>
      <c r="K78" s="81"/>
      <c r="L78" s="62"/>
      <c r="M78" s="21"/>
      <c r="N78" s="62"/>
    </row>
    <row r="79" spans="1:14" ht="18.75" x14ac:dyDescent="0.25">
      <c r="A79" s="64"/>
      <c r="B79" s="21"/>
      <c r="C79" s="21"/>
      <c r="D79" s="81"/>
      <c r="E79" s="62"/>
      <c r="F79" s="21"/>
      <c r="G79" s="62"/>
      <c r="H79" s="76"/>
      <c r="I79" s="21"/>
      <c r="J79" s="21"/>
      <c r="K79" s="81"/>
      <c r="L79" s="62"/>
      <c r="M79" s="21"/>
      <c r="N79" s="62"/>
    </row>
    <row r="80" spans="1:14" ht="18.75" x14ac:dyDescent="0.25">
      <c r="A80" s="64"/>
      <c r="B80" s="21"/>
      <c r="C80" s="21"/>
      <c r="D80" s="81"/>
      <c r="E80" s="62"/>
      <c r="F80" s="21"/>
      <c r="G80" s="62"/>
      <c r="H80" s="76"/>
      <c r="I80" s="21"/>
      <c r="J80" s="21"/>
      <c r="K80" s="81"/>
      <c r="L80" s="62"/>
      <c r="M80" s="21"/>
      <c r="N80" s="62"/>
    </row>
    <row r="81" spans="1:14" ht="18.75" x14ac:dyDescent="0.25">
      <c r="A81" s="64"/>
      <c r="B81" s="21"/>
      <c r="C81" s="21"/>
      <c r="D81" s="81"/>
      <c r="E81" s="62"/>
      <c r="F81" s="21"/>
      <c r="G81" s="62"/>
      <c r="H81" s="76"/>
      <c r="I81" s="21"/>
      <c r="J81" s="21"/>
      <c r="K81" s="81"/>
      <c r="L81" s="62"/>
      <c r="M81" s="21"/>
      <c r="N81" s="62"/>
    </row>
    <row r="82" spans="1:14" ht="18.75" x14ac:dyDescent="0.25">
      <c r="A82" s="64"/>
      <c r="B82" s="21"/>
      <c r="C82" s="21"/>
      <c r="D82" s="81"/>
      <c r="E82" s="62"/>
      <c r="F82" s="21"/>
      <c r="G82" s="62"/>
      <c r="H82" s="76"/>
      <c r="I82" s="21"/>
      <c r="J82" s="21"/>
      <c r="K82" s="81"/>
      <c r="L82" s="62"/>
      <c r="M82" s="21"/>
      <c r="N82" s="62"/>
    </row>
    <row r="83" spans="1:14" ht="18.75" x14ac:dyDescent="0.25">
      <c r="A83" s="64"/>
      <c r="B83" s="21"/>
      <c r="C83" s="21"/>
      <c r="D83" s="81"/>
      <c r="E83" s="62"/>
      <c r="F83" s="21"/>
      <c r="G83" s="62"/>
      <c r="H83" s="76"/>
      <c r="I83" s="21"/>
      <c r="J83" s="21"/>
      <c r="K83" s="81"/>
      <c r="L83" s="62"/>
      <c r="M83" s="21"/>
      <c r="N83" s="62"/>
    </row>
    <row r="84" spans="1:14" ht="18.75" x14ac:dyDescent="0.25">
      <c r="A84" s="64"/>
      <c r="B84" s="21"/>
      <c r="C84" s="21"/>
      <c r="D84" s="81"/>
      <c r="E84" s="62"/>
      <c r="F84" s="21"/>
      <c r="G84" s="62"/>
      <c r="H84" s="76"/>
      <c r="I84" s="21"/>
      <c r="J84" s="21"/>
      <c r="K84" s="81"/>
      <c r="L84" s="62"/>
      <c r="M84" s="21"/>
      <c r="N84" s="62"/>
    </row>
    <row r="85" spans="1:14" ht="18.75" x14ac:dyDescent="0.25">
      <c r="A85" s="64"/>
      <c r="B85" s="21"/>
      <c r="C85" s="21"/>
      <c r="D85" s="81"/>
      <c r="E85" s="62"/>
      <c r="F85" s="21"/>
      <c r="G85" s="62"/>
      <c r="H85" s="76"/>
      <c r="I85" s="21"/>
      <c r="J85" s="21"/>
      <c r="K85" s="81"/>
      <c r="L85" s="62"/>
      <c r="M85" s="21"/>
      <c r="N85" s="62"/>
    </row>
    <row r="86" spans="1:14" ht="18.75" x14ac:dyDescent="0.25">
      <c r="A86" s="64"/>
      <c r="B86" s="21"/>
      <c r="C86" s="21"/>
      <c r="D86" s="81"/>
      <c r="E86" s="62"/>
      <c r="F86" s="21"/>
      <c r="G86" s="62"/>
      <c r="H86" s="76"/>
      <c r="I86" s="21"/>
      <c r="J86" s="21"/>
      <c r="K86" s="81"/>
      <c r="L86" s="62"/>
      <c r="M86" s="21"/>
      <c r="N86" s="62"/>
    </row>
    <row r="87" spans="1:14" ht="18.75" x14ac:dyDescent="0.25">
      <c r="A87" s="64"/>
      <c r="B87" s="21"/>
      <c r="C87" s="21"/>
      <c r="D87" s="81"/>
      <c r="E87" s="62"/>
      <c r="F87" s="21"/>
      <c r="G87" s="62"/>
      <c r="H87" s="76"/>
      <c r="I87" s="21"/>
      <c r="J87" s="21"/>
      <c r="K87" s="81"/>
      <c r="L87" s="62"/>
      <c r="M87" s="21"/>
      <c r="N87" s="62"/>
    </row>
    <row r="88" spans="1:14" ht="18.75" x14ac:dyDescent="0.25">
      <c r="A88" s="64"/>
      <c r="B88" s="21"/>
      <c r="C88" s="21"/>
      <c r="D88" s="81"/>
      <c r="E88" s="62"/>
      <c r="F88" s="21"/>
      <c r="G88" s="62"/>
      <c r="H88" s="76"/>
      <c r="I88" s="21"/>
      <c r="J88" s="21"/>
      <c r="K88" s="81"/>
      <c r="L88" s="62"/>
      <c r="M88" s="21"/>
      <c r="N88" s="62"/>
    </row>
    <row r="89" spans="1:14" ht="18.75" x14ac:dyDescent="0.25">
      <c r="A89" s="64"/>
      <c r="B89" s="21"/>
      <c r="C89" s="21"/>
      <c r="D89" s="81"/>
      <c r="E89" s="62"/>
      <c r="F89" s="21"/>
      <c r="G89" s="62"/>
      <c r="H89" s="76"/>
      <c r="I89" s="21"/>
      <c r="J89" s="21"/>
      <c r="K89" s="81"/>
      <c r="L89" s="62"/>
      <c r="M89" s="21"/>
      <c r="N89" s="62"/>
    </row>
    <row r="90" spans="1:14" ht="18.75" x14ac:dyDescent="0.25">
      <c r="A90" s="64"/>
      <c r="B90" s="21"/>
      <c r="C90" s="21"/>
      <c r="D90" s="81"/>
      <c r="E90" s="62"/>
      <c r="F90" s="21"/>
      <c r="G90" s="62"/>
      <c r="H90" s="76"/>
      <c r="I90" s="21"/>
      <c r="J90" s="21"/>
      <c r="K90" s="81"/>
      <c r="L90" s="62"/>
      <c r="M90" s="21"/>
      <c r="N90" s="62"/>
    </row>
    <row r="91" spans="1:14" ht="18.75" x14ac:dyDescent="0.25">
      <c r="A91" s="64"/>
      <c r="B91" s="21"/>
      <c r="C91" s="21"/>
      <c r="D91" s="81"/>
      <c r="E91" s="62"/>
      <c r="F91" s="21"/>
      <c r="G91" s="62"/>
      <c r="H91" s="76"/>
      <c r="I91" s="21"/>
      <c r="J91" s="21"/>
      <c r="K91" s="81"/>
      <c r="L91" s="62"/>
      <c r="M91" s="21"/>
      <c r="N91" s="62"/>
    </row>
    <row r="92" spans="1:14" ht="18.75" x14ac:dyDescent="0.25">
      <c r="A92" s="64"/>
      <c r="B92" s="21"/>
      <c r="C92" s="21"/>
      <c r="D92" s="81"/>
      <c r="E92" s="62"/>
      <c r="F92" s="21"/>
      <c r="G92" s="62"/>
      <c r="H92" s="76"/>
      <c r="I92" s="21"/>
      <c r="J92" s="21"/>
      <c r="K92" s="81"/>
      <c r="L92" s="62"/>
      <c r="M92" s="21"/>
      <c r="N92" s="62"/>
    </row>
    <row r="93" spans="1:14" ht="18.75" x14ac:dyDescent="0.25">
      <c r="A93" s="64"/>
      <c r="B93" s="21"/>
      <c r="C93" s="21"/>
      <c r="D93" s="81"/>
      <c r="E93" s="62"/>
      <c r="F93" s="21"/>
      <c r="G93" s="62"/>
      <c r="H93" s="76"/>
      <c r="I93" s="21"/>
      <c r="J93" s="21"/>
      <c r="K93" s="81"/>
      <c r="L93" s="62"/>
      <c r="M93" s="21"/>
      <c r="N93" s="62"/>
    </row>
    <row r="94" spans="1:14" ht="18.75" x14ac:dyDescent="0.25">
      <c r="A94" s="64"/>
      <c r="B94" s="21"/>
      <c r="C94" s="21"/>
      <c r="D94" s="81"/>
      <c r="E94" s="62"/>
      <c r="F94" s="21"/>
      <c r="G94" s="62"/>
      <c r="H94" s="76"/>
      <c r="I94" s="21"/>
      <c r="J94" s="21"/>
      <c r="K94" s="81"/>
      <c r="L94" s="62"/>
      <c r="M94" s="21"/>
      <c r="N94" s="62"/>
    </row>
    <row r="95" spans="1:14" ht="18.75" x14ac:dyDescent="0.25">
      <c r="A95" s="64"/>
      <c r="B95" s="21"/>
      <c r="C95" s="21"/>
      <c r="D95" s="81"/>
      <c r="E95" s="62"/>
      <c r="F95" s="21"/>
      <c r="G95" s="62"/>
      <c r="H95" s="76"/>
      <c r="I95" s="21"/>
      <c r="J95" s="21"/>
      <c r="K95" s="81"/>
      <c r="L95" s="62"/>
      <c r="M95" s="21"/>
      <c r="N95" s="62"/>
    </row>
    <row r="96" spans="1:14" ht="18.75" x14ac:dyDescent="0.25">
      <c r="A96" s="64"/>
      <c r="B96" s="21"/>
      <c r="C96" s="21"/>
      <c r="D96" s="81"/>
      <c r="E96" s="62"/>
      <c r="F96" s="21"/>
      <c r="G96" s="62"/>
      <c r="H96" s="76"/>
      <c r="I96" s="21"/>
      <c r="J96" s="21"/>
      <c r="K96" s="81"/>
      <c r="L96" s="62"/>
      <c r="M96" s="21"/>
      <c r="N96" s="62"/>
    </row>
    <row r="97" spans="1:14" ht="18.75" x14ac:dyDescent="0.25">
      <c r="A97" s="64"/>
      <c r="B97" s="21"/>
      <c r="C97" s="21"/>
      <c r="D97" s="81"/>
      <c r="E97" s="62"/>
      <c r="F97" s="21"/>
      <c r="G97" s="62"/>
      <c r="H97" s="76"/>
      <c r="I97" s="21"/>
      <c r="J97" s="21"/>
      <c r="K97" s="81"/>
      <c r="L97" s="62"/>
      <c r="M97" s="21"/>
      <c r="N97" s="62"/>
    </row>
    <row r="98" spans="1:14" ht="18.75" x14ac:dyDescent="0.25">
      <c r="A98" s="64"/>
      <c r="B98" s="21"/>
      <c r="C98" s="21"/>
      <c r="D98" s="81"/>
      <c r="E98" s="62"/>
      <c r="F98" s="21"/>
      <c r="G98" s="62"/>
      <c r="H98" s="76"/>
      <c r="I98" s="21"/>
      <c r="J98" s="21"/>
      <c r="K98" s="81"/>
      <c r="L98" s="62"/>
      <c r="M98" s="21"/>
      <c r="N98" s="62"/>
    </row>
    <row r="99" spans="1:14" ht="18.75" x14ac:dyDescent="0.25">
      <c r="A99" s="64"/>
      <c r="B99" s="21"/>
      <c r="C99" s="21"/>
      <c r="D99" s="81"/>
      <c r="E99" s="62"/>
      <c r="F99" s="21"/>
      <c r="G99" s="62"/>
      <c r="H99" s="76"/>
      <c r="I99" s="21"/>
      <c r="J99" s="21"/>
      <c r="K99" s="81"/>
      <c r="L99" s="62"/>
      <c r="M99" s="21"/>
      <c r="N99" s="62"/>
    </row>
    <row r="100" spans="1:14" ht="18.75" x14ac:dyDescent="0.25">
      <c r="A100" s="64"/>
      <c r="B100" s="21"/>
      <c r="C100" s="21"/>
      <c r="D100" s="81"/>
      <c r="E100" s="62"/>
      <c r="F100" s="21"/>
      <c r="G100" s="62"/>
      <c r="H100" s="76"/>
      <c r="I100" s="21"/>
      <c r="J100" s="21"/>
      <c r="K100" s="81"/>
      <c r="L100" s="62"/>
      <c r="M100" s="21"/>
      <c r="N100" s="62"/>
    </row>
    <row r="101" spans="1:14" ht="18.75" x14ac:dyDescent="0.25">
      <c r="A101" s="64"/>
      <c r="B101" s="21"/>
      <c r="C101" s="21"/>
      <c r="D101" s="81"/>
      <c r="E101" s="62"/>
      <c r="F101" s="21"/>
      <c r="G101" s="62"/>
      <c r="H101" s="76"/>
      <c r="I101" s="21"/>
      <c r="J101" s="21"/>
      <c r="K101" s="81"/>
      <c r="L101" s="62"/>
      <c r="M101" s="21"/>
      <c r="N101" s="62"/>
    </row>
    <row r="102" spans="1:14" ht="18.75" x14ac:dyDescent="0.25">
      <c r="A102" s="64"/>
      <c r="B102" s="21"/>
      <c r="C102" s="21"/>
      <c r="D102" s="81"/>
      <c r="E102" s="62"/>
      <c r="F102" s="21"/>
      <c r="G102" s="62"/>
      <c r="H102" s="76"/>
      <c r="I102" s="21"/>
      <c r="J102" s="21"/>
      <c r="K102" s="81"/>
      <c r="L102" s="62"/>
      <c r="M102" s="21"/>
      <c r="N102" s="62"/>
    </row>
    <row r="103" spans="1:14" ht="18.75" x14ac:dyDescent="0.25">
      <c r="A103" s="64"/>
      <c r="B103" s="21"/>
      <c r="C103" s="21"/>
      <c r="D103" s="81"/>
      <c r="E103" s="62"/>
      <c r="F103" s="21"/>
      <c r="G103" s="62"/>
      <c r="H103" s="76"/>
      <c r="I103" s="21"/>
      <c r="J103" s="21"/>
      <c r="K103" s="81"/>
      <c r="L103" s="62"/>
      <c r="M103" s="21"/>
      <c r="N103" s="62"/>
    </row>
    <row r="104" spans="1:14" ht="18.75" x14ac:dyDescent="0.25">
      <c r="A104" s="64"/>
      <c r="B104" s="21"/>
      <c r="C104" s="21"/>
      <c r="D104" s="81"/>
      <c r="E104" s="62"/>
      <c r="F104" s="21"/>
      <c r="G104" s="62"/>
      <c r="H104" s="76"/>
      <c r="I104" s="21"/>
      <c r="J104" s="21"/>
      <c r="K104" s="81"/>
      <c r="L104" s="62"/>
      <c r="M104" s="21"/>
      <c r="N104" s="62"/>
    </row>
    <row r="105" spans="1:14" ht="18.75" x14ac:dyDescent="0.25">
      <c r="A105" s="64"/>
      <c r="B105" s="21"/>
      <c r="C105" s="21"/>
      <c r="D105" s="81"/>
      <c r="E105" s="62"/>
      <c r="F105" s="21"/>
      <c r="G105" s="62"/>
      <c r="H105" s="76"/>
      <c r="I105" s="21"/>
      <c r="J105" s="21"/>
      <c r="K105" s="81"/>
      <c r="L105" s="62"/>
      <c r="M105" s="21"/>
      <c r="N105" s="62"/>
    </row>
    <row r="106" spans="1:14" ht="18.75" x14ac:dyDescent="0.25">
      <c r="A106" s="64"/>
      <c r="B106" s="21"/>
      <c r="C106" s="21"/>
      <c r="D106" s="81"/>
      <c r="E106" s="62"/>
      <c r="F106" s="21"/>
      <c r="G106" s="62"/>
      <c r="H106" s="76"/>
      <c r="I106" s="21"/>
      <c r="J106" s="21"/>
      <c r="K106" s="81"/>
      <c r="L106" s="62"/>
      <c r="M106" s="21"/>
      <c r="N106" s="62"/>
    </row>
    <row r="107" spans="1:14" ht="18.75" x14ac:dyDescent="0.25">
      <c r="A107" s="64"/>
      <c r="B107" s="21"/>
      <c r="C107" s="21"/>
      <c r="D107" s="81"/>
      <c r="E107" s="62"/>
      <c r="F107" s="21"/>
      <c r="G107" s="62"/>
      <c r="H107" s="76"/>
      <c r="I107" s="21"/>
      <c r="J107" s="21"/>
      <c r="K107" s="81"/>
      <c r="L107" s="62"/>
      <c r="M107" s="21"/>
      <c r="N107" s="62"/>
    </row>
    <row r="108" spans="1:14" ht="18.75" x14ac:dyDescent="0.25">
      <c r="A108" s="64"/>
      <c r="B108" s="21"/>
      <c r="C108" s="21"/>
      <c r="D108" s="81"/>
      <c r="E108" s="62"/>
      <c r="F108" s="21"/>
      <c r="G108" s="62"/>
      <c r="H108" s="76"/>
      <c r="I108" s="21"/>
      <c r="J108" s="21"/>
      <c r="K108" s="81"/>
      <c r="L108" s="62"/>
      <c r="M108" s="21"/>
      <c r="N108" s="62"/>
    </row>
    <row r="109" spans="1:14" ht="18.75" x14ac:dyDescent="0.25">
      <c r="A109" s="64"/>
      <c r="B109" s="21"/>
      <c r="C109" s="21"/>
      <c r="D109" s="81"/>
      <c r="E109" s="62"/>
      <c r="F109" s="21"/>
      <c r="G109" s="62"/>
      <c r="H109" s="76"/>
      <c r="I109" s="21"/>
      <c r="J109" s="21"/>
      <c r="K109" s="81"/>
      <c r="L109" s="62"/>
      <c r="M109" s="21"/>
      <c r="N109" s="62"/>
    </row>
    <row r="110" spans="1:14" ht="18.75" x14ac:dyDescent="0.25">
      <c r="A110" s="64"/>
      <c r="B110" s="21"/>
      <c r="C110" s="21"/>
      <c r="D110" s="81"/>
      <c r="E110" s="62"/>
      <c r="F110" s="21"/>
      <c r="G110" s="62"/>
      <c r="H110" s="76"/>
      <c r="I110" s="21"/>
      <c r="J110" s="21"/>
      <c r="K110" s="81"/>
      <c r="L110" s="62"/>
      <c r="M110" s="21"/>
      <c r="N110" s="62"/>
    </row>
    <row r="111" spans="1:14" ht="18.75" x14ac:dyDescent="0.25">
      <c r="A111" s="64"/>
      <c r="B111" s="21"/>
      <c r="C111" s="21"/>
      <c r="D111" s="81"/>
      <c r="E111" s="62"/>
      <c r="F111" s="21"/>
      <c r="G111" s="62"/>
      <c r="H111" s="76"/>
      <c r="I111" s="21"/>
      <c r="J111" s="21"/>
      <c r="K111" s="81"/>
      <c r="L111" s="62"/>
      <c r="M111" s="21"/>
      <c r="N111" s="62"/>
    </row>
    <row r="112" spans="1:14" ht="18.75" x14ac:dyDescent="0.25">
      <c r="A112" s="64"/>
      <c r="B112" s="21"/>
      <c r="C112" s="21"/>
      <c r="D112" s="81"/>
      <c r="E112" s="62"/>
      <c r="F112" s="21"/>
      <c r="G112" s="62"/>
      <c r="H112" s="76"/>
      <c r="I112" s="21"/>
      <c r="J112" s="21"/>
      <c r="K112" s="81"/>
      <c r="L112" s="62"/>
      <c r="M112" s="21"/>
      <c r="N112" s="62"/>
    </row>
    <row r="113" spans="1:14" ht="18.75" x14ac:dyDescent="0.25">
      <c r="A113" s="64"/>
      <c r="B113" s="21"/>
      <c r="C113" s="21"/>
      <c r="D113" s="81"/>
      <c r="E113" s="62"/>
      <c r="F113" s="21"/>
      <c r="G113" s="62"/>
      <c r="H113" s="76"/>
      <c r="I113" s="21"/>
      <c r="J113" s="21"/>
      <c r="K113" s="81"/>
      <c r="L113" s="62"/>
      <c r="M113" s="21"/>
      <c r="N113" s="62"/>
    </row>
    <row r="114" spans="1:14" ht="18.75" x14ac:dyDescent="0.25">
      <c r="A114" s="64"/>
      <c r="B114" s="21"/>
      <c r="C114" s="21"/>
      <c r="D114" s="81"/>
      <c r="E114" s="62"/>
      <c r="F114" s="21"/>
      <c r="G114" s="62"/>
      <c r="H114" s="76"/>
      <c r="I114" s="21"/>
      <c r="J114" s="21"/>
      <c r="K114" s="81"/>
      <c r="L114" s="62"/>
      <c r="M114" s="21"/>
      <c r="N114" s="62"/>
    </row>
    <row r="115" spans="1:14" ht="18.75" x14ac:dyDescent="0.25">
      <c r="A115" s="64"/>
      <c r="B115" s="21"/>
      <c r="C115" s="21"/>
      <c r="D115" s="81"/>
      <c r="E115" s="62"/>
      <c r="F115" s="21"/>
      <c r="G115" s="62"/>
      <c r="H115" s="76"/>
      <c r="I115" s="21"/>
      <c r="J115" s="21"/>
      <c r="K115" s="81"/>
      <c r="L115" s="62"/>
      <c r="M115" s="21"/>
      <c r="N115" s="62"/>
    </row>
    <row r="116" spans="1:14" ht="18.75" x14ac:dyDescent="0.25">
      <c r="A116" s="64"/>
      <c r="B116" s="21"/>
      <c r="C116" s="21"/>
      <c r="D116" s="81"/>
      <c r="E116" s="62"/>
      <c r="F116" s="21"/>
      <c r="G116" s="62"/>
      <c r="H116" s="76"/>
      <c r="I116" s="21"/>
      <c r="J116" s="21"/>
      <c r="K116" s="81"/>
      <c r="L116" s="62"/>
      <c r="M116" s="21"/>
      <c r="N116" s="62"/>
    </row>
    <row r="117" spans="1:14" ht="18.75" x14ac:dyDescent="0.25">
      <c r="A117" s="64"/>
      <c r="B117" s="21"/>
      <c r="C117" s="21"/>
      <c r="D117" s="81"/>
      <c r="E117" s="62"/>
      <c r="F117" s="21"/>
      <c r="G117" s="62"/>
      <c r="H117" s="76"/>
      <c r="I117" s="21"/>
      <c r="J117" s="21"/>
      <c r="K117" s="81"/>
      <c r="L117" s="62"/>
      <c r="M117" s="21"/>
      <c r="N117" s="62"/>
    </row>
    <row r="118" spans="1:14" ht="18.75" x14ac:dyDescent="0.25">
      <c r="A118" s="64"/>
      <c r="B118" s="21"/>
      <c r="C118" s="21"/>
      <c r="D118" s="81"/>
      <c r="E118" s="62"/>
      <c r="F118" s="21"/>
      <c r="G118" s="62"/>
      <c r="H118" s="76"/>
      <c r="I118" s="21"/>
      <c r="J118" s="21"/>
      <c r="K118" s="81"/>
      <c r="L118" s="62"/>
      <c r="M118" s="21"/>
      <c r="N118" s="62"/>
    </row>
    <row r="119" spans="1:14" ht="18.75" x14ac:dyDescent="0.25">
      <c r="A119" s="64"/>
      <c r="B119" s="21"/>
      <c r="C119" s="21"/>
      <c r="D119" s="81"/>
      <c r="E119" s="62"/>
      <c r="F119" s="21"/>
      <c r="G119" s="62"/>
      <c r="H119" s="76"/>
      <c r="I119" s="21"/>
      <c r="J119" s="21"/>
      <c r="K119" s="81"/>
      <c r="L119" s="62"/>
      <c r="M119" s="21"/>
      <c r="N119" s="62"/>
    </row>
    <row r="120" spans="1:14" ht="18.75" x14ac:dyDescent="0.25">
      <c r="A120" s="64"/>
      <c r="B120" s="21"/>
      <c r="C120" s="21"/>
      <c r="D120" s="81"/>
      <c r="E120" s="62"/>
      <c r="F120" s="21"/>
      <c r="G120" s="62"/>
      <c r="H120" s="76"/>
      <c r="I120" s="21"/>
      <c r="J120" s="21"/>
      <c r="K120" s="81"/>
      <c r="L120" s="62"/>
      <c r="M120" s="21"/>
      <c r="N120" s="62"/>
    </row>
    <row r="121" spans="1:14" ht="18.75" x14ac:dyDescent="0.25">
      <c r="A121" s="64"/>
      <c r="B121" s="21"/>
      <c r="C121" s="21"/>
      <c r="D121" s="81"/>
      <c r="E121" s="62"/>
      <c r="F121" s="21"/>
      <c r="G121" s="62"/>
      <c r="H121" s="76"/>
      <c r="I121" s="21"/>
      <c r="J121" s="21"/>
      <c r="K121" s="81"/>
      <c r="L121" s="62"/>
      <c r="M121" s="21"/>
      <c r="N121" s="62"/>
    </row>
    <row r="122" spans="1:14" ht="18.75" x14ac:dyDescent="0.25">
      <c r="A122" s="64"/>
      <c r="B122" s="21"/>
      <c r="C122" s="21"/>
      <c r="D122" s="81"/>
      <c r="E122" s="62"/>
      <c r="F122" s="21"/>
      <c r="G122" s="62"/>
      <c r="H122" s="76"/>
      <c r="I122" s="21"/>
      <c r="J122" s="21"/>
      <c r="K122" s="81"/>
      <c r="L122" s="62"/>
      <c r="M122" s="21"/>
      <c r="N122" s="62"/>
    </row>
    <row r="123" spans="1:14" ht="18.75" x14ac:dyDescent="0.25">
      <c r="A123" s="64"/>
      <c r="B123" s="21"/>
      <c r="C123" s="21"/>
      <c r="D123" s="81"/>
      <c r="E123" s="62"/>
      <c r="F123" s="21"/>
      <c r="G123" s="62"/>
      <c r="H123" s="76"/>
      <c r="I123" s="21"/>
      <c r="J123" s="21"/>
      <c r="K123" s="81"/>
      <c r="L123" s="62"/>
      <c r="M123" s="21"/>
      <c r="N123" s="62"/>
    </row>
    <row r="124" spans="1:14" ht="18.75" x14ac:dyDescent="0.25">
      <c r="A124" s="64"/>
      <c r="B124" s="21"/>
      <c r="C124" s="21"/>
      <c r="D124" s="81"/>
      <c r="E124" s="62"/>
      <c r="F124" s="21"/>
      <c r="G124" s="62"/>
      <c r="H124" s="76"/>
      <c r="I124" s="21"/>
      <c r="J124" s="21"/>
      <c r="K124" s="81"/>
      <c r="L124" s="62"/>
      <c r="M124" s="21"/>
      <c r="N124" s="62"/>
    </row>
    <row r="125" spans="1:14" ht="18.75" x14ac:dyDescent="0.25">
      <c r="A125" s="64"/>
      <c r="B125" s="21"/>
      <c r="C125" s="21"/>
      <c r="D125" s="81"/>
      <c r="E125" s="62"/>
      <c r="F125" s="21"/>
      <c r="G125" s="62"/>
      <c r="H125" s="76"/>
      <c r="I125" s="21"/>
      <c r="J125" s="21"/>
      <c r="K125" s="81"/>
      <c r="L125" s="62"/>
      <c r="M125" s="21"/>
      <c r="N125" s="62"/>
    </row>
    <row r="126" spans="1:14" ht="18.75" x14ac:dyDescent="0.25">
      <c r="A126" s="64"/>
      <c r="B126" s="21"/>
      <c r="C126" s="21"/>
      <c r="D126" s="81"/>
      <c r="E126" s="62"/>
      <c r="F126" s="21"/>
      <c r="G126" s="62"/>
      <c r="H126" s="76"/>
      <c r="I126" s="21"/>
      <c r="J126" s="21"/>
      <c r="K126" s="81"/>
      <c r="L126" s="62"/>
      <c r="M126" s="21"/>
      <c r="N126" s="62"/>
    </row>
    <row r="127" spans="1:14" ht="18.75" x14ac:dyDescent="0.25">
      <c r="A127" s="64"/>
      <c r="B127" s="21"/>
      <c r="C127" s="21"/>
      <c r="D127" s="81"/>
      <c r="E127" s="62"/>
      <c r="F127" s="21"/>
      <c r="G127" s="62"/>
      <c r="H127" s="76"/>
      <c r="I127" s="21"/>
      <c r="J127" s="21"/>
      <c r="K127" s="81"/>
      <c r="L127" s="62"/>
      <c r="M127" s="21"/>
      <c r="N127" s="62"/>
    </row>
    <row r="128" spans="1:14" ht="18.75" x14ac:dyDescent="0.25">
      <c r="B128" s="21"/>
      <c r="C128" s="21"/>
      <c r="D128" s="81"/>
      <c r="E128" s="62"/>
      <c r="F128" s="21"/>
      <c r="G128" s="62"/>
      <c r="H128" s="76"/>
      <c r="I128" s="21"/>
      <c r="J128" s="21"/>
      <c r="K128" s="81"/>
      <c r="L128" s="62"/>
      <c r="M128" s="21"/>
      <c r="N128" s="62"/>
    </row>
    <row r="129" spans="1:14" ht="18.75" x14ac:dyDescent="0.25">
      <c r="A129" s="64"/>
      <c r="B129" s="21"/>
      <c r="C129" s="21"/>
      <c r="D129" s="81"/>
      <c r="E129" s="62"/>
      <c r="F129" s="21"/>
      <c r="G129" s="62"/>
      <c r="H129" s="76"/>
      <c r="I129" s="21"/>
      <c r="J129" s="21"/>
      <c r="K129" s="81"/>
      <c r="L129" s="62"/>
      <c r="M129" s="21"/>
      <c r="N129" s="62"/>
    </row>
    <row r="130" spans="1:14" ht="18.75" x14ac:dyDescent="0.25">
      <c r="A130" s="64"/>
      <c r="B130" s="21"/>
      <c r="C130" s="21"/>
      <c r="D130" s="81"/>
      <c r="E130" s="62"/>
      <c r="F130" s="21"/>
      <c r="G130" s="62"/>
      <c r="H130" s="76"/>
      <c r="I130" s="21"/>
      <c r="J130" s="21"/>
      <c r="K130" s="81"/>
      <c r="L130" s="62"/>
      <c r="M130" s="21"/>
      <c r="N130" s="62"/>
    </row>
    <row r="131" spans="1:14" ht="18.75" x14ac:dyDescent="0.25">
      <c r="A131" s="64"/>
      <c r="B131" s="21"/>
      <c r="C131" s="21"/>
      <c r="D131" s="81"/>
      <c r="E131" s="62"/>
      <c r="F131" s="21"/>
      <c r="G131" s="62"/>
      <c r="H131" s="76"/>
      <c r="I131" s="21"/>
      <c r="J131" s="21"/>
      <c r="K131" s="81"/>
      <c r="L131" s="62"/>
      <c r="M131" s="21"/>
      <c r="N131" s="62"/>
    </row>
    <row r="132" spans="1:14" ht="18.75" x14ac:dyDescent="0.25">
      <c r="A132" s="64"/>
      <c r="B132" s="21"/>
      <c r="C132" s="21"/>
      <c r="D132" s="81"/>
      <c r="E132" s="62"/>
      <c r="F132" s="21"/>
      <c r="G132" s="62"/>
      <c r="H132" s="76"/>
      <c r="I132" s="21"/>
      <c r="J132" s="21"/>
      <c r="K132" s="81"/>
      <c r="L132" s="62"/>
      <c r="M132" s="21"/>
      <c r="N132" s="62"/>
    </row>
    <row r="133" spans="1:14" ht="18.75" x14ac:dyDescent="0.25">
      <c r="A133" s="64"/>
      <c r="B133" s="21"/>
      <c r="C133" s="21"/>
      <c r="D133" s="81"/>
      <c r="E133" s="62"/>
      <c r="F133" s="21"/>
      <c r="G133" s="62"/>
      <c r="H133" s="76"/>
      <c r="I133" s="21"/>
      <c r="J133" s="21"/>
      <c r="K133" s="81"/>
      <c r="L133" s="62"/>
      <c r="M133" s="21"/>
      <c r="N133" s="62"/>
    </row>
    <row r="134" spans="1:14" ht="18.75" x14ac:dyDescent="0.25">
      <c r="A134" s="64"/>
      <c r="B134" s="21"/>
      <c r="C134" s="21"/>
      <c r="D134" s="81"/>
      <c r="E134" s="62"/>
      <c r="F134" s="21"/>
      <c r="G134" s="62"/>
      <c r="H134" s="76"/>
      <c r="I134" s="21"/>
      <c r="J134" s="21"/>
      <c r="K134" s="81"/>
      <c r="L134" s="62"/>
      <c r="M134" s="21"/>
      <c r="N134" s="62"/>
    </row>
    <row r="135" spans="1:14" ht="18.75" x14ac:dyDescent="0.25">
      <c r="A135" s="64"/>
      <c r="B135" s="21"/>
      <c r="C135" s="21"/>
      <c r="D135" s="81"/>
      <c r="E135" s="62"/>
      <c r="F135" s="21"/>
      <c r="G135" s="62"/>
      <c r="H135" s="76"/>
      <c r="I135" s="21"/>
      <c r="J135" s="21"/>
      <c r="K135" s="81"/>
      <c r="L135" s="62"/>
      <c r="M135" s="21"/>
      <c r="N135" s="62"/>
    </row>
    <row r="136" spans="1:14" ht="18.75" x14ac:dyDescent="0.25">
      <c r="A136" s="64"/>
      <c r="B136" s="21"/>
      <c r="C136" s="21"/>
      <c r="D136" s="81"/>
      <c r="E136" s="62"/>
      <c r="F136" s="21"/>
      <c r="G136" s="62"/>
      <c r="H136" s="76"/>
      <c r="I136" s="21"/>
      <c r="J136" s="21"/>
      <c r="K136" s="81"/>
      <c r="L136" s="62"/>
      <c r="M136" s="21"/>
      <c r="N136" s="62"/>
    </row>
    <row r="137" spans="1:14" ht="18.75" x14ac:dyDescent="0.25">
      <c r="A137" s="64"/>
      <c r="B137" s="21"/>
      <c r="C137" s="21"/>
      <c r="D137" s="81"/>
      <c r="E137" s="62"/>
      <c r="F137" s="21"/>
      <c r="G137" s="62"/>
      <c r="H137" s="76"/>
      <c r="I137" s="21"/>
      <c r="J137" s="21"/>
      <c r="K137" s="81"/>
      <c r="L137" s="62"/>
      <c r="M137" s="21"/>
      <c r="N137" s="62"/>
    </row>
    <row r="138" spans="1:14" ht="18.75" x14ac:dyDescent="0.25">
      <c r="A138" s="64"/>
      <c r="B138" s="21"/>
      <c r="C138" s="21"/>
      <c r="D138" s="81"/>
      <c r="E138" s="62"/>
      <c r="F138" s="21"/>
      <c r="G138" s="62"/>
      <c r="H138" s="76"/>
      <c r="I138" s="21"/>
      <c r="J138" s="21"/>
      <c r="K138" s="81"/>
      <c r="L138" s="62"/>
      <c r="M138" s="21"/>
      <c r="N138" s="62"/>
    </row>
    <row r="139" spans="1:14" ht="18.75" x14ac:dyDescent="0.25">
      <c r="A139" s="64"/>
      <c r="B139" s="21"/>
      <c r="C139" s="21"/>
      <c r="D139" s="81"/>
      <c r="E139" s="62"/>
      <c r="F139" s="21"/>
      <c r="G139" s="62"/>
      <c r="H139" s="76"/>
      <c r="I139" s="21"/>
      <c r="J139" s="21"/>
      <c r="K139" s="81"/>
      <c r="L139" s="62"/>
      <c r="M139" s="21"/>
      <c r="N139" s="62"/>
    </row>
    <row r="140" spans="1:14" ht="18.75" x14ac:dyDescent="0.25">
      <c r="A140" s="64"/>
      <c r="B140" s="21"/>
      <c r="C140" s="21"/>
      <c r="D140" s="81"/>
      <c r="E140" s="62"/>
      <c r="F140" s="21"/>
      <c r="G140" s="62"/>
      <c r="H140" s="76"/>
      <c r="I140" s="21"/>
      <c r="J140" s="21"/>
      <c r="K140" s="81"/>
      <c r="L140" s="62"/>
      <c r="M140" s="21"/>
      <c r="N140" s="62"/>
    </row>
    <row r="141" spans="1:14" ht="18.75" x14ac:dyDescent="0.25">
      <c r="A141" s="64"/>
      <c r="B141" s="21"/>
      <c r="C141" s="21"/>
      <c r="D141" s="81"/>
      <c r="E141" s="62"/>
      <c r="F141" s="21"/>
      <c r="G141" s="62"/>
      <c r="H141" s="76"/>
      <c r="I141" s="21"/>
      <c r="J141" s="21"/>
      <c r="K141" s="81"/>
      <c r="L141" s="62"/>
      <c r="M141" s="21"/>
      <c r="N141" s="62"/>
    </row>
    <row r="142" spans="1:14" ht="18.75" x14ac:dyDescent="0.25">
      <c r="A142" s="64"/>
      <c r="B142" s="21"/>
      <c r="C142" s="21"/>
      <c r="D142" s="81"/>
      <c r="E142" s="62"/>
      <c r="F142" s="21"/>
      <c r="G142" s="62"/>
      <c r="H142" s="76"/>
      <c r="I142" s="21"/>
      <c r="J142" s="21"/>
      <c r="K142" s="81"/>
      <c r="L142" s="62"/>
      <c r="M142" s="21"/>
      <c r="N142" s="62"/>
    </row>
    <row r="143" spans="1:14" ht="18.75" x14ac:dyDescent="0.25">
      <c r="A143" s="64"/>
      <c r="B143" s="21"/>
      <c r="C143" s="21"/>
      <c r="D143" s="81"/>
      <c r="E143" s="62"/>
      <c r="F143" s="21"/>
      <c r="G143" s="62"/>
      <c r="H143" s="76"/>
      <c r="I143" s="21"/>
      <c r="J143" s="21"/>
      <c r="K143" s="81"/>
      <c r="L143" s="62"/>
      <c r="M143" s="21"/>
      <c r="N143" s="62"/>
    </row>
    <row r="144" spans="1:14" ht="18.75" x14ac:dyDescent="0.25">
      <c r="A144" s="64"/>
      <c r="B144" s="21"/>
      <c r="C144" s="21"/>
      <c r="D144" s="81"/>
      <c r="E144" s="62"/>
      <c r="F144" s="21"/>
      <c r="G144" s="62"/>
      <c r="H144" s="76"/>
      <c r="I144" s="21"/>
      <c r="J144" s="21"/>
      <c r="K144" s="81"/>
      <c r="L144" s="62"/>
      <c r="M144" s="21"/>
      <c r="N144" s="62"/>
    </row>
    <row r="145" spans="1:14" ht="18.75" x14ac:dyDescent="0.25">
      <c r="A145" s="64"/>
      <c r="B145" s="21"/>
      <c r="C145" s="21"/>
      <c r="D145" s="81"/>
      <c r="E145" s="62"/>
      <c r="F145" s="21"/>
      <c r="G145" s="62"/>
      <c r="H145" s="76"/>
      <c r="I145" s="21"/>
      <c r="J145" s="21"/>
      <c r="K145" s="81"/>
      <c r="L145" s="62"/>
      <c r="M145" s="21"/>
      <c r="N145" s="62"/>
    </row>
    <row r="146" spans="1:14" ht="18.75" x14ac:dyDescent="0.25">
      <c r="A146" s="64"/>
      <c r="B146" s="21"/>
      <c r="C146" s="21"/>
      <c r="D146" s="81"/>
      <c r="E146" s="62"/>
      <c r="F146" s="21"/>
      <c r="G146" s="62"/>
      <c r="H146" s="76"/>
      <c r="I146" s="21"/>
      <c r="J146" s="21"/>
      <c r="K146" s="81"/>
      <c r="L146" s="62"/>
      <c r="M146" s="21"/>
      <c r="N146" s="62"/>
    </row>
    <row r="147" spans="1:14" ht="18.75" x14ac:dyDescent="0.25">
      <c r="A147" s="64"/>
      <c r="B147" s="21"/>
      <c r="C147" s="21"/>
      <c r="D147" s="81"/>
      <c r="E147" s="62"/>
      <c r="F147" s="21"/>
      <c r="G147" s="62"/>
      <c r="H147" s="76"/>
      <c r="I147" s="21"/>
      <c r="J147" s="21"/>
      <c r="K147" s="81"/>
      <c r="L147" s="62"/>
      <c r="M147" s="21"/>
      <c r="N147" s="62"/>
    </row>
    <row r="148" spans="1:14" ht="18.75" x14ac:dyDescent="0.25">
      <c r="A148" s="64"/>
      <c r="B148" s="21"/>
      <c r="C148" s="21"/>
      <c r="D148" s="81"/>
      <c r="E148" s="62"/>
      <c r="F148" s="21"/>
      <c r="G148" s="62"/>
      <c r="H148" s="76"/>
      <c r="I148" s="21"/>
      <c r="J148" s="21"/>
      <c r="K148" s="81"/>
      <c r="L148" s="62"/>
      <c r="M148" s="21"/>
      <c r="N148" s="62"/>
    </row>
    <row r="149" spans="1:14" ht="18.75" x14ac:dyDescent="0.25">
      <c r="A149" s="64"/>
      <c r="B149" s="21"/>
      <c r="C149" s="21"/>
      <c r="D149" s="81"/>
      <c r="E149" s="62"/>
      <c r="F149" s="21"/>
      <c r="G149" s="62"/>
      <c r="H149" s="76"/>
      <c r="I149" s="21"/>
      <c r="J149" s="21"/>
      <c r="K149" s="81"/>
      <c r="L149" s="62"/>
      <c r="M149" s="21"/>
      <c r="N149" s="62"/>
    </row>
    <row r="150" spans="1:14" ht="18.75" x14ac:dyDescent="0.25">
      <c r="A150" s="64"/>
      <c r="B150" s="21"/>
      <c r="C150" s="21"/>
      <c r="D150" s="81"/>
      <c r="E150" s="62"/>
      <c r="F150" s="21"/>
      <c r="G150" s="62"/>
      <c r="H150" s="76"/>
      <c r="I150" s="21"/>
      <c r="J150" s="21"/>
      <c r="K150" s="81"/>
      <c r="L150" s="62"/>
      <c r="M150" s="21"/>
      <c r="N150" s="62"/>
    </row>
    <row r="151" spans="1:14" ht="18.75" x14ac:dyDescent="0.25">
      <c r="A151" s="64"/>
      <c r="B151" s="21"/>
      <c r="C151" s="21"/>
      <c r="D151" s="81"/>
      <c r="E151" s="62"/>
      <c r="F151" s="21"/>
      <c r="G151" s="62"/>
      <c r="H151" s="76"/>
      <c r="I151" s="21"/>
      <c r="J151" s="21"/>
      <c r="K151" s="81"/>
      <c r="L151" s="62"/>
      <c r="M151" s="21"/>
      <c r="N151" s="62"/>
    </row>
    <row r="152" spans="1:14" ht="18.75" x14ac:dyDescent="0.25">
      <c r="A152" s="64"/>
      <c r="B152" s="21"/>
      <c r="C152" s="21"/>
      <c r="D152" s="81"/>
      <c r="E152" s="62"/>
      <c r="F152" s="21"/>
      <c r="G152" s="62"/>
      <c r="H152" s="76"/>
      <c r="I152" s="21"/>
      <c r="J152" s="21"/>
      <c r="K152" s="81"/>
      <c r="L152" s="62"/>
      <c r="M152" s="21"/>
      <c r="N152" s="62"/>
    </row>
    <row r="153" spans="1:14" ht="18.75" x14ac:dyDescent="0.25">
      <c r="A153" s="64"/>
      <c r="B153" s="21"/>
      <c r="C153" s="21"/>
      <c r="D153" s="81"/>
      <c r="E153" s="62"/>
      <c r="F153" s="21"/>
      <c r="G153" s="62"/>
      <c r="H153" s="76"/>
      <c r="I153" s="21"/>
      <c r="J153" s="21"/>
      <c r="K153" s="81"/>
      <c r="L153" s="62"/>
      <c r="M153" s="21"/>
      <c r="N153" s="62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  <row r="487" spans="2:7" ht="18.75" x14ac:dyDescent="0.3">
      <c r="B487" s="2"/>
      <c r="C487" s="2"/>
      <c r="D487" s="1"/>
      <c r="E487" s="1"/>
      <c r="F487" s="1"/>
      <c r="G487" s="1"/>
    </row>
    <row r="488" spans="2:7" ht="18.75" x14ac:dyDescent="0.3">
      <c r="B488" s="2"/>
      <c r="C488" s="2"/>
      <c r="D488" s="1"/>
      <c r="E488" s="1"/>
      <c r="F488" s="1"/>
      <c r="G488" s="1"/>
    </row>
    <row r="489" spans="2:7" ht="18.75" x14ac:dyDescent="0.3">
      <c r="B489" s="2"/>
      <c r="C489" s="2"/>
      <c r="D489" s="1"/>
      <c r="E489" s="1"/>
      <c r="F489" s="1"/>
      <c r="G489" s="1"/>
    </row>
    <row r="490" spans="2:7" ht="18.75" x14ac:dyDescent="0.3">
      <c r="B490" s="2"/>
      <c r="C490" s="2"/>
      <c r="D490" s="1"/>
      <c r="E490" s="1"/>
      <c r="F490" s="1"/>
      <c r="G490" s="1"/>
    </row>
    <row r="491" spans="2:7" ht="18.75" x14ac:dyDescent="0.3">
      <c r="B491" s="2"/>
      <c r="C491" s="2"/>
      <c r="D491" s="1"/>
      <c r="E491" s="1"/>
      <c r="F491" s="1"/>
      <c r="G491" s="1"/>
    </row>
    <row r="492" spans="2:7" ht="18.75" x14ac:dyDescent="0.3">
      <c r="B492" s="2"/>
      <c r="C492" s="2"/>
      <c r="D492" s="1"/>
      <c r="E492" s="1"/>
      <c r="F492" s="1"/>
      <c r="G492" s="1"/>
    </row>
    <row r="493" spans="2:7" ht="18.75" x14ac:dyDescent="0.3">
      <c r="B493" s="2"/>
      <c r="C493" s="2"/>
      <c r="D493" s="1"/>
      <c r="E493" s="1"/>
      <c r="F493" s="1"/>
      <c r="G493" s="1"/>
    </row>
  </sheetData>
  <sheetProtection sort="0" autoFilter="0" pivotTables="0"/>
  <mergeCells count="13">
    <mergeCell ref="N3:N4"/>
    <mergeCell ref="H3:H4"/>
    <mergeCell ref="I3:J3"/>
    <mergeCell ref="K3:K4"/>
    <mergeCell ref="L3:L4"/>
    <mergeCell ref="M3:M4"/>
    <mergeCell ref="A3:A4"/>
    <mergeCell ref="B2:G2"/>
    <mergeCell ref="B3:C3"/>
    <mergeCell ref="D3:D4"/>
    <mergeCell ref="E3:E4"/>
    <mergeCell ref="F3:F4"/>
    <mergeCell ref="G3:G4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3</vt:i4>
      </vt:variant>
    </vt:vector>
  </HeadingPairs>
  <TitlesOfParts>
    <vt:vector size="25" baseType="lpstr">
      <vt:lpstr>Титул</vt:lpstr>
      <vt:lpstr>Раздел 1</vt:lpstr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5.1</vt:lpstr>
      <vt:lpstr>Раздел 5.2</vt:lpstr>
      <vt:lpstr>Раздел 5.3</vt:lpstr>
      <vt:lpstr>Раздел 6</vt:lpstr>
      <vt:lpstr>Раздел 7</vt:lpstr>
      <vt:lpstr>Раздел 8.1</vt:lpstr>
      <vt:lpstr>Раздел 8.2</vt:lpstr>
      <vt:lpstr>Раздел 8.3</vt:lpstr>
      <vt:lpstr>Раздел 9</vt:lpstr>
      <vt:lpstr>Раздел 10.1</vt:lpstr>
      <vt:lpstr>Раздел 10.2</vt:lpstr>
      <vt:lpstr>Раздел 10.3</vt:lpstr>
      <vt:lpstr>Раздел 10.4</vt:lpstr>
      <vt:lpstr>'Раздел 1.1'!Область_печати</vt:lpstr>
      <vt:lpstr>'Раздел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Metod2</cp:lastModifiedBy>
  <cp:lastPrinted>2018-11-15T05:33:14Z</cp:lastPrinted>
  <dcterms:created xsi:type="dcterms:W3CDTF">2013-11-25T08:04:18Z</dcterms:created>
  <dcterms:modified xsi:type="dcterms:W3CDTF">2018-11-15T05:35:58Z</dcterms:modified>
</cp:coreProperties>
</file>