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8870" windowHeight="7665" tabRatio="987" activeTab="10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  <sheet name="Лист1" sheetId="42" r:id="rId22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24519"/>
</workbook>
</file>

<file path=xl/calcChain.xml><?xml version="1.0" encoding="utf-8"?>
<calcChain xmlns="http://schemas.openxmlformats.org/spreadsheetml/2006/main">
  <c r="L36" i="33"/>
  <c r="L30"/>
  <c r="L4"/>
  <c r="L26"/>
  <c r="C26"/>
  <c r="D26"/>
  <c r="L9" l="1"/>
  <c r="M5" i="9" l="1"/>
  <c r="G15" i="33"/>
  <c r="I9"/>
  <c r="G9"/>
  <c r="I5"/>
  <c r="G5"/>
  <c r="C5"/>
  <c r="D5" l="1"/>
  <c r="B3" i="32" l="1"/>
  <c r="E5" i="35" l="1"/>
  <c r="D5"/>
  <c r="C5"/>
  <c r="C11" i="32" l="1"/>
  <c r="E3" i="29" l="1"/>
  <c r="C9" i="32"/>
  <c r="C8"/>
  <c r="B19" i="30" l="1"/>
  <c r="B10" i="35" l="1"/>
  <c r="L63" i="33"/>
  <c r="D53"/>
  <c r="C53"/>
  <c r="C16" i="32" l="1"/>
  <c r="C15"/>
  <c r="C14"/>
  <c r="C13"/>
  <c r="C12"/>
  <c r="C7"/>
  <c r="C6"/>
  <c r="C5"/>
  <c r="C4"/>
  <c r="B3" i="29" l="1"/>
  <c r="B10" i="32" l="1"/>
  <c r="E10" i="35" l="1"/>
  <c r="D10"/>
  <c r="C10"/>
  <c r="D59" i="8" l="1"/>
  <c r="D14" i="31" l="1"/>
  <c r="C14"/>
  <c r="G14" l="1"/>
  <c r="F14"/>
  <c r="C16" s="1"/>
  <c r="F15" l="1"/>
  <c r="E15"/>
  <c r="E14"/>
  <c r="B36" i="37" l="1"/>
  <c r="B31"/>
  <c r="B26"/>
  <c r="B21"/>
  <c r="B15"/>
  <c r="D3"/>
  <c r="C37" s="1"/>
  <c r="C3"/>
  <c r="C24"/>
  <c r="A12" i="36"/>
  <c r="A10"/>
  <c r="A6" s="1"/>
  <c r="L8" s="1"/>
  <c r="C21" i="37" l="1"/>
  <c r="C15"/>
  <c r="C26"/>
  <c r="C31"/>
  <c r="C36"/>
  <c r="C7"/>
  <c r="C9"/>
  <c r="C11"/>
  <c r="C13"/>
  <c r="C16"/>
  <c r="C18"/>
  <c r="C20"/>
  <c r="C23"/>
  <c r="C25"/>
  <c r="C28"/>
  <c r="C30"/>
  <c r="C33"/>
  <c r="C35"/>
  <c r="C38"/>
  <c r="C6"/>
  <c r="C8"/>
  <c r="C10"/>
  <c r="C12"/>
  <c r="C14"/>
  <c r="C17"/>
  <c r="C19"/>
  <c r="C22"/>
  <c r="C27"/>
  <c r="C29"/>
  <c r="C32"/>
  <c r="C34"/>
  <c r="C8" i="36"/>
  <c r="E8"/>
  <c r="G8"/>
  <c r="I8"/>
  <c r="K8"/>
  <c r="A7"/>
  <c r="B8"/>
  <c r="D8"/>
  <c r="F8"/>
  <c r="H8"/>
  <c r="J8"/>
  <c r="A8" l="1"/>
  <c r="L70" i="33" l="1"/>
  <c r="K70"/>
  <c r="J70"/>
  <c r="I70"/>
  <c r="H70"/>
  <c r="G70"/>
  <c r="D70"/>
  <c r="C70"/>
  <c r="L67"/>
  <c r="L62" s="1"/>
  <c r="K67"/>
  <c r="J67"/>
  <c r="I67"/>
  <c r="H67"/>
  <c r="G67"/>
  <c r="D67"/>
  <c r="D62" s="1"/>
  <c r="C67"/>
  <c r="K63"/>
  <c r="J63"/>
  <c r="I63"/>
  <c r="H63"/>
  <c r="G63"/>
  <c r="D63"/>
  <c r="C63"/>
  <c r="L57"/>
  <c r="K57"/>
  <c r="J57"/>
  <c r="I57"/>
  <c r="H57"/>
  <c r="G57"/>
  <c r="D57"/>
  <c r="C57"/>
  <c r="L53"/>
  <c r="K53"/>
  <c r="J53"/>
  <c r="I53"/>
  <c r="H53"/>
  <c r="G53"/>
  <c r="L51"/>
  <c r="K51"/>
  <c r="J51"/>
  <c r="I51"/>
  <c r="H51"/>
  <c r="G51"/>
  <c r="D51"/>
  <c r="C51"/>
  <c r="L48"/>
  <c r="K48"/>
  <c r="J48"/>
  <c r="I48"/>
  <c r="H48"/>
  <c r="G48"/>
  <c r="D48"/>
  <c r="C48"/>
  <c r="L46"/>
  <c r="K46"/>
  <c r="J46"/>
  <c r="I46"/>
  <c r="H46"/>
  <c r="G46"/>
  <c r="D46"/>
  <c r="C46"/>
  <c r="L44"/>
  <c r="K44"/>
  <c r="J44"/>
  <c r="I44"/>
  <c r="H44"/>
  <c r="H43" s="1"/>
  <c r="G44"/>
  <c r="G43" s="1"/>
  <c r="D44"/>
  <c r="C44"/>
  <c r="C43" s="1"/>
  <c r="L43"/>
  <c r="K43"/>
  <c r="J43"/>
  <c r="I43"/>
  <c r="L41"/>
  <c r="K41"/>
  <c r="J41"/>
  <c r="I41"/>
  <c r="H41"/>
  <c r="G41"/>
  <c r="D41"/>
  <c r="C41"/>
  <c r="L39"/>
  <c r="K39"/>
  <c r="J39"/>
  <c r="I39"/>
  <c r="H39"/>
  <c r="G39"/>
  <c r="D39"/>
  <c r="C39"/>
  <c r="L37"/>
  <c r="K37"/>
  <c r="K36" s="1"/>
  <c r="J37"/>
  <c r="J36" s="1"/>
  <c r="I37"/>
  <c r="I36" s="1"/>
  <c r="H37"/>
  <c r="H36" s="1"/>
  <c r="G37"/>
  <c r="G36" s="1"/>
  <c r="D37"/>
  <c r="C37"/>
  <c r="L34"/>
  <c r="K34"/>
  <c r="J34"/>
  <c r="I34"/>
  <c r="H34"/>
  <c r="G34"/>
  <c r="D34"/>
  <c r="C34"/>
  <c r="L32"/>
  <c r="K32"/>
  <c r="J32"/>
  <c r="I32"/>
  <c r="H32"/>
  <c r="G32"/>
  <c r="D32"/>
  <c r="C32"/>
  <c r="K30"/>
  <c r="K29" s="1"/>
  <c r="J30"/>
  <c r="J29" s="1"/>
  <c r="I30"/>
  <c r="I29" s="1"/>
  <c r="H30"/>
  <c r="H29" s="1"/>
  <c r="G30"/>
  <c r="G29" s="1"/>
  <c r="D30"/>
  <c r="C30"/>
  <c r="C29" s="1"/>
  <c r="K26"/>
  <c r="J26"/>
  <c r="I26"/>
  <c r="H26"/>
  <c r="G26"/>
  <c r="L24"/>
  <c r="K24"/>
  <c r="J24"/>
  <c r="I24"/>
  <c r="H24"/>
  <c r="G24"/>
  <c r="D24"/>
  <c r="C24"/>
  <c r="L22"/>
  <c r="K22"/>
  <c r="J22"/>
  <c r="J21" s="1"/>
  <c r="I22"/>
  <c r="H22"/>
  <c r="H21" s="1"/>
  <c r="G22"/>
  <c r="G21" s="1"/>
  <c r="D22"/>
  <c r="D21" s="1"/>
  <c r="C22"/>
  <c r="C21" s="1"/>
  <c r="L15"/>
  <c r="K15"/>
  <c r="J15"/>
  <c r="I15"/>
  <c r="H15"/>
  <c r="D15"/>
  <c r="C15"/>
  <c r="K9"/>
  <c r="J9"/>
  <c r="H9"/>
  <c r="D9"/>
  <c r="C9"/>
  <c r="L5"/>
  <c r="K5"/>
  <c r="J5"/>
  <c r="H5"/>
  <c r="I4" l="1"/>
  <c r="G4"/>
  <c r="J4"/>
  <c r="J62"/>
  <c r="H50"/>
  <c r="H62"/>
  <c r="G62"/>
  <c r="I21"/>
  <c r="D4"/>
  <c r="I62"/>
  <c r="D43"/>
  <c r="G50"/>
  <c r="K50"/>
  <c r="D50"/>
  <c r="K62"/>
  <c r="C62"/>
  <c r="I50"/>
  <c r="J50"/>
  <c r="L50"/>
  <c r="C36"/>
  <c r="D36"/>
  <c r="D29"/>
  <c r="L29"/>
  <c r="H4"/>
  <c r="C50"/>
  <c r="L21"/>
  <c r="K4"/>
  <c r="C4"/>
  <c r="K21"/>
  <c r="K74" l="1"/>
  <c r="I16" i="31"/>
  <c r="B9" i="16" l="1"/>
  <c r="D9"/>
  <c r="C9"/>
  <c r="H59" i="8" l="1"/>
  <c r="G59"/>
  <c r="F5" i="9" l="1"/>
  <c r="C59" i="8" l="1"/>
</calcChain>
</file>

<file path=xl/sharedStrings.xml><?xml version="1.0" encoding="utf-8"?>
<sst xmlns="http://schemas.openxmlformats.org/spreadsheetml/2006/main" count="990" uniqueCount="718">
  <si>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</si>
  <si>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</si>
  <si>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</si>
  <si>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</si>
  <si>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</si>
  <si>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</si>
  <si>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</si>
  <si>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</si>
  <si>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</si>
  <si>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</si>
  <si>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</si>
  <si>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</si>
  <si>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</si>
  <si>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</si>
  <si>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</si>
  <si>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</si>
  <si>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</si>
  <si>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</si>
  <si>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</si>
  <si>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</si>
  <si>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</si>
  <si>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</si>
  <si>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</si>
  <si>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</si>
  <si>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</si>
  <si>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</si>
  <si>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</si>
  <si>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</si>
  <si>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</si>
  <si>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</si>
  <si>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</si>
  <si>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</si>
  <si>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</si>
  <si>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</si>
  <si>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</si>
  <si>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</si>
  <si>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</si>
  <si>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</si>
  <si>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</si>
  <si>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</si>
  <si>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</si>
  <si>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</si>
  <si>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</si>
  <si>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</si>
  <si>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</si>
  <si>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</si>
  <si>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</si>
  <si>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</si>
  <si>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</si>
  <si>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</si>
  <si>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</si>
  <si>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</si>
  <si>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</si>
  <si>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</si>
  <si>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</si>
  <si>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</si>
  <si>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</si>
  <si>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</si>
  <si>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</si>
  <si>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</si>
  <si>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</si>
  <si>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</si>
  <si>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</si>
  <si>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</si>
  <si>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</si>
  <si>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</si>
  <si>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</si>
  <si>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</si>
  <si>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</si>
  <si>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</si>
  <si>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</si>
  <si>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</si>
  <si>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</si>
  <si>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</si>
  <si>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</si>
  <si>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</si>
  <si>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</si>
  <si>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</si>
  <si>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</si>
  <si>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</si>
  <si>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</si>
  <si>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</si>
  <si>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</si>
  <si>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</si>
  <si>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</si>
  <si>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</si>
  <si>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</si>
  <si>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</si>
  <si>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</si>
  <si>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</si>
  <si>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</si>
  <si>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</si>
  <si>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</si>
  <si>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</si>
  <si>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</si>
  <si>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</si>
  <si>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</si>
  <si>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</si>
  <si>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</si>
  <si>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</si>
  <si>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</si>
  <si>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</si>
  <si>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</si>
  <si>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</si>
  <si>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</si>
  <si>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</si>
  <si>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</si>
  <si>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</si>
  <si>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</si>
  <si>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</si>
  <si>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</si>
  <si>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</si>
  <si>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</si>
  <si>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</si>
  <si>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</si>
  <si>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</si>
  <si>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</si>
  <si>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</si>
  <si>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</si>
  <si>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</si>
  <si>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</si>
  <si>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</si>
  <si>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</si>
  <si>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</si>
  <si>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</si>
  <si>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</si>
  <si>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</si>
  <si>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</si>
  <si>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</si>
  <si>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</si>
  <si>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</si>
  <si>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</si>
  <si>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</si>
  <si>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</si>
  <si>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</si>
  <si>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</si>
  <si>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</si>
  <si>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</si>
  <si>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</si>
  <si>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</si>
  <si>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</si>
  <si>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</si>
  <si>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</si>
  <si>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</si>
  <si>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</si>
  <si>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</si>
  <si>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</si>
  <si>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</si>
  <si>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</si>
  <si>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</si>
  <si>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</si>
  <si>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</si>
  <si>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</si>
  <si>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</si>
  <si>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</si>
  <si>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</si>
  <si>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</si>
  <si>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</si>
  <si>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</si>
  <si>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</si>
  <si>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</si>
  <si>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</si>
  <si>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</si>
  <si>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</si>
  <si>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</si>
  <si>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</si>
  <si>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</si>
  <si>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</si>
  <si>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</si>
  <si>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</si>
  <si>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</si>
  <si>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</si>
  <si>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</si>
  <si>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</si>
  <si>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</si>
  <si>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</si>
  <si>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</si>
  <si>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</si>
  <si>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</si>
  <si>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</si>
  <si>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</si>
  <si>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</si>
  <si>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</si>
  <si>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</si>
  <si>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</si>
  <si>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</si>
  <si>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</si>
  <si>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</si>
  <si>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</si>
  <si>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</si>
  <si>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</si>
  <si>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</si>
  <si>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</si>
  <si>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</si>
  <si>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</si>
  <si>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</si>
  <si>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</si>
  <si>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</si>
  <si>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</si>
  <si>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</si>
  <si>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</si>
  <si>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</si>
  <si>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</si>
  <si>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</si>
  <si>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</si>
  <si>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</si>
  <si>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</si>
  <si>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</si>
  <si>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</si>
  <si>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</si>
  <si>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</si>
  <si>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</si>
  <si>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</si>
  <si>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</si>
  <si>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</si>
  <si>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</si>
  <si>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</si>
  <si>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</si>
  <si>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</si>
  <si>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</si>
  <si>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</si>
  <si>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</si>
  <si>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</si>
  <si>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</si>
  <si>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</si>
  <si>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</si>
  <si>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</si>
  <si>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</si>
  <si>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</si>
  <si>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</si>
  <si>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</si>
  <si>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</si>
  <si>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</si>
  <si>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</si>
  <si>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</si>
  <si>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</si>
  <si>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</si>
  <si>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</si>
  <si>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</si>
  <si>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</si>
  <si>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</si>
  <si>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</si>
  <si>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</si>
  <si>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</si>
  <si>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</si>
  <si>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</si>
  <si>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</si>
  <si>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</si>
  <si>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</si>
  <si>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</si>
  <si>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</si>
  <si>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</si>
  <si>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</si>
  <si>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</si>
  <si>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</si>
  <si>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</si>
  <si>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</si>
  <si>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</si>
  <si>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</si>
  <si>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</si>
  <si>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</si>
  <si>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</si>
  <si>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</si>
  <si>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</si>
  <si>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</si>
  <si>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</si>
  <si>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</si>
  <si>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</si>
  <si>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</si>
  <si>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</si>
  <si>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</si>
  <si>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</si>
  <si>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</si>
  <si>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</si>
  <si>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</si>
  <si>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</si>
  <si>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</si>
  <si>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</si>
  <si>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</si>
  <si>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</si>
  <si>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</si>
  <si>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</si>
  <si>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 xml:space="preserve">АНО «Золотая рыбка», ООО «Сибирские сети», МБОУ СОШ №97, МАУ ДО ГРЦ ОООД «ФорУс», МАУ «ДОЦ им. В. Дубинина», СОЛКД «Чкаловец», Сеть кафе-пекарен Синнабон, Кондитерский дом Куликовский, МБУ «Территория молодежи», ДОЛ «Звездный бриз», ООО «Крик Парк», ООО «Кузина» </t>
  </si>
  <si>
    <t>помощник вожатого/архивариус/бариста-кассир/уборщик служебных помещений/подсобный рабочий</t>
  </si>
  <si>
    <t xml:space="preserve">июнь, июль, август </t>
  </si>
  <si>
    <t>Центр занятости населения Октябрьского района</t>
  </si>
  <si>
    <t>Форум надпрофессиональных навыков и компетенций "Территория успеха"</t>
  </si>
  <si>
    <t>Городские соревнования по судомодельному спорту «XXVII Кубок России-2022» им. маршала А. И. Покрышкина, посвященные 77-летию Великой Победы</t>
  </si>
  <si>
    <t>Торжественное открытие Вахты Памяти на мемориальном комплексе им.Б.Богаткова</t>
  </si>
  <si>
    <t xml:space="preserve">Всероссийский фестиваль "Огни Сибири" </t>
  </si>
  <si>
    <t>Содействие в выборе профессии и ориентирование на рынке труда</t>
  </si>
  <si>
    <t>Содействие формированию активной жизненной позиции у молодежи</t>
  </si>
  <si>
    <t>Городская поэтическая акция «Стихосушка»</t>
  </si>
  <si>
    <t xml:space="preserve">Фестиваль здорового образа жизни "Тянись к мечте" </t>
  </si>
  <si>
    <t>Содействие формированию здорового образа жизни</t>
  </si>
  <si>
    <t>Молодежные "Сибирские гонки"</t>
  </si>
  <si>
    <t>Фестиваль керамики "Форма"</t>
  </si>
  <si>
    <t xml:space="preserve">Фестиваль цифрового творчества "Цифра" </t>
  </si>
  <si>
    <t xml:space="preserve">Выставка "Внутри автора" </t>
  </si>
  <si>
    <t>Торжественное открытие акции «Георгиевская ленточка»</t>
  </si>
  <si>
    <t>Отчетный концерт танцевальной студии «3D Style»</t>
  </si>
  <si>
    <t>Фестиваль искренности и осознанности «Дачный выходной»</t>
  </si>
  <si>
    <t>Районная молодежная патриотическая акция «Свеча памяти»</t>
  </si>
  <si>
    <t>Праздничная программа ко Дню Победы</t>
  </si>
  <si>
    <t>Семейный Эко - День «Мир в наших руках», посвященный Международному Дню Детства и Дню окружающей среды</t>
  </si>
  <si>
    <t>«Спасательный марафон – 2023»</t>
  </si>
  <si>
    <t xml:space="preserve">Цикл семейных праздников «Счастье быть вместе» </t>
  </si>
  <si>
    <t xml:space="preserve">Фестиваль «Твоя Территория» </t>
  </si>
  <si>
    <t>Районная военно-спортивная эстафета «Марш-бросок-2023»</t>
  </si>
  <si>
    <t xml:space="preserve">Фестиваль молодых художников "Неискуственные" </t>
  </si>
  <si>
    <t>Акция "Трудовой десант"</t>
  </si>
  <si>
    <t>Выставка "Уголь"</t>
  </si>
  <si>
    <t xml:space="preserve">Мероприятие "День Игр" </t>
  </si>
  <si>
    <t>Выставка "Клумба"</t>
  </si>
  <si>
    <t>Открытие районной елки</t>
  </si>
  <si>
    <t>Серия мероприятий в ФБУ ГУФСИН</t>
  </si>
  <si>
    <t xml:space="preserve">Содействие молоджи в трудной жизненной ситуации </t>
  </si>
  <si>
    <t>13 - 23 года</t>
  </si>
  <si>
    <t>16 - 25 лет</t>
  </si>
  <si>
    <t>14 - 25 лет</t>
  </si>
  <si>
    <t>от 14 и старше</t>
  </si>
  <si>
    <t>16-35 лет</t>
  </si>
  <si>
    <t>14-18 лет</t>
  </si>
  <si>
    <t>14-35 лет</t>
  </si>
  <si>
    <t>от 12 и старше</t>
  </si>
  <si>
    <t xml:space="preserve">15 - 35 лет </t>
  </si>
  <si>
    <t xml:space="preserve">14 -35 лет </t>
  </si>
  <si>
    <t>16-24 лет</t>
  </si>
  <si>
    <t>молодые семьи</t>
  </si>
  <si>
    <t xml:space="preserve">14-17 лет </t>
  </si>
  <si>
    <t xml:space="preserve">17 - 35 лет </t>
  </si>
  <si>
    <t>16 -25 лет</t>
  </si>
  <si>
    <t xml:space="preserve">16-35 лет </t>
  </si>
  <si>
    <t>все возрастные категории</t>
  </si>
  <si>
    <t>Волонтер 2.0</t>
  </si>
  <si>
    <t>Январь 2023-декабрь 2024</t>
  </si>
  <si>
    <t>14-23 лет</t>
  </si>
  <si>
    <t>Творческое объединение молодых художников "Красный клевер"</t>
  </si>
  <si>
    <t>Комьюнити визуального творчества "Цифра"</t>
  </si>
  <si>
    <t>Январь 2023-декабрь 2023</t>
  </si>
  <si>
    <t>Открытое пространство "Дача"</t>
  </si>
  <si>
    <t>Литературный клуб "Вслух"</t>
  </si>
  <si>
    <t>Арт-резиденция "Респект"</t>
  </si>
  <si>
    <t>Творческое объединение "ЖАРче"</t>
  </si>
  <si>
    <t>«Языковой клуб «SpeakAp»</t>
  </si>
  <si>
    <t>Видеокурс</t>
  </si>
  <si>
    <t>январь 2023-март 2023</t>
  </si>
  <si>
    <t>Швейный цех</t>
  </si>
  <si>
    <t>сентябрь 2023- декабрь 2023</t>
  </si>
  <si>
    <t>14-17 лет</t>
  </si>
  <si>
    <t>Мой Медиа</t>
  </si>
  <si>
    <t>март 2023-ноябрь 2023</t>
  </si>
  <si>
    <t>Вахта Памяти "Из камня его сапоги"</t>
  </si>
  <si>
    <t>14-21 лет</t>
  </si>
  <si>
    <t>Спасатель 2.0</t>
  </si>
  <si>
    <t>Строки живых историй</t>
  </si>
  <si>
    <t>январь 2023-май 2023</t>
  </si>
  <si>
    <t>Счастье в доме</t>
  </si>
  <si>
    <t>18-35 лет</t>
  </si>
  <si>
    <t>Штаб трудовых отрядов Октябрьского района</t>
  </si>
  <si>
    <t>Эмпирика</t>
  </si>
  <si>
    <t xml:space="preserve">Тянись к мечте </t>
  </si>
  <si>
    <t>СИУ РАНХиГС, международные отношения и коммуникации, 3 курс</t>
  </si>
  <si>
    <t>НГПУ, ИКиМП, 4 курс</t>
  </si>
  <si>
    <t>СИУ РАНХиГС, СГМУ, 1 курс</t>
  </si>
  <si>
    <t>НГПУ, ИКиМП, 2 курс</t>
  </si>
  <si>
    <t>НГПУ, ИКиМП, 3 курс</t>
  </si>
  <si>
    <t xml:space="preserve">Муниципальное бюджетное учреждение «Территория молодёжи» Октябрьского района города Новосибирска, 08.04.2013 г. 
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</si>
  <si>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</si>
  <si>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 xml:space="preserve">630102, г. Новосибирск, ул. Нижегородская, 20; 
e-mail: tm154@yandex.ru;  тел/факс: 206-38-71;
тел: 266-12-06, 206-38-71;
сайт: www.территориямолодежи.рф
</t>
  </si>
  <si>
    <t>Ивченко Галина Сергеевна</t>
  </si>
  <si>
    <t>Головное учреждение МБУ «Территория молодёжи», расположенное по адресу: 630102, г. Новосибирск, ул. Нижегородская, 20 - помещение на 1 этаже 5-ти этажного жилого дома;
Учреждение имеет обособленные подразделения:
Обособленное подразделение: основной отдел «Центр досуга молодежи «Респект», расположенное по адресу: 630008 г. Новосибирск, ул. Никитина,70 - помещение на 1 этаже и подвал 9-ти этажного жилого дома с отдельным входом;
Обособленное подразделение: основной отдел «Центр развития молодежных инициатив «Продвижение», расположенное по адресу: 630089 г. Новосибирск, ул. Б.Богаткова, 201 -  помещение на 1 этаже 9-ти этажного жилого дома с отдельным входом;
Обособленное подразделение: основной отдел «Центр гражданско-патриотического воспитания им. А. Невского», расположенное по адресу: 630083, г. Новосибирск, ул. Большевистская, 175/6 - помещение на 1 этаже 9-ти этажного жилого дома с отдельным входом;
Обособленное подразделение: основной отдел «Молодёжный центр «Старт», расположенное по адресу: 630126, г. Новосибирск, ул. Выборная, 99/4 - цоколь 17-ти этажного жилого дома с отдельным входом;
Обособленное подразделение: основной отдел «Молодёжный центр «На Садовой», расположенное по адресу: 630102, г. Новосибирск, ул. Садовая, 63 -  отдельно стоящее 2-х этажное нежилое здание с подвальным помещением.</t>
  </si>
  <si>
    <t xml:space="preserve">Головное учреждение МБУ «Территория молодёжи» - площадь – 88,7 кв.м.;
Обособленное подразделение ОО «Центр досуга молодежи «Респект» - площадь - 1227,7 кв.м.;
Обособленное подразделение  ОО «Центр развития молодежных инициатив «Продвижение» - площадь – 685,5 кв.м.;
Обособленное подразделение  ОО «Центр гражданско-патриотического воспитания им. А. Невского» - площадь - 359,9 кв.м.;
Обособленное подразделение ОО «Молодёжный центр «Старт» - площадь – 148,9 кв.м.;
Обособленное подразделение ОО «Молодёжный центр "На Садовой"» - площадь – 543,7  кв.м.
</t>
  </si>
  <si>
    <t xml:space="preserve">Головное учреждение МБУ «Территория молодёжи» - площадь – 84,4 кв.м.;
Обособленное подразделение  ОО «Центр досуга молодежи «Респект» - площадь – 923,6 кв.м.;
Обособленное подразделение  ОО «Центр развития молодежных инициатив «Продвижение» - площадь – 586,3 кв.м.;
 Обособленное подразделение  ОО «Центр гражданско-патриотического воспитания им. А. Невского» - площадь – 270,3 кв.м.;
Обособленное подразделение  ОО «Молодёжный центр «Старт» - площадь – 144,4 кв.м.;
Обособленное подразделение  ОО «Молодёжный центр "На Садовой"» - площадь - 482, 9  кв.м.
</t>
  </si>
  <si>
    <t xml:space="preserve"> Головное учреждение МБУ «Территория молодёжи»: 4 кабинета для административно-управленческого ресурса.                                                                                                                           ОО «Центр досуга молодежи «Респект»: 10 кабинетов.
ОО «Центр развития молодежных инициатив «Продвижение»: 8 кабинетов. 
ОО «Центр гражданско-патриотического воспитания им. А. Невского»: 6 кабинетов. 
ОО «Молодёжный центр «Старт»: 4 кабинетов. 
ОО «Молодёжный центр  "На Садовой"»: 14 кабинетов.                                                                                          Итого: 46
</t>
  </si>
  <si>
    <t>МБУ "Территория молодежи"</t>
  </si>
  <si>
    <t>Ивченко Г.С.</t>
  </si>
  <si>
    <t>МБУ "Территория молодёжи" Октябрьского района города Новосибирска</t>
  </si>
  <si>
    <t>14-21</t>
  </si>
  <si>
    <t>"Волонтер 2.0"</t>
  </si>
  <si>
    <t>14 - 18 лет</t>
  </si>
  <si>
    <t>г. Новосибирск</t>
  </si>
  <si>
    <t>2023 январь</t>
  </si>
  <si>
    <t>2023 апрель</t>
  </si>
  <si>
    <t>2023 май</t>
  </si>
  <si>
    <t xml:space="preserve">XX районный Фестиваль вокальной музыки "Радуга песен" </t>
  </si>
  <si>
    <t>2023 январь-февраль</t>
  </si>
  <si>
    <t xml:space="preserve">https://novosibirsk.bezformata.com/listnews/festival-vokalnoy-muziki-raduga/113572176/ </t>
  </si>
  <si>
    <t xml:space="preserve">Диплом:
-лауреата 3 степени
(Карпушин Марк)
</t>
  </si>
  <si>
    <t>Пленэр «Культурное наследие»</t>
  </si>
  <si>
    <t>https://vk.com/clubactivcity?w=wall-67255343_4964</t>
  </si>
  <si>
    <t>Дипломы участников (Курочкина Анастасия, Викулова Арина, Ганичева Валерия, Савченко Яна)</t>
  </si>
  <si>
    <t>XXIV районный творческий конкурс, посвященный празднованию 78-ой годовщине Великой Победы 
«Строки, опаленные войной»</t>
  </si>
  <si>
    <t>https://vk.com/wall-97041429_665770</t>
  </si>
  <si>
    <t>Диплом:
- лауреата II степени (Рудакова Ольга);
- лауреата II степени (Плотникова Юлия);
- участника (Тимощук Юлия, Рудакова Ольга)</t>
  </si>
  <si>
    <t>Открытое первенство Ленинского района по хоккею с шайбой для молодежи</t>
  </si>
  <si>
    <t>https://vk.com/wall-42382683_9652</t>
  </si>
  <si>
    <t>Диплом за участие</t>
  </si>
  <si>
    <t>2023 октябрь</t>
  </si>
  <si>
    <t>I открытый фестиваль народного творчества «Земляки»</t>
  </si>
  <si>
    <t>2023 июль</t>
  </si>
  <si>
    <t>https://vk.com/sadovay63?w=wall-69097764_7619</t>
  </si>
  <si>
    <t>Диплом лауреата в номинации «Авторская песня» (Виктория Прокопенко)
Диплом лауреата в номинации «Авторская песня» (Лилия Романович)</t>
  </si>
  <si>
    <t xml:space="preserve">Сибирский патриотический фестиваль «Отечеством своим горжусь» </t>
  </si>
  <si>
    <t>2023 февраль</t>
  </si>
  <si>
    <t xml:space="preserve">https://www.okberdsk.ru/contests/sibirskiy-patrioticheskiy-festival-otechestvom-svoim-gorzhus/ </t>
  </si>
  <si>
    <t xml:space="preserve">Диплом:
-лауреата 1 степени 
(Брагина Кристина)
</t>
  </si>
  <si>
    <t>II фестиваль авторской песни Новосибирского района «Сила Музыки»</t>
  </si>
  <si>
    <t>https://vk.com/public214145562</t>
  </si>
  <si>
    <t>2 Диплома участника</t>
  </si>
  <si>
    <t xml:space="preserve">Открытые областные соревнования по судомоделизму посвященные празднованию Дню защитника Отечества </t>
  </si>
  <si>
    <t xml:space="preserve">https://vk.com/wall-211339737_89 </t>
  </si>
  <si>
    <t>Диплом за III место в командном зачете
Диплом за I место в классе моделей F4-C (Бекешов Д.)</t>
  </si>
  <si>
    <t>Открытое Первенство Новосибирской области в авиамодельном спорте</t>
  </si>
  <si>
    <t xml:space="preserve">https://sport.nso.ru/page/14446  </t>
  </si>
  <si>
    <t>Диплом за III в классе резиномотрных моделей самолетов «КМ-2»
Диплом за III в классе резиномотрных моделей самолетов «КМ-1»
Благодарственное письмо руководителю студии</t>
  </si>
  <si>
    <t>Областные сборы военно-патриотических клубов и юнармейских отрядов «Сибирские полки – осень» в рамках  Межрегионального молодежного военно-патриотического проекта «Сибирские полки»</t>
  </si>
  <si>
    <t>2023 сентябрь</t>
  </si>
  <si>
    <t>https://golden-berdsk.ru/?module=articles&amp;action=view&amp;id=4999</t>
  </si>
  <si>
    <t xml:space="preserve">Грамоты:
- за III место в командных соревнованиях;
- за участие.
Благодарность за активное участие в реализации Межрегионального проекта «Сибирские полки»
</t>
  </si>
  <si>
    <t>Областные состязания по рукопашному бою с макетом оружия «Штыковой бой» и «Буза – мстинская традиция», посвященные дню памяти святого великомученика Георгия Победоносца и Дню Победы в ВОВ</t>
  </si>
  <si>
    <t>г. Бердск</t>
  </si>
  <si>
    <t>https://vk.com/album-154969439_293137173</t>
  </si>
  <si>
    <t>Почетная грамота за  III место</t>
  </si>
  <si>
    <t xml:space="preserve">2023 июнь </t>
  </si>
  <si>
    <t>Областная профильная смена военно-патриотических клубов и юнармейских отрядов «Юный разведчик»</t>
  </si>
  <si>
    <t>https://mtsr.nso.ru/sites/mtsr.nso.ru/wodby_files/files/document/2019/12/documents/informaciya_ob_organizacii_oblastnyh_profilnyh_smen_v_2019_godu.doc</t>
  </si>
  <si>
    <t>Почетная грамота  за  I  место в викторине «Россия – моя страна» (Ковалев Тарас)</t>
  </si>
  <si>
    <t>https://plotnikovskij.nso.ru/news/13876</t>
  </si>
  <si>
    <t>XIX фестиваль бардовской песни «Золотая струна»</t>
  </si>
  <si>
    <t xml:space="preserve">2023 июль </t>
  </si>
  <si>
    <t xml:space="preserve">https://vk.com/id553564489 </t>
  </si>
  <si>
    <t xml:space="preserve">Диплом лауреата II степени в номинации «Исполнитель-солист» «Взрослая номинация» Савенкой Дарье
Диплом лауреата I степени в номинации «Исполнитель-солист» «Детско-юношеская республика» Прокопенко Виктории
</t>
  </si>
  <si>
    <t>Девятнадцатая областная школа авторской песни «Шапка»</t>
  </si>
  <si>
    <t>https://detinso.ru/news/zavershilos-otkrytoe-pervenstvo-regiona-po-aviamodelnomu-sportu-v-klasse-kordovykh-modeley-elektrole-10</t>
  </si>
  <si>
    <t xml:space="preserve">Диплом за 1 место в классе кордовых моделей электролетов копий (Шмаков М.)
Диплом за 1 место в классе «схематическая модель планера» (Стуканов М.)
</t>
  </si>
  <si>
    <t>Открытый вокальный конкурс «Моя Россия»</t>
  </si>
  <si>
    <t>https://dobro.ru/event/10370870</t>
  </si>
  <si>
    <t>Диплом дипломанта II степени в номинации «Эстрадный вокал. Соло» возрастная категория 20-35 лет (Анастасия Гудкова)</t>
  </si>
  <si>
    <t xml:space="preserve">Городской конкурс-фестиваль «Калейдоскоп молодежного творчества» </t>
  </si>
  <si>
    <t xml:space="preserve">https://clck.ru/34cdWk </t>
  </si>
  <si>
    <t>Диапломы:
-лауреата 1 степени 
(Ксения Цекарь)
-лауреата 2 степени
(Анастасия Бохан)
-лауреата 3 степени
(Светлана Поморцева)</t>
  </si>
  <si>
    <t>IX этап Кубка Новосибирска по шахматам «Шахматный Новосибирск – 2022»</t>
  </si>
  <si>
    <t>2023 декабрь</t>
  </si>
  <si>
    <t>https://www.novosibirskchess.ru/news/shakhmatnyy-novosibirsk/ix-etap-kubka-goroda-novosibirska-po-shakhmatam-shakhmatnyy-novosibirsk-2022-10-18-dekabrya-2022-g/</t>
  </si>
  <si>
    <t>Грамота за II место (Кондрюков Николай)</t>
  </si>
  <si>
    <t>IV этап Кубка Новосибирска по шахматам «Шахматный Новосибирск – 2023»</t>
  </si>
  <si>
    <t>https://www.novosibirskchess.ru/news/iv-etap-kubka-goroda-novosibirska-shakhmatnyy-novosibirsk-2023-22-30-aprelya-/</t>
  </si>
  <si>
    <t>Грамота: 
- за II место в турнире «Е» (Кондрюков Николай)
- за II место в турнире «В» (Сигаев Тимур)</t>
  </si>
  <si>
    <t>V этап Кубка Новосибирска по шахматам «Шахматный Новосибирск – 2023»</t>
  </si>
  <si>
    <t>https://www.novosibirskchess.ru/news/v-etap-kubka-goroda-novosibirska-shakhmatnyy-novosibirsk-2023-20-28-maya-/</t>
  </si>
  <si>
    <t>Грамота: 
- за II место в турнире «D» (Ляпин Семен)</t>
  </si>
  <si>
    <t>Экологический конкурс детского творчества «Краснокнижные животные Новосибирского зоопарка»</t>
  </si>
  <si>
    <t>https://vk.com/wall299358790_3552</t>
  </si>
  <si>
    <t>3 Диплома участника Амзина Алина, Меркулова Вика, Межевых Даниил)</t>
  </si>
  <si>
    <t>Городская патриотическая интернет акция «Голос Победы»</t>
  </si>
  <si>
    <t>https://vk.com/club191553836</t>
  </si>
  <si>
    <t xml:space="preserve">Диплом лауреата I степени в номинации  (Рудакова Ольга)
Диплом лауреата I степени (Плотникова Юлия)
</t>
  </si>
  <si>
    <t>2023 июнь</t>
  </si>
  <si>
    <t>https://zoonovosib.ru/news/-krasnoknizhnye-zhivotnye-novosibirskogo-zooparka-2023/</t>
  </si>
  <si>
    <t>Городские соревнования по футболу
«Футбольный MIX»</t>
  </si>
  <si>
    <t xml:space="preserve">2023 сентябрь </t>
  </si>
  <si>
    <t>https://xn--d1ancibu7d.xn--p1ai/media/news/gorodskie-sorevnovaniya-po-futbolu-futbolnyy-mix-/</t>
  </si>
  <si>
    <t>Диплом за II место</t>
  </si>
  <si>
    <t>VI этап Кубка Новосибирска по шахматам «Шахматный Новосибирск – 2023»</t>
  </si>
  <si>
    <t>https://ratings.ruchess.ru/tournaments/151916</t>
  </si>
  <si>
    <t>Грамота за I место (Кондрюков Николай)</t>
  </si>
  <si>
    <t xml:space="preserve">Конкурс «Точка взлёта»  </t>
  </si>
  <si>
    <t>2023 май-июнь</t>
  </si>
  <si>
    <t xml:space="preserve">https://timolod.ru/media/news/konkurs-talantov-tochka-vzleta-otkryvaet-priyem-zayavok/ </t>
  </si>
  <si>
    <t xml:space="preserve">Диплом лауреата, диплом лауреата III степени Яковенко А.Е.за участие в конкурсе
Диплом лауреата,диплом лауреата I степени Гудковой А.
</t>
  </si>
  <si>
    <t xml:space="preserve">Городской фестиваль современной уличной хореографии «ВаленОк» </t>
  </si>
  <si>
    <t>октябрь</t>
  </si>
  <si>
    <t>2023  ноябрь</t>
  </si>
  <si>
    <t>https://timolod.ru/media/news/gorodskoy-festival-sovremennoy-ulichnoy-khoreografii-valen-ok-/</t>
  </si>
  <si>
    <t xml:space="preserve">XIII Региональный детско-юношеский конкурс «Апрельский дебют» </t>
  </si>
  <si>
    <t xml:space="preserve">2023 апрель </t>
  </si>
  <si>
    <t xml:space="preserve">г. Томск </t>
  </si>
  <si>
    <t>https://vk.com/aprelskiydebyt</t>
  </si>
  <si>
    <t>Диплом лауреата II степени в номинации «Авторская песня», подноминация: ИСПОЛНИТЕЛЬСКАЯ
(Прокопенко Виктория)
Диплом лауреата I степени в номинации «Авторская песня» Подноминация: ИСПОЛНИТЕЛЬСКАЯ
(Романович Лилия)
Диплом лауреата I степени ДУЭТ Подноминация: ИСПОЛНИТЕЛЬСКАЯ
(Прокопенко Виктория, Романович Лилия)</t>
  </si>
  <si>
    <t>V фестиваль авторской песни «Станция Сибирь»</t>
  </si>
  <si>
    <t>2023  июнь</t>
  </si>
  <si>
    <t>https://vk.com/stansibfest</t>
  </si>
  <si>
    <t>Диплом участника гала-концерта (Елена Семененко)
Диплом участника детского гала-концерта (Дарья Савенкова)
Диплом участника детского гала-концерта (Лилия Романович)
Диплом участника детского гала-концерта (Виктория Прокопенко)
Диплом участника детского гала-концерта (Дуэт «ВиЛи»: Виктория Прокопенко и Лилия Романович)
Благодарственное письмо за вклад в организацию и проведение фестиваля (Чернышёв Александр)</t>
  </si>
  <si>
    <t xml:space="preserve">Ежегодный межрегиональный конкурс изобразительного искусства  «Я родом из Сибири» </t>
  </si>
  <si>
    <t xml:space="preserve">https://xn------dddmtgcba0bwbzlm1u.xn--p1ai/ </t>
  </si>
  <si>
    <t xml:space="preserve">Дипломы:
-участника
(Ворожцова Ирина, Внупова Арина, Грачева Валентина, Бохан Анастасия, Казанцева Елизавета, Исанбаева Виктория, Викулова Арина) </t>
  </si>
  <si>
    <t>Региональные соревнования по шахматам памяти К.К. Сухарева</t>
  </si>
  <si>
    <t>https://www.novosibirskchess.ru/news/regionalnye-sorevnovaniya-po-shakhmatam-pamyati-k-k-sukhareva-21-29-iyunya-2023-g/</t>
  </si>
  <si>
    <t>Слёт стендовых моделистов</t>
  </si>
  <si>
    <t xml:space="preserve">https://stend-modelist.club/events-anounces/sljot-stendovyhkh-modelistov-v-novosibirske </t>
  </si>
  <si>
    <t>Диплом I степени в номинации «BT-3500» (Максим Арендаренко)
Диплом III степени в номинации «BT 3502» (Максим Арендаренко)
Благодарственное письмо руководителю судомодельной студии «НАВИГА» (Бекешов Д.Г.)</t>
  </si>
  <si>
    <t>Чемпионат Сибирского федерального округа по судомодельному спорту в классе гоночных моделей яхт</t>
  </si>
  <si>
    <t>https://sport.nso.ru/page/14665</t>
  </si>
  <si>
    <t>Диплом за II место (сборная Новосибирской области)</t>
  </si>
  <si>
    <t>https://chess.nso.ru/page/1206</t>
  </si>
  <si>
    <t>Диплом за II место (Кондрюков Николай)</t>
  </si>
  <si>
    <t>Сибирский фестиваль авторской песни «Сибирь безбрежная»</t>
  </si>
  <si>
    <t>https://vk.com/event214146153</t>
  </si>
  <si>
    <t xml:space="preserve">Диплом лауреата второй степени в номинации «Лучшее исполнение авторской песни» Романович Лилии, Александру Чернышёву
Диплом лауреата первой степени в номинации «Лучшее исполнение авторской песни» Романович Лилии
</t>
  </si>
  <si>
    <t>Соревнования «Золотая осень» по судомодельному спорту</t>
  </si>
  <si>
    <t>https://dzen.ru/video/watch/631c92ca090dfc24b646c8aa</t>
  </si>
  <si>
    <t>Грамота за I место команда МБУ «Территория молодёжи» 
Грамота за I место в классе моделей F4-С (Бекешову Д.Г.) 
Грамота за I место в классе моделей FSR-ЭКО (Шилов Ф.) 
Грамота за III в классе моделей F2-A (Арахтин С.)</t>
  </si>
  <si>
    <t xml:space="preserve">Сибирский слёт моделистов </t>
  </si>
  <si>
    <t>http://stend-modelist.club/events-anounces/sljot-stendovyhkh-modelistov-v-novosibirske</t>
  </si>
  <si>
    <t>Диплом I степени броненосец береговой обороны генерал-адмирал Апраксин  (Арахтин С.И.)
Диплом I степени  за модель бронепалубный крейсер 2 ранга «Жемчуг» 1905 г. (Арахтин С.И.)</t>
  </si>
  <si>
    <t xml:space="preserve">Открытый межрегиональный танцевальный чемпионат по современной хореографии «Танцевальный квартал»
</t>
  </si>
  <si>
    <t>https://vk.com/soyuzdancensk</t>
  </si>
  <si>
    <t>XXII Всероссийский детско-юношеский фестиваль авторской песни «Тёплый декабрь-2022»</t>
  </si>
  <si>
    <t>г. Новоуральск</t>
  </si>
  <si>
    <t>https://vk.com/teplydekabr</t>
  </si>
  <si>
    <t>Диплом лауреата в номинации «Ученик и педагог» (Прокопенко Виктория и Чернышёв Александр)
Диплом дипломанта II степени в номинации «Исполнитель» ворастная категория 6-13 лет (Прокопенко Виктория)
Диплом дипломанта I степени номинация «Исполнитель» возрастная категория 19-35 лет (Маркова Екатерина)
Благодарственное письмо за подготовку призёров и победителей фестиваля (Чернышёв А.Э.)</t>
  </si>
  <si>
    <t>XXII Всероссийский детско-юношеский фестиваль авторской песни «Искитим-2023»</t>
  </si>
  <si>
    <t xml:space="preserve">2023 март </t>
  </si>
  <si>
    <t>г. Искитим</t>
  </si>
  <si>
    <t>https://vk.com/public202510159</t>
  </si>
  <si>
    <t>Диплом 2 степени в номинации «Исполнитель» (Савенкова Дарья)
Диплом лауреата в номинации «Исполнитель» (Романович Лилия)
Диплом лауреата в номинации «Исполнитель» (Кусаинова Дания)
Диплом лауреата в номинации «Исполнитель» (Прокопенко Виктория и Романович Лилия)
Диплом 1 степени в номинации «Исполнитель» (Прокопенко Виктория)
Рекомендательное письмо победителю конкурсных прослушиваний в рамках презентационного мероприятия Фестиваля авторской музыки и поэзии «U235. Новые песни», прошедшего в рамках фестиваля авторской песни «Искитим-2023»
(Дуэт Прокопенко Виктория и Романович Лилия)
Рекомендательное письмо победителю конкурсных прослушиваний в рамках презентационного мероприятия Фестиваля авторской музыки и поэзии «U235. Новые песни», прошедшего в рамках фестиваля авторской песни «Искитим-2023»
(Романович Лилия;Прокопенко Виктория;  Кусаинова Дания)
Диплом финалиста фестиваля авторской музыки и поэзии «U235. Новые песни» (Виктория Прокопенко)
Диплом финалиста фестиваля авторской музыки и поэзии «U235. Новые песни» (Лилия Романович)
Благодарственное письмо за участие в XXII Всероссийском фестивале авторской песни «Искитим-2023» и популяризацию авторской песни среди молодёжи (КСП «Лад»)</t>
  </si>
  <si>
    <t>XII Всероссийский детско-молодёжный фестиваль авторской песни «Зелёная карета»</t>
  </si>
  <si>
    <t>г. Ижевск</t>
  </si>
  <si>
    <t>https://vk.com/public198985971</t>
  </si>
  <si>
    <t>Фестивальный центр «Кольцово»:
Диплом лауреата за воспитание юных и молодых талантов в искусстве авторской песни (Чернышёв Александр)
Диплом победителя за мастерство в исполнении авторской песни (Дарья Савенкова)
Диплом победителя за мастерство в исполнении авторской песни (Лилия Романович)
Диплом победителя за мастерство в исполнении авторской песни (Екатерина Пьянкова)
Диплом победителя за мастерство в исполнении авторской песни (Дания Кусаинова)
Диплом победителя за мастерство в исполнении авторской песни (Виктория Прокопенко)
Фестивальный центр «Ижевск»:
Диплом за участие в творческом отборе (Прокопенко Виктория)
Диплом победителя за мастерство в исполнении авторской песни (Пьянкова Екатерина)
Диплом победителя за мастерство в исполнении авторской песни (Кусаинова Дания)
Диплом победителя за мастерство в исполнении авторской песни (Романович Лилия)
Диплом лауреата за воспитание юных и молодых талантов в искусстве авторской песни (Чернышёв Александр)
Фестивальный центр «Новотроицк»:
Диплом лауреата за воспитание юных и молодых талантов в искусстве авторской песни (Чернышёв Александр)
Диплом за участие в творческом отборе (Дания Кусаинова)
Диплом за участие в творческом отборе (Дарья Савенкова)
Диплом за участие в творческом отборе (Виктория Прокопенко)
Диплом победителя за мастерство в исполнении авторской песни (Пьянкова Екатерина)
Диплом победителя за мастерство в исполнении авторской песни (Романович Лилия)
Фестивальный центр «Петрозаводск»:
Диплом лауреата за воспитание юных и молодых талантов в искусстве авторской песни (Чернышёв Александр)</t>
  </si>
  <si>
    <t>«Российская студенческая весна»</t>
  </si>
  <si>
    <t>г. Новосибирк</t>
  </si>
  <si>
    <t>https://minobr.nso.ru/news/14429</t>
  </si>
  <si>
    <t>Диплом за участие в фестивале в Направлении «Вокальное», номинация «Эстрадное пение. Соло» (Дашдиева Самира)</t>
  </si>
  <si>
    <t xml:space="preserve">Всероссийский фестиваль-конкурс хореографического мастерства «RED FEST» </t>
  </si>
  <si>
    <t>https://mosaicfest.ru/red-fest-2023/</t>
  </si>
  <si>
    <t>Дипломы:
-лауреатов 2 степени
(Брагина Кристина)
(Анастасия Гудкова)</t>
  </si>
  <si>
    <t>Всероссийский творческий конкурс «Рассударики» (онлайн)</t>
  </si>
  <si>
    <t>http://rassudariki.ru/</t>
  </si>
  <si>
    <t>Диплом победителя:
- I место (Шлегель Милана)
- III место (Куничан Антонина)</t>
  </si>
  <si>
    <t xml:space="preserve">Кубок России по судомодельному спорту </t>
  </si>
  <si>
    <t xml:space="preserve"> г. Кимры (Старая Купава)</t>
  </si>
  <si>
    <t>https://fsmr.ru/?p=9424</t>
  </si>
  <si>
    <t>Диплом I степени в классе моделей F4-В (Евгений Глазунов); 
Диплом I степени в классе моделей F4-С (Алексей Козлов);
Диплом I степени в классе моделей F-DS (Алексей Козлов);
Диплом I степени в классе моделей F4-С (Глазунов Евгений);
Диплом I степени в классе копийных моделей (Сборная Новосибирской области)</t>
  </si>
  <si>
    <t>IV Всероссийский чемпионат Street Dance Content</t>
  </si>
  <si>
    <t>https://vk.com/siberiandancecontest</t>
  </si>
  <si>
    <t>Диплом за 4 место в номинации «Best dance performance»</t>
  </si>
  <si>
    <t>III Всероссийский фестиваль-конкурс современной хореографии VLIЯNIE</t>
  </si>
  <si>
    <t>https://festrussia.ru/festivals/?utm_source=yandex&amp;utm_medium=cpc&amp;utm_campaign=ХОРЕОГРАФИЯ&amp;utm_content=4163771814%7C45403403%7C11610305513%7Cnone%7Cdesktop%7C65&amp;utm_term=хореографические%20конкурс%20фестиваль%7C20318145221%7C1&amp;yclid=6464047748741595135</t>
  </si>
  <si>
    <t>Диплом лауреата 3 степени в номинации «современная хореография»</t>
  </si>
  <si>
    <t>XIII Международный фестиваль авторского и самодеятельного творчества «Золотая осень»</t>
  </si>
  <si>
    <t xml:space="preserve">2023 август </t>
  </si>
  <si>
    <t>Линево</t>
  </si>
  <si>
    <t>https://vk.com/xiizolotayaosen</t>
  </si>
  <si>
    <t xml:space="preserve">Диплом лауреата I степени в номинации «Поют дети» Прокопенко Виктории
Диплом I степени в номинации «Конкурс патриотической и духовной песни» Прокопенко Виктории
Диплом лауреата I степени в номинации «Исполнитель-солист» Савенкой Дарье
Диплом лауреата III степени в номинации «Исполнитель-солист» Семиненко Елене
Благодарственное письмо Чернышёву А.Э.
</t>
  </si>
  <si>
    <t>Куйбышев</t>
  </si>
  <si>
    <t>http://pro-kdk.ru/?p=23136</t>
  </si>
  <si>
    <t>Диплом лауреата в номинации «Дуэт» Дуэту «Свои»
Диплом лауреата в номинации «Исполнитель» Кусаиновой Дании
Диплом лауреата в номинации исполнитель» Прокопенко Виктории
Диплом лауреата в номинации «Исполнитель» Суховой Юлии
Благодарственное письмо за активное участие в фестивале Чернышёву А.Э.</t>
  </si>
  <si>
    <t xml:space="preserve">Кубок мира по судомодельному спорту  </t>
  </si>
  <si>
    <t>https://fsmr.ru/?p=9427</t>
  </si>
  <si>
    <t>Диплом призера в классе F4-B (Глазунов Е.В.)
Диплом призера в классе F4-C (Глазунов Е.В.)</t>
  </si>
  <si>
    <t xml:space="preserve">Чемпионат России по судомодельному спорту </t>
  </si>
  <si>
    <t>https://fsmr.ru/?p=9353</t>
  </si>
  <si>
    <t>Диплом III степени  в классе моделей F-DS (Козлов А.С.)
Диплом II степени  в классе моделей F4-В (Глазунов Е.В.)
Диплом II степени  в классе моделей F4-С (Глазунов Е.В.)</t>
  </si>
  <si>
    <t>Всероссийский открытый фестиваль научно-технического творчества учащихся «Траектория технической мысли»</t>
  </si>
  <si>
    <t>Удмуртия</t>
  </si>
  <si>
    <t>https://рдш.рф/competition/3957</t>
  </si>
  <si>
    <t>Диплом I степени в олимпиаде по авиамоделированию среди учащихся в классе свободнолетающих моделей для закрытых помещенией и Первенстве России по авиационным комнатным моделям (Дементьев Г.)</t>
  </si>
  <si>
    <t xml:space="preserve"> IV Всероссийский чемпионат Street Dance Content</t>
  </si>
  <si>
    <t>Диплом:за 4 место в номинации «BEST DANCE PERFORMANCE»</t>
  </si>
  <si>
    <t xml:space="preserve">XI Международный конкурс детского творчества «Сказки мира»  </t>
  </si>
  <si>
    <t>https://vk.com/konkursskazkimira</t>
  </si>
  <si>
    <t>Дипломы:
- участника
(Бохан Анастасия, Григорьева Алиса, Дрянных Александра, Грачева Валентина, Чугасова Софья, Ворожцова Ксения)</t>
  </si>
  <si>
    <t>XIV Всероссийский детско-юношеский фестиваль авторской песни «Здравствуйте, люди мои дорогие!» имени И.И. Щербининой</t>
  </si>
  <si>
    <t xml:space="preserve">2023 февраль </t>
  </si>
  <si>
    <t>г. Новосибрск</t>
  </si>
  <si>
    <t>Интернет-конкурс «Зелёнка-Онлайн» - 2023</t>
  </si>
  <si>
    <t>Беларусь г. Гродно</t>
  </si>
  <si>
    <t>http://grodno.bardy.org/zonline.php</t>
  </si>
  <si>
    <t>Диплом лауреата в номинации «Исполнительский коллектив» (трио «Фрагмент»)
Диплом победителя в номинации «По Гамбургскому счёту» (трио «Фрагмент»)
Диплом дипломанта в номинации «Автор» (Чернышёв Александр)
Диплом дипломанта в номинации «Исполнитель» (Чернышёв Александр)
Диплом дипломанта в номинации «Автор музыки» (Чернышёв Александр)</t>
  </si>
  <si>
    <t>Международный конкурс – фестиваль «Lime Fest»</t>
  </si>
  <si>
    <t>https://www.orbitafest.ru/upload/iblock/fd6/us6ta1edbh0r5cil40yvl80ucj20jbsx.pdf</t>
  </si>
  <si>
    <t>Диплом  лауреата III степени в номинации «Хореография» («Уличная хореография»)</t>
  </si>
  <si>
    <t>Международный фестиваль-конкурс «DANCE ENERGI»</t>
  </si>
  <si>
    <t>г. Екатеринбург</t>
  </si>
  <si>
    <t>https://istokufa.ru/2021/05/05/mezhdunarodnyj-festival-konkurs-horeograficheskogo-iskusstva-dance-energi/</t>
  </si>
  <si>
    <t>Диплом:
- лауреата II степени (номинация «Уличная хореография»);
- лауреата III степени (номинация «Эстрадный танец»);
- лауреата III степени (номинация «Уличная хореография»)</t>
  </si>
  <si>
    <t>Международный многожанровый конкурс – фестиваль детского, юношеского и взрослого творчества «INFINITY STARS»</t>
  </si>
  <si>
    <t>2023 ноябрь</t>
  </si>
  <si>
    <t>https://vk.com/infinitystarsfest</t>
  </si>
  <si>
    <t>Дипломы:
-  лауреата II степени в номинации «Уличный танец»;
-  лауреата III степени в номинации «Эстрадный  танец».
2 Благодарственных письма</t>
  </si>
  <si>
    <t>Международный МНОГОЖАНРОВЫЙ конкурс – фестиваль детского, юношеского и взрослого творчества  «GOOD DAY FEST»</t>
  </si>
  <si>
    <t>https://vk.com/gooddayfest</t>
  </si>
  <si>
    <t>Дипломы:
-  лауреата I степени в номинации «Хореография» «Уличный танец»;
- лауреата II степени в номинации «Хореография» «Современный танец» ;
-  лауреата II степени в номинации «Хореография» «Эстрадный танец» (номер «Агенты»);
 -  лауреата II степени в номинации «Хореография» «Эстрадный танец» (номер «Охотники за приведениями»);
-  лауреата II степени в номинации «Хореография» «Современный танец»;
-  лауреата II степени в номинации «Хореография» «Уличный танец»;
-  лауреата II степени в номинации «Хореография»  «Танцевальное шоу» (номер «Офис пипл»);
-  лауреата II степени в номинации «Хореография»  «Танцевальное шоу» (номер «Ким 5+»);
-  лауреата III степени в номинации «Хореография» «Эстрадный танец».
2 Благодарственных письма</t>
  </si>
  <si>
    <t>Международный фестиваль современной хореографии «АНТИгравитация»</t>
  </si>
  <si>
    <t>https://festrussia.ru/festivals/?utm_source=yandex&amp;utm_medium=cpc&amp;utm_campaign=ХОРЕОГРАФИЯ&amp;utm_content=4163771836%7C45403403%7C8901154171%7Cnone%7Cdesktop%7C65&amp;utm_term=хореография%20фестиваль%20международный%7C20318144541%7C1&amp;yclid=4902700697480331263</t>
  </si>
  <si>
    <t>Дипломы:
- за I место (дисциплина «Современный танец. Большая форма. Смешанные»);
- за I место (дисциплина «Хип-хоп. Малая форма. Взрослые»);
- за II место (дисциплина «Эстрадный танец. PREMIER. Большая форма. Дети»);
- за II место (дисциплина «Бэби шоу. Большая форма. Бэби»);
- за II место (дисциплина «Street Dance Show. Малая группа. Дети»);
- за II место (дисциплина «Современный танец. Большая форма. Смешанные»);
- за II место (дисциплина «Street Dance Show. Формейшн. Юниоры»);
- за III место (дисциплина «Street Dance Show. Формейшн. Юниоры»);
- за IV место (дисциплина «Современный танец. Малая форма. Смешанные»); 
- за IV место (дисциплина «Эстрадный танец. PREMIER.Малая форма. Дети»);
- за VI место (дисциплина «Street Dance Show. Формейшн. Дети»);
- за IX место (дисциплина «Street Dance Show. Формейшн. Смешанные»);
- СПЕЦПРИЗ за «Создание яркого сценического образа»
2 Благодарственных письма</t>
  </si>
  <si>
    <t>Международная интернет-олимпиада 
«Я помню! Я горжусь!»</t>
  </si>
  <si>
    <t>https://solncesvet.ru/olimpiada/znamenatelnie-dati/ia-pomniu/</t>
  </si>
  <si>
    <t>Диплом за I место</t>
  </si>
  <si>
    <t>Международная интернет –олимпиада «Солнечный свет»</t>
  </si>
  <si>
    <t>https://solncesvet.ru/?utm_source=yandex&amp;utm_medium=cpc&amp;utm_campaign=79093416&amp;utm_content=14135799971&amp;utm_term=международный%20образовательный%20портал%20солнечный%20свет&amp;position=1&amp;position_type=premium&amp;yclid=12266402109148102655</t>
  </si>
  <si>
    <t>Диплом победителя (1 место)</t>
  </si>
  <si>
    <t>XIV Международный фестиваль-конкурс народной и современной хореографии «ARENA»</t>
  </si>
  <si>
    <t>https://vk.com/arenadance</t>
  </si>
  <si>
    <t>Диплом:
- лауреата II степени (номинация «стрит дэнс шоу, от 25лет);
- дипломанта II степени (номинация «стрит дэнс шоу, смешанная группа»);
- дипломанта III степени (номинация «эстрадная хореография»);
- дипломанта III степени (номинация «детский игровой танец»)</t>
  </si>
  <si>
    <t>Международный многожанровый конкурс-фестиваль «STAR FRIENDS»</t>
  </si>
  <si>
    <t>https://vk.com/star_friends_fest</t>
  </si>
  <si>
    <t>Диплом:
- лауреата I степени (номинация «танцевальное шоу»);
- лауреата I степени (номинация «эстрадный танец»);
- лауреата III степени (номинация «уличный танец»)</t>
  </si>
  <si>
    <t xml:space="preserve">Международный чемпионат по современной хореографии «Судный день»
</t>
  </si>
  <si>
    <t xml:space="preserve"> 2023 октябрь</t>
  </si>
  <si>
    <t>https://vk.com/judgment_day_nsk</t>
  </si>
  <si>
    <t xml:space="preserve">Диплом за 2 место
4 Диплома за участие
</t>
  </si>
  <si>
    <t>Открытое первенство по Новосибирской области по авиамодельному спорту</t>
  </si>
  <si>
    <t>Диплом:
- за I место (номинация «дебют, малые группы, юниоры 2»);
-  за I место (номинация «модерн, дебют, формейшн, юниоры 2»);
- за I место (номинация «танцевальное шоу, дебют, формейшн, юниоры 1»);
-  за I место (номинация «уличный танец, дебют, формейшн, юниоры 2») Диплом:
- за I место (номинация «уличный танец, группы, дети»);
-  за II место (номинация «уличный танец, формейшн, дети»);
- за I место (номинация «бэби шоу, формейшн»)</t>
  </si>
  <si>
    <t>http://xn--d1abbehaduiscbtac0ae1v.xn--p1ai/</t>
  </si>
  <si>
    <t xml:space="preserve">https://timolod.ru/organization/molodezhnye-tsentry/territoriya_molodezhi/ </t>
  </si>
  <si>
    <t>https://vk.com/tm_154
https://vk.com/cdm_respect
https://vk.com/crmi_pro
https://vk.com/sadovay63
https://vk.com/patriot_centr
https://vk.com/start2011</t>
  </si>
  <si>
    <t xml:space="preserve">6146 
4922
5059
3812
1639
2419
</t>
  </si>
  <si>
    <t xml:space="preserve"> МКУ «Служба АСР и ГЗ»            (ПК на курсах ГО по ДПП в области ГОЧС для руководителей) организаций</t>
  </si>
  <si>
    <t>ООО "Инфоурок"</t>
  </si>
  <si>
    <t xml:space="preserve"> нет официального сайта организации</t>
  </si>
  <si>
    <t xml:space="preserve">https://infourok.ru/kursy/osushestvlenie-deyatelnosti-po-planirovaniyu-organizacii-i-kontrolyu-za-realizaciej-uslug-rabot-v-sfere-molodezhnoj-politiki?utm_source=infourok&amp;utm_medium=kursy-catalog&amp;utm_campaign=plitki-s-kursami </t>
  </si>
  <si>
    <t xml:space="preserve"> АНО ДПО «Центр Профессионального Обучения»</t>
  </si>
  <si>
    <t>ЧУ ДПО «ВИВА»</t>
  </si>
  <si>
    <t xml:space="preserve">http://cpoperm.ru/grazdanskayaoborona </t>
  </si>
  <si>
    <t xml:space="preserve">https://viva01.ru/spp </t>
  </si>
  <si>
    <t>ГАОУ ДПО НСО «УМЦ ГОЧС Новосибирской области»                  (ПК "Специалист по оказанию первой помощи")</t>
  </si>
  <si>
    <t>АНО ДПО «Московская академия профессиональных компетенций»</t>
  </si>
  <si>
    <t xml:space="preserve">https://umc.edu.ru/%d0%be%d0%b1%d1%83%d1%87%d0%b5%d0%bd%d0%b8%d0%b5/ </t>
  </si>
  <si>
    <t xml:space="preserve">https://pedcampus.ru/list/profper_trener-prepodavatel/ </t>
  </si>
  <si>
    <t>ООО «Московский институт профессиональной переподготовки и повышения квалификации педагогов»</t>
  </si>
  <si>
    <t xml:space="preserve">https://infourok.ru/kursy/organizaciya-raboty-s-molodezhyu </t>
  </si>
  <si>
    <t>ФГБОУ ВО "ГИТИС"                          (ПК "Действенный анализ пьесы и роли")</t>
  </si>
  <si>
    <t xml:space="preserve">https://gitis.net/education/center/prioritet/ </t>
  </si>
  <si>
    <t>ЧОУ ДПО «СПУТНИК»                         (ПК "Оценка и управление профессиональными рисками")</t>
  </si>
  <si>
    <t xml:space="preserve">https://sputnikgroups.com/education/detail.php?ELEMENT_ID=315048 </t>
  </si>
  <si>
    <t xml:space="preserve">https://infourok.ru/kursy/upravlenie-personalom-i-oformlenie-trudovyh-otnoshenij_1?utm_source=infourok&amp;utm_medium=kursy-catalog&amp;utm_campaign=plitki-s-kursami </t>
  </si>
  <si>
    <r>
      <t>Головное учреждение МБУ "Территория молодёжи" = 17 чел.                                                                                                                       Обособленное подразделение: основной отдел "ЦДМ "Респект" = 18 чел.                                                                                                                       Обособленное подразделение: основной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отдел "ЦРМИ "Продвижение" = 23 чел.                                                                                                             Обособленное подразделение: основной отдел "МЦ  "На Садовой" = 22 чел.                                                                                                                                     Обособленное подразделение: основной отдел "МЦ "Старт" = 15 чел.                                                                                                                                  Обособленное подразделение: основной отдел "ЦГПВ им. А. Невского" = 13 чел.                                                                                                                Итого: 108 чел.</t>
    </r>
  </si>
  <si>
    <t>Форум  молодежи НСО "PROрегион"</t>
  </si>
  <si>
    <t>https://vk.com/pro_region</t>
  </si>
  <si>
    <t xml:space="preserve">Всероссийский слёт РСО </t>
  </si>
  <si>
    <t>https://myrosmol.ru/measures/view/133068</t>
  </si>
  <si>
    <t xml:space="preserve"> Форум молодежи России и Беларуси</t>
  </si>
  <si>
    <t>https://myrosmol.ru/measures/view/139737</t>
  </si>
  <si>
    <t>Всероссийский молодежный образовательный форум "Территория смыслов"</t>
  </si>
  <si>
    <t>https://events.myrosmol.ru/events/territoriasmyslov2023</t>
  </si>
  <si>
    <t>Международный молодежный форум "Евразия Global"</t>
  </si>
  <si>
    <t>https://forumeurasia.ru/</t>
  </si>
  <si>
    <t>Северо-Кавказский молодежный образовательный форум "Каспий-2023</t>
  </si>
  <si>
    <t>https://events.myrosmol.ru/events/kaspiy2023</t>
  </si>
  <si>
    <t>https://fadm.gov.ru/news/otkryta-registratsiya-na-pervyy-vserossiyskiy-forum-pik-vozmozhnostey/</t>
  </si>
  <si>
    <t>https://events.myrosmol.ru/events/sheregesh</t>
  </si>
  <si>
    <t>Окружной молодежный образовательный форум "Шерегеш"</t>
  </si>
  <si>
    <t>Первый Всероссийский форум Росмолодёжь. Гранты "Пик Возможностей"</t>
  </si>
  <si>
    <t>Всероссийский форум "Остро Va"</t>
  </si>
  <si>
    <t>https://events.myrosmol.ru/events/ostrova2023</t>
  </si>
  <si>
    <t xml:space="preserve">Форум работающей молодежи НСО </t>
  </si>
  <si>
    <t>https://timolod.ru/media/news/forum-rabotayushchey-molodezhi/</t>
  </si>
  <si>
    <t>https://myrosmol.ru/measures/view/131632</t>
  </si>
  <si>
    <t>Окружной патриотический форум Сибирского и Дальневосточного федеральных округов</t>
  </si>
  <si>
    <t>Арт-кластер "Таврида ("Образовательный заезд "Арт-резиденции: новые точки притяжения"</t>
  </si>
  <si>
    <t>https://programm.tavrida.art/artresidence4</t>
  </si>
  <si>
    <t>Образовательный заезд "Ты можешь стать легендой"  Арт-кластера "Таврида"</t>
  </si>
  <si>
    <t>https://events.myrosmol.ru/events/tavrida2023</t>
  </si>
  <si>
    <t>Фестиваль молодого искусства "Таврида.АРТ"</t>
  </si>
  <si>
    <t>Всероссийский фестиваль ОРМ</t>
  </si>
  <si>
    <t>https://myrosmol.ru/measures/view/51366</t>
  </si>
  <si>
    <t>I областные состязательные игры по рукопашному бою с макетом оружия – версии «Штыковой бой», посвященные Дню защитника Отечества</t>
  </si>
  <si>
    <t>ОО «ЦГПВ им. А. Невского» МБУ "Территория молодежи", ул. Большевистская, 175/6</t>
  </si>
  <si>
    <t xml:space="preserve">https://vk.com/patriot_centr?w=wall-59121591_4960 </t>
  </si>
  <si>
    <t>соорганизация</t>
  </si>
  <si>
    <t>Открытие трудового сезона трудовых отрядов подростков 2023 г.</t>
  </si>
  <si>
    <t>Новосибирский торгово-экономический колледж, Центральный парк</t>
  </si>
  <si>
    <t>https://timolod.ru/photo_video/foto/otkrytie-trudovogo-sezona-trudovykh-otryadov-podrostkov-2023-goda/</t>
  </si>
  <si>
    <t>соорганизация (в качестве кураторов)</t>
  </si>
  <si>
    <t>14.07.2023-16.07.2023</t>
  </si>
  <si>
    <t>База отдыха "Бухта Лазурная", Барабинской район, Новосибирская область</t>
  </si>
  <si>
    <t>Соорганизация,  председатель жюри</t>
  </si>
  <si>
    <t>07.07.2023-09.07.2023</t>
  </si>
  <si>
    <t>Биотехнологический лицей №21, пос. Кольцово</t>
  </si>
  <si>
    <t xml:space="preserve">http://www.naukogradpress.ru/kultura/2023/07/12/shapka-snova-greet-nas-v-koltsovo-zavershilas-shkola-avtorskoj-pesni-2023/  </t>
  </si>
  <si>
    <t>Соорганизация,  Проведение мастер-классов</t>
  </si>
  <si>
    <t>15.06.2023-18.06.2023</t>
  </si>
  <si>
    <t>Парк культуры и отдыха "у моря Обского", ГКЗ им. Каца</t>
  </si>
  <si>
    <t xml:space="preserve">https://vk.com/stansibfest </t>
  </si>
  <si>
    <t>проведение мастер-классов, организация детско-юношеского лагеря, организация концерта классики бардовской песни</t>
  </si>
  <si>
    <t>XXII Всеросийский детско-юношеский фестиваль авторской песни «Искитим-2023»</t>
  </si>
  <si>
    <t>23.032023-26.03.2023</t>
  </si>
  <si>
    <t>г.Искитим, МБОУ ДОД "Детская музыкальная школа"</t>
  </si>
  <si>
    <t>Организация прослушивания детского концерта, проведение мастер-классов</t>
  </si>
  <si>
    <t>Новогодняя столица России 2022-2023</t>
  </si>
  <si>
    <t>25.12.2022-07.01.2023</t>
  </si>
  <si>
    <t>Площадь им.Пименова (перед ГПНТБ)</t>
  </si>
  <si>
    <t>https://novo-sibirsk.ru/news/353646/</t>
  </si>
  <si>
    <t>Соорганизация проведения программы в Октябрьском районе 03.01.2023</t>
  </si>
  <si>
    <t>Всероссийская акция РСО по профориентации школьников «Будь в ТОПе»</t>
  </si>
  <si>
    <t>август - сентябрь</t>
  </si>
  <si>
    <t>МАУДО ДООЦ «Калейдоскоп», ДОЛ «Красная горка», ДОЛ «Звёздный Бриз» и ДОЛ «Зелёная республика»</t>
  </si>
  <si>
    <t xml:space="preserve">https://xn--d1abbehaduiscbtac0ae1v.xn--p1ai/2023/08/29/%D0%B1%D1%83%D0%B4%D1%8C-%D0%B2-%D1%82%D0%BE%D0%BF%D0%B5/ </t>
  </si>
  <si>
    <t>соорганизация (в качестве наставеников)</t>
  </si>
  <si>
    <t>Открытые международные соревнованиях по ракетомодельному спорту «Кубок космодрома Байконур»</t>
  </si>
  <si>
    <t>17-23.09.2023</t>
  </si>
  <si>
    <t>Казахстан, г. Байконур</t>
  </si>
  <si>
    <t>23.09.2022 Завершаются Международные соревнования по ракетомоделизму – Управление культуры, молодежной политики, туризма и спорта (ukmpts-baikonur.ru)</t>
  </si>
  <si>
    <t>Судья соревнований</t>
  </si>
  <si>
    <t>ДК "Победа", г.Юрга</t>
  </si>
  <si>
    <t>https://zolotaya-osen.su/</t>
  </si>
  <si>
    <t>Организация детского конкурса, председатель жюри детского конкурса, член жюри общего фестивального конкурса</t>
  </si>
  <si>
    <t xml:space="preserve"> 4 Диплома за участие в номинации «Современная уличная хореография» </t>
  </si>
  <si>
    <t xml:space="preserve">2022 декабрь </t>
  </si>
  <si>
    <t>131
71
130
135
28
61</t>
  </si>
  <si>
    <t>41115
22265
40796
42554
8942
19106</t>
  </si>
  <si>
    <t>13547
8280
11143
12627
3069
5647</t>
  </si>
  <si>
    <t>Канал в Телеграм</t>
  </si>
  <si>
    <t>https://t.me/sadovay63</t>
  </si>
  <si>
    <t xml:space="preserve">15.04.2023 -16.04.2023 </t>
  </si>
  <si>
    <t xml:space="preserve">20-й юбилейный Сибирский слет стендовых моделистов </t>
  </si>
  <si>
    <t>ОО "ЦРМИ "Продвижение" МБУ "Территория молодежи"</t>
  </si>
  <si>
    <t>Соорганизация</t>
  </si>
  <si>
    <t>https://vk.com/wall657422180_5065</t>
  </si>
  <si>
    <t>Огни Сибири</t>
  </si>
  <si>
    <t>февраль - июнь 2024</t>
  </si>
  <si>
    <t>Театральный проект "Повод"</t>
  </si>
  <si>
    <t>ноябрь 2023- март 2024</t>
  </si>
  <si>
    <t>Нить</t>
  </si>
  <si>
    <r>
      <t xml:space="preserve">Головное учреждение МБУ "Территория молодёжи" понедельник - пятница с 07:30 до 21:00, суббота, воскресенье с 10:00 до 20:00.                                                                                  основной отдел "Молодёжный центр "Старт" Понедельник – пятница  с 09:30 до 21:00;
Суббота   с 10:00 до 21:00; Воскресенье   с 11:00 до 19:00.                                                          
основной отдел "Молодёжный центр "На Садовой" Понедельник – пятница  с 10:00 до 21:00;
Суббота, воскресенье с 12:00 до 20:00.                                                                                        
основной отдел "Центр развития молодежных инициатив "Продвижение" Понедельник, четверг  
с 09:00 до 22:00; Вторник, среда, пятница, суббота  с 10:00 до 22:00; Воскресенье – выходной.
основной отдел "Центр гражданско-патриотического воспитания им. А. Невского" Понедельник, вторник, четверг с 10:00 до 22:00; Среда с 09:00 до 22:00; Пятница с 09:00 до 20:00; Суббота с 11:30 до 19:00; Воскресенье с 10:00 до 19:00.
основной отдел "Центр досуга молодежи "Респект" Понедельник – пятница с 10:00 до 21:00;
Суббота  с 13:00 до 20:00; Воскресенье с 12:00 до 21:00.
</t>
    </r>
    <r>
      <rPr>
        <sz val="14"/>
        <color rgb="FFFF0000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</si>
</sst>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>
  <numFmts count="1">
    <numFmt numFmtId="164" formatCode="0.0"/>
  </numFmts>
  <fonts count="4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</font>
    <font>
      <sz val="11"/>
      <name val="Calibri"/>
    </font>
    <font>
      <sz val="9"/>
      <color theme="1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sz val="14"/>
      <color rgb="FFB7FFFF"/>
      <name val="Times New Roman"/>
      <family val="1"/>
      <charset val="204"/>
    </font>
    <font>
      <u/>
      <sz val="14"/>
      <color theme="1"/>
      <name val="Times New Roman"/>
    </font>
    <font>
      <u/>
      <sz val="11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4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8" fillId="4" borderId="6" xfId="0" applyFont="1" applyFill="1" applyBorder="1" applyAlignment="1" applyProtection="1">
      <alignment vertical="top" wrapText="1"/>
      <protection hidden="1"/>
    </xf>
    <xf numFmtId="0" fontId="17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0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1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2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3" xfId="0" applyFont="1" applyBorder="1" applyAlignment="1">
      <alignment vertical="top" wrapText="1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3" fillId="2" borderId="1" xfId="0" applyFont="1" applyFill="1" applyBorder="1" applyAlignment="1" applyProtection="1">
      <alignment vertical="top" wrapText="1"/>
      <protection hidden="1"/>
    </xf>
    <xf numFmtId="0" fontId="17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0" fillId="0" borderId="27" xfId="0" applyFont="1" applyBorder="1" applyAlignment="1" applyProtection="1">
      <alignment vertical="center"/>
      <protection hidden="1"/>
    </xf>
    <xf numFmtId="0" fontId="24" fillId="0" borderId="27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10" fillId="0" borderId="3" xfId="0" applyFont="1" applyBorder="1" applyAlignment="1" applyProtection="1">
      <alignment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/>
      <protection hidden="1"/>
    </xf>
    <xf numFmtId="0" fontId="31" fillId="0" borderId="1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2" fillId="0" borderId="1" xfId="0" applyFont="1" applyFill="1" applyBorder="1" applyAlignment="1" applyProtection="1">
      <alignment horizontal="left" vertical="top" wrapText="1"/>
      <protection locked="0"/>
    </xf>
    <xf numFmtId="0" fontId="32" fillId="0" borderId="3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35" fillId="0" borderId="1" xfId="0" applyFont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35" fillId="0" borderId="1" xfId="0" applyFont="1" applyBorder="1"/>
    <xf numFmtId="0" fontId="36" fillId="0" borderId="1" xfId="1" applyFont="1" applyBorder="1"/>
    <xf numFmtId="0" fontId="35" fillId="0" borderId="1" xfId="0" applyFont="1" applyBorder="1" applyAlignment="1">
      <alignment wrapText="1"/>
    </xf>
    <xf numFmtId="0" fontId="36" fillId="0" borderId="1" xfId="1" applyFont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35" fillId="2" borderId="1" xfId="0" applyFont="1" applyFill="1" applyBorder="1"/>
    <xf numFmtId="0" fontId="37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5" fillId="0" borderId="1" xfId="0" applyFont="1" applyFill="1" applyBorder="1" applyAlignment="1" applyProtection="1">
      <alignment horizontal="left" vertical="top" wrapText="1"/>
      <protection locked="0"/>
    </xf>
    <xf numFmtId="0" fontId="35" fillId="2" borderId="1" xfId="0" applyFont="1" applyFill="1" applyBorder="1" applyAlignment="1" applyProtection="1">
      <alignment horizontal="left" vertical="top" wrapText="1"/>
      <protection locked="0"/>
    </xf>
    <xf numFmtId="0" fontId="35" fillId="2" borderId="0" xfId="0" applyFont="1" applyFill="1" applyAlignment="1">
      <alignment wrapText="1"/>
    </xf>
    <xf numFmtId="0" fontId="35" fillId="0" borderId="1" xfId="0" applyFont="1" applyBorder="1" applyAlignment="1">
      <alignment vertical="top" wrapText="1"/>
    </xf>
    <xf numFmtId="17" fontId="35" fillId="0" borderId="1" xfId="0" applyNumberFormat="1" applyFont="1" applyBorder="1" applyAlignment="1">
      <alignment vertical="top" wrapText="1"/>
    </xf>
    <xf numFmtId="0" fontId="36" fillId="2" borderId="1" xfId="1" applyFont="1" applyFill="1" applyBorder="1" applyAlignment="1">
      <alignment wrapText="1"/>
    </xf>
    <xf numFmtId="0" fontId="36" fillId="0" borderId="1" xfId="1" applyFont="1" applyBorder="1" applyAlignment="1">
      <alignment horizontal="left" vertical="top" wrapText="1"/>
    </xf>
    <xf numFmtId="0" fontId="35" fillId="0" borderId="1" xfId="0" applyFont="1" applyBorder="1" applyAlignment="1">
      <alignment vertical="center" wrapText="1"/>
    </xf>
    <xf numFmtId="0" fontId="36" fillId="0" borderId="1" xfId="1" applyFont="1" applyBorder="1" applyAlignment="1">
      <alignment vertical="top" wrapText="1"/>
    </xf>
    <xf numFmtId="0" fontId="36" fillId="0" borderId="1" xfId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8" fillId="0" borderId="1" xfId="1" applyBorder="1" applyAlignment="1" applyProtection="1">
      <alignment horizontal="center" vertical="top" wrapText="1"/>
      <protection locked="0"/>
    </xf>
    <xf numFmtId="0" fontId="28" fillId="0" borderId="0" xfId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28" fillId="0" borderId="1" xfId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vertical="top"/>
    </xf>
    <xf numFmtId="0" fontId="11" fillId="0" borderId="31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2" fillId="0" borderId="21" xfId="0" applyFont="1" applyBorder="1" applyAlignment="1">
      <alignment vertical="top" wrapText="1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wrapText="1"/>
    </xf>
    <xf numFmtId="0" fontId="40" fillId="0" borderId="0" xfId="1" applyFont="1" applyAlignment="1">
      <alignment horizontal="center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left" vertical="top"/>
    </xf>
    <xf numFmtId="0" fontId="41" fillId="0" borderId="1" xfId="1" applyFont="1" applyBorder="1"/>
    <xf numFmtId="0" fontId="41" fillId="0" borderId="1" xfId="1" applyFont="1" applyBorder="1" applyAlignment="1">
      <alignment wrapText="1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41" fillId="2" borderId="1" xfId="1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top"/>
    </xf>
    <xf numFmtId="17" fontId="10" fillId="0" borderId="1" xfId="0" applyNumberFormat="1" applyFont="1" applyBorder="1" applyAlignment="1">
      <alignment vertical="top"/>
    </xf>
    <xf numFmtId="0" fontId="28" fillId="0" borderId="1" xfId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42" fillId="0" borderId="32" xfId="0" applyFont="1" applyBorder="1" applyAlignment="1">
      <alignment wrapText="1"/>
    </xf>
    <xf numFmtId="0" fontId="10" fillId="0" borderId="32" xfId="0" applyFont="1" applyBorder="1" applyAlignment="1">
      <alignment vertical="top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1" fillId="2" borderId="1" xfId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43" fillId="3" borderId="1" xfId="0" applyFont="1" applyFill="1" applyBorder="1" applyAlignment="1" applyProtection="1">
      <alignment horizontal="center" vertical="top" wrapText="1"/>
      <protection hidden="1"/>
    </xf>
    <xf numFmtId="0" fontId="36" fillId="0" borderId="1" xfId="1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44" fillId="0" borderId="32" xfId="0" applyFont="1" applyBorder="1" applyAlignment="1">
      <alignment horizontal="center" vertical="top" wrapText="1"/>
    </xf>
    <xf numFmtId="0" fontId="33" fillId="0" borderId="33" xfId="0" applyFont="1" applyBorder="1" applyAlignment="1">
      <alignment horizontal="center" vertical="top" wrapText="1"/>
    </xf>
    <xf numFmtId="0" fontId="3" fillId="8" borderId="3" xfId="0" applyFont="1" applyFill="1" applyBorder="1" applyAlignment="1" applyProtection="1">
      <alignment horizontal="center" vertical="top" wrapText="1"/>
      <protection locked="0"/>
    </xf>
    <xf numFmtId="0" fontId="3" fillId="8" borderId="3" xfId="0" applyFont="1" applyFill="1" applyBorder="1" applyAlignment="1">
      <alignment horizontal="center"/>
    </xf>
    <xf numFmtId="0" fontId="45" fillId="0" borderId="1" xfId="1" applyFont="1" applyBorder="1"/>
    <xf numFmtId="3" fontId="2" fillId="7" borderId="1" xfId="0" applyNumberFormat="1" applyFont="1" applyFill="1" applyBorder="1" applyAlignment="1" applyProtection="1">
      <alignment horizontal="center" vertical="top" wrapText="1"/>
      <protection hidden="1"/>
    </xf>
    <xf numFmtId="3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 vertical="top"/>
      <protection hidden="1"/>
    </xf>
    <xf numFmtId="0" fontId="16" fillId="0" borderId="8" xfId="0" applyFont="1" applyBorder="1" applyAlignment="1" applyProtection="1">
      <alignment horizontal="center" vertical="top"/>
      <protection hidden="1"/>
    </xf>
    <xf numFmtId="0" fontId="16" fillId="0" borderId="9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8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7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4" fillId="0" borderId="8" xfId="0" applyFont="1" applyBorder="1" applyAlignment="1" applyProtection="1">
      <alignment horizontal="center" vertical="top"/>
      <protection hidden="1"/>
    </xf>
    <xf numFmtId="0" fontId="24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14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2" fillId="0" borderId="14" xfId="0" applyFont="1" applyBorder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28" fillId="0" borderId="5" xfId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28" fillId="0" borderId="7" xfId="1" applyBorder="1" applyAlignment="1" applyProtection="1">
      <alignment horizontal="center" vertical="top" wrapText="1"/>
      <protection locked="0"/>
    </xf>
    <xf numFmtId="0" fontId="28" fillId="0" borderId="5" xfId="1" applyBorder="1" applyAlignment="1">
      <alignment horizontal="center"/>
    </xf>
    <xf numFmtId="0" fontId="28" fillId="0" borderId="6" xfId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7FFFF"/>
      <color rgb="FF66FFFF"/>
      <color rgb="FFFFFF99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kmpts-baikonur.ru/index.php/2022/09/26/23-09-2022-zavershajutsja-mezhdunarodnye-sorevnovanija-po-raketomodelizmu/" TargetMode="External"/><Relationship Id="rId3" Type="http://schemas.openxmlformats.org/officeDocument/2006/relationships/hyperlink" Target="http://www.naukogradpress.ru/kultura/2023/07/12/shapka-snova-greet-nas-v-koltsovo-zavershilas-shkola-avtorskoj-pesni-2023/" TargetMode="External"/><Relationship Id="rId7" Type="http://schemas.openxmlformats.org/officeDocument/2006/relationships/hyperlink" Target="https://&#1090;&#1077;&#1088;&#1088;&#1080;&#1090;&#1086;&#1088;&#1080;&#1103;&#1084;&#1086;&#1083;&#1086;&#1076;&#1077;&#1078;&#1080;.&#1088;&#1092;/2023/08/29/%D0%B1%D1%83%D0%B4%D1%8C-%D0%B2-%D1%82%D0%BE%D0%BF%D0%B5/" TargetMode="External"/><Relationship Id="rId2" Type="http://schemas.openxmlformats.org/officeDocument/2006/relationships/hyperlink" Target="https://vk.com/id553564489" TargetMode="External"/><Relationship Id="rId1" Type="http://schemas.openxmlformats.org/officeDocument/2006/relationships/hyperlink" Target="https://vk.com/patriot_centr?w=wall-59121591_4960" TargetMode="External"/><Relationship Id="rId6" Type="http://schemas.openxmlformats.org/officeDocument/2006/relationships/hyperlink" Target="https://novo-sibirsk.ru/news/353646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s://vk.com/public202510159" TargetMode="External"/><Relationship Id="rId10" Type="http://schemas.openxmlformats.org/officeDocument/2006/relationships/hyperlink" Target="https://vk.com/wall657422180_5065" TargetMode="External"/><Relationship Id="rId4" Type="http://schemas.openxmlformats.org/officeDocument/2006/relationships/hyperlink" Target="https://vk.com/stansibfest" TargetMode="External"/><Relationship Id="rId9" Type="http://schemas.openxmlformats.org/officeDocument/2006/relationships/hyperlink" Target="https://zolotaya-osen.su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ovosibirskchess.ru/news/iv-etap-kubka-goroda-novosibirska-shakhmatnyy-novosibirsk-2023-22-30-aprelya-/" TargetMode="External"/><Relationship Id="rId18" Type="http://schemas.openxmlformats.org/officeDocument/2006/relationships/hyperlink" Target="https://vk.com/sadovay63?w=wall-69097764_7619" TargetMode="External"/><Relationship Id="rId26" Type="http://schemas.openxmlformats.org/officeDocument/2006/relationships/hyperlink" Target="https://chess.nso.ru/page/1206" TargetMode="External"/><Relationship Id="rId39" Type="http://schemas.openxmlformats.org/officeDocument/2006/relationships/hyperlink" Target="https://fsmr.ru/?p=9424" TargetMode="External"/><Relationship Id="rId21" Type="http://schemas.openxmlformats.org/officeDocument/2006/relationships/hyperlink" Target="https://sport.nso.ru/page/14446" TargetMode="External"/><Relationship Id="rId34" Type="http://schemas.openxmlformats.org/officeDocument/2006/relationships/hyperlink" Target="https://vk.com/event214146153" TargetMode="External"/><Relationship Id="rId42" Type="http://schemas.openxmlformats.org/officeDocument/2006/relationships/hyperlink" Target="https://vk.com/siberiandancecontest" TargetMode="External"/><Relationship Id="rId47" Type="http://schemas.openxmlformats.org/officeDocument/2006/relationships/hyperlink" Target="https://vk.com/siberiandancecontest" TargetMode="External"/><Relationship Id="rId50" Type="http://schemas.openxmlformats.org/officeDocument/2006/relationships/hyperlink" Target="https://www.orbitafest.ru/upload/iblock/fd6/us6ta1edbh0r5cil40yvl80ucj20jbsx.pdf" TargetMode="External"/><Relationship Id="rId55" Type="http://schemas.openxmlformats.org/officeDocument/2006/relationships/hyperlink" Target="https://solncesvet.ru/olimpiada/znamenatelnie-dati/ia-pomniu/" TargetMode="External"/><Relationship Id="rId63" Type="http://schemas.openxmlformats.org/officeDocument/2006/relationships/printerSettings" Target="../printerSettings/printerSettings12.bin"/><Relationship Id="rId7" Type="http://schemas.openxmlformats.org/officeDocument/2006/relationships/hyperlink" Target="https://clck.ru/34cdWk" TargetMode="External"/><Relationship Id="rId2" Type="http://schemas.openxmlformats.org/officeDocument/2006/relationships/hyperlink" Target="https://vk.com/clubactivcity?w=wall-67255343_4964" TargetMode="External"/><Relationship Id="rId16" Type="http://schemas.openxmlformats.org/officeDocument/2006/relationships/hyperlink" Target="https://timolod.ru/media/news/gorodskoy-festival-sovremennoy-ulichnoy-khoreografii-valen-ok-/" TargetMode="External"/><Relationship Id="rId20" Type="http://schemas.openxmlformats.org/officeDocument/2006/relationships/hyperlink" Target="https://golden-berdsk.ru/?module=articles&amp;action=view&amp;id=4999" TargetMode="External"/><Relationship Id="rId29" Type="http://schemas.openxmlformats.org/officeDocument/2006/relationships/hyperlink" Target="https://vk.com/soyuzdancensk" TargetMode="External"/><Relationship Id="rId41" Type="http://schemas.openxmlformats.org/officeDocument/2006/relationships/hyperlink" Target="https://mosaicfest.ru/red-fest-2023/" TargetMode="External"/><Relationship Id="rId54" Type="http://schemas.openxmlformats.org/officeDocument/2006/relationships/hyperlink" Target="https://festrussia.ru/festivals/?utm_source=yandex&amp;utm_medium=cpc&amp;utm_campaign=&#1061;&#1054;&#1056;&#1045;&#1054;&#1043;&#1056;&#1040;&#1060;&#1048;&#1071;&amp;utm_content=4163771836%7C45403403%7C8901154171%7Cnone%7Cdesktop%7C65&amp;utm_term=&#1093;&#1086;&#1088;&#1077;&#1086;&#1075;&#1088;&#1072;&#1092;&#1080;&#1103;%20&#1092;&#1077;&#1089;&#1090;&#1080;&#1074;&#1072;&#1083;&#1100;%20&#1084;&#1077;&#1078;&#1076;&#1091;&#1085;&#1072;&#1088;&#1086;&#1076;&#1085;&#1099;&#1081;%7C20318144541%7C1&amp;yclid=4902700697480331263" TargetMode="External"/><Relationship Id="rId62" Type="http://schemas.openxmlformats.org/officeDocument/2006/relationships/hyperlink" Target="https://vk.com/konkursskazkimira" TargetMode="External"/><Relationship Id="rId1" Type="http://schemas.openxmlformats.org/officeDocument/2006/relationships/hyperlink" Target="https://novosibirsk.bezformata.com/listnews/festival-vokalnoy-muziki-raduga/113572176/" TargetMode="External"/><Relationship Id="rId6" Type="http://schemas.openxmlformats.org/officeDocument/2006/relationships/hyperlink" Target="https://mtsr.nso.ru/sites/mtsr.nso.ru/wodby_files/files/document/2019/12/documents/informaciya_ob_organizacii_oblastnyh_profilnyh_smen_v_2019_godu.doc" TargetMode="External"/><Relationship Id="rId11" Type="http://schemas.openxmlformats.org/officeDocument/2006/relationships/hyperlink" Target="https://dobro.ru/event/10370870" TargetMode="External"/><Relationship Id="rId24" Type="http://schemas.openxmlformats.org/officeDocument/2006/relationships/hyperlink" Target="https://&#1103;-&#1088;&#1086;&#1076;&#1086;&#1084;-&#1080;&#1079;-&#1089;&#1080;&#1073;&#1080;&#1088;&#1080;.&#1088;&#1092;/" TargetMode="External"/><Relationship Id="rId32" Type="http://schemas.openxmlformats.org/officeDocument/2006/relationships/hyperlink" Target="https://www.novosibirskchess.ru/news/regionalnye-sorevnovaniya-po-shakhmatam-pamyati-k-k-sukhareva-21-29-iyunya-2023-g/" TargetMode="External"/><Relationship Id="rId37" Type="http://schemas.openxmlformats.org/officeDocument/2006/relationships/hyperlink" Target="https://vk.com/public202510159" TargetMode="External"/><Relationship Id="rId40" Type="http://schemas.openxmlformats.org/officeDocument/2006/relationships/hyperlink" Target="http://rassudariki.ru/" TargetMode="External"/><Relationship Id="rId45" Type="http://schemas.openxmlformats.org/officeDocument/2006/relationships/hyperlink" Target="https://fsmr.ru/?p=9353" TargetMode="External"/><Relationship Id="rId53" Type="http://schemas.openxmlformats.org/officeDocument/2006/relationships/hyperlink" Target="https://vk.com/gooddayfest" TargetMode="External"/><Relationship Id="rId58" Type="http://schemas.openxmlformats.org/officeDocument/2006/relationships/hyperlink" Target="https://vk.com/star_friends_fest" TargetMode="External"/><Relationship Id="rId5" Type="http://schemas.openxmlformats.org/officeDocument/2006/relationships/hyperlink" Target="https://detinso.ru/news/zavershilos-otkrytoe-pervenstvo-regiona-po-aviamodelnomu-sportu-v-klasse-kordovykh-modeley-elektrole-10" TargetMode="External"/><Relationship Id="rId15" Type="http://schemas.openxmlformats.org/officeDocument/2006/relationships/hyperlink" Target="https://vk.com/club191553836" TargetMode="External"/><Relationship Id="rId23" Type="http://schemas.openxmlformats.org/officeDocument/2006/relationships/hyperlink" Target="https://www.okberdsk.ru/contests/sibirskiy-patrioticheskiy-festival-otechestvom-svoim-gorzhus/" TargetMode="External"/><Relationship Id="rId28" Type="http://schemas.openxmlformats.org/officeDocument/2006/relationships/hyperlink" Target="http://stend-modelist.club/events-anounces/sljot-stendovyhkh-modelistov-v-novosibirske" TargetMode="External"/><Relationship Id="rId36" Type="http://schemas.openxmlformats.org/officeDocument/2006/relationships/hyperlink" Target="https://vk.com/public198985971" TargetMode="External"/><Relationship Id="rId49" Type="http://schemas.openxmlformats.org/officeDocument/2006/relationships/hyperlink" Target="http://grodno.bardy.org/zonline.php" TargetMode="External"/><Relationship Id="rId57" Type="http://schemas.openxmlformats.org/officeDocument/2006/relationships/hyperlink" Target="https://vk.com/arenadance" TargetMode="External"/><Relationship Id="rId61" Type="http://schemas.openxmlformats.org/officeDocument/2006/relationships/hyperlink" Target="https://vk.com/xiizolotayaosen" TargetMode="External"/><Relationship Id="rId10" Type="http://schemas.openxmlformats.org/officeDocument/2006/relationships/hyperlink" Target="https://vk.com/club191553836" TargetMode="External"/><Relationship Id="rId19" Type="http://schemas.openxmlformats.org/officeDocument/2006/relationships/hyperlink" Target="https://vk.com/public214145562" TargetMode="External"/><Relationship Id="rId31" Type="http://schemas.openxmlformats.org/officeDocument/2006/relationships/hyperlink" Target="https://vk.com/stansibfest" TargetMode="External"/><Relationship Id="rId44" Type="http://schemas.openxmlformats.org/officeDocument/2006/relationships/hyperlink" Target="http://pro-kdk.ru/?p=23136" TargetMode="External"/><Relationship Id="rId52" Type="http://schemas.openxmlformats.org/officeDocument/2006/relationships/hyperlink" Target="https://vk.com/infinitystarsfest" TargetMode="External"/><Relationship Id="rId60" Type="http://schemas.openxmlformats.org/officeDocument/2006/relationships/hyperlink" Target="https://fsmr.ru/?p=9427" TargetMode="External"/><Relationship Id="rId4" Type="http://schemas.openxmlformats.org/officeDocument/2006/relationships/hyperlink" Target="https://vk.com/id553564489" TargetMode="External"/><Relationship Id="rId9" Type="http://schemas.openxmlformats.org/officeDocument/2006/relationships/hyperlink" Target="https://timolod.ru/media/news/konkurs-talantov-tochka-vzleta-otkryvaet-priyem-zayavok/" TargetMode="External"/><Relationship Id="rId14" Type="http://schemas.openxmlformats.org/officeDocument/2006/relationships/hyperlink" Target="https://www.novosibirskchess.ru/news/v-etap-kubka-goroda-novosibirska-shakhmatnyy-novosibirsk-2023-20-28-maya-/" TargetMode="External"/><Relationship Id="rId22" Type="http://schemas.openxmlformats.org/officeDocument/2006/relationships/hyperlink" Target="https://vk.com/wall-211339737_89" TargetMode="External"/><Relationship Id="rId27" Type="http://schemas.openxmlformats.org/officeDocument/2006/relationships/hyperlink" Target="https://dzen.ru/video/watch/631c92ca090dfc24b646c8aa" TargetMode="External"/><Relationship Id="rId30" Type="http://schemas.openxmlformats.org/officeDocument/2006/relationships/hyperlink" Target="https://vk.com/aprelskiydebyt" TargetMode="External"/><Relationship Id="rId35" Type="http://schemas.openxmlformats.org/officeDocument/2006/relationships/hyperlink" Target="https://vk.com/teplydekabr" TargetMode="External"/><Relationship Id="rId43" Type="http://schemas.openxmlformats.org/officeDocument/2006/relationships/hyperlink" Target="https://festrussia.ru/festivals/?utm_source=yandex&amp;utm_medium=cpc&amp;utm_campaign=&#1061;&#1054;&#1056;&#1045;&#1054;&#1043;&#1056;&#1040;&#1060;&#1048;&#1071;&amp;utm_content=4163771814%7C45403403%7C11610305513%7Cnone%7Cdesktop%7C65&amp;utm_term=&#1093;&#1086;&#1088;&#1077;&#1086;&#1075;&#1088;&#1072;&#1092;&#1080;&#1095;&#1077;&#1089;&#1082;&#1080;&#1077;%20&#1082;&#1086;&#1085;&#1082;&#1091;&#1088;&#1089;%20&#1092;&#1077;&#1089;&#1090;&#1080;&#1074;&#1072;&#1083;&#1100;%7C20318145221%7C1&amp;yclid=6464047748741595135" TargetMode="External"/><Relationship Id="rId48" Type="http://schemas.openxmlformats.org/officeDocument/2006/relationships/hyperlink" Target="https://festrussia.ru/festivals/?utm_source=yandex&amp;utm_medium=cpc&amp;utm_campaign=&#1061;&#1054;&#1056;&#1045;&#1054;&#1043;&#1056;&#1040;&#1060;&#1048;&#1071;&amp;utm_content=4163771814%7C45403403%7C11610305513%7Cnone%7Cdesktop%7C65&amp;utm_term=&#1093;&#1086;&#1088;&#1077;&#1086;&#1075;&#1088;&#1072;&#1092;&#1080;&#1095;&#1077;&#1089;&#1082;&#1080;&#1077;%20&#1082;&#1086;&#1085;&#1082;&#1091;&#1088;&#1089;%20&#1092;&#1077;&#1089;&#1090;&#1080;&#1074;&#1072;&#1083;&#1100;%7C20318145221%7C1&amp;yclid=6464047748741595135" TargetMode="External"/><Relationship Id="rId56" Type="http://schemas.openxmlformats.org/officeDocument/2006/relationships/hyperlink" Target="https://solncesvet.ru/?utm_source=yandex&amp;utm_medium=cpc&amp;utm_campaign=79093416&amp;utm_content=14135799971&amp;utm_term=&#1084;&#1077;&#1078;&#1076;&#1091;&#1085;&#1072;&#1088;&#1086;&#1076;&#1085;&#1099;&#1081;%20&#1086;&#1073;&#1088;&#1072;&#1079;&#1086;&#1074;&#1072;&#1090;&#1077;&#1083;&#1100;&#1085;&#1099;&#1081;%20&#1087;&#1086;&#1088;&#1090;&#1072;&#1083;%20&#1089;&#1086;&#1083;&#1085;&#1077;&#1095;&#1085;&#1099;&#1081;%20&#1089;&#1074;&#1077;&#1090;&amp;position=1&amp;position_type=premium&amp;yclid=12266402109148102655" TargetMode="External"/><Relationship Id="rId8" Type="http://schemas.openxmlformats.org/officeDocument/2006/relationships/hyperlink" Target="https://zoonovosib.ru/news/-krasnoknizhnye-zhivotnye-novosibirskogo-zooparka-2023/" TargetMode="External"/><Relationship Id="rId51" Type="http://schemas.openxmlformats.org/officeDocument/2006/relationships/hyperlink" Target="https://istokufa.ru/2021/05/05/mezhdunarodnyj-festival-konkurs-horeograficheskogo-iskusstva-dance-energi/" TargetMode="External"/><Relationship Id="rId3" Type="http://schemas.openxmlformats.org/officeDocument/2006/relationships/hyperlink" Target="https://vk.com/wall-97041429_665770" TargetMode="External"/><Relationship Id="rId12" Type="http://schemas.openxmlformats.org/officeDocument/2006/relationships/hyperlink" Target="https://www.novosibirskchess.ru/news/shakhmatnyy-novosibirsk/ix-etap-kubka-goroda-novosibirska-po-shakhmatam-shakhmatnyy-novosibirsk-2022-10-18-dekabrya-2022-g/" TargetMode="External"/><Relationship Id="rId17" Type="http://schemas.openxmlformats.org/officeDocument/2006/relationships/hyperlink" Target="https://vk.com/album-154969439_293137173" TargetMode="External"/><Relationship Id="rId25" Type="http://schemas.openxmlformats.org/officeDocument/2006/relationships/hyperlink" Target="https://stend-modelist.club/events-anounces/sljot-stendovyhkh-modelistov-v-novosibirske" TargetMode="External"/><Relationship Id="rId33" Type="http://schemas.openxmlformats.org/officeDocument/2006/relationships/hyperlink" Target="https://sport.nso.ru/page/14665" TargetMode="External"/><Relationship Id="rId38" Type="http://schemas.openxmlformats.org/officeDocument/2006/relationships/hyperlink" Target="https://minobr.nso.ru/news/14429" TargetMode="External"/><Relationship Id="rId46" Type="http://schemas.openxmlformats.org/officeDocument/2006/relationships/hyperlink" Target="https://&#1088;&#1076;&#1096;.&#1088;&#1092;/competition/3957" TargetMode="External"/><Relationship Id="rId59" Type="http://schemas.openxmlformats.org/officeDocument/2006/relationships/hyperlink" Target="https://vk.com/judgment_day_nsk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sadovay63" TargetMode="External"/><Relationship Id="rId2" Type="http://schemas.openxmlformats.org/officeDocument/2006/relationships/hyperlink" Target="http://&#1090;&#1077;&#1088;&#1088;&#1080;&#1090;&#1086;&#1088;&#1080;&#1103;&#1084;&#1086;&#1083;&#1086;&#1076;&#1077;&#1078;&#1080;.&#1088;&#1092;/" TargetMode="External"/><Relationship Id="rId1" Type="http://schemas.openxmlformats.org/officeDocument/2006/relationships/hyperlink" Target="https://timolod.ru/organization/molodezhnye-tsentry/territoriya_molodezhi/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urok.ru/kursy/upravlenie-personalom-i-oformlenie-trudovyh-otnoshenij_1?utm_source=infourok&amp;utm_medium=kursy-catalog&amp;utm_campaign=plitki-s-kursami" TargetMode="External"/><Relationship Id="rId13" Type="http://schemas.openxmlformats.org/officeDocument/2006/relationships/hyperlink" Target="https://events.myrosmol.ru/events/territoriasmyslov2023" TargetMode="External"/><Relationship Id="rId18" Type="http://schemas.openxmlformats.org/officeDocument/2006/relationships/hyperlink" Target="https://events.myrosmol.ru/events/ostrova2023" TargetMode="External"/><Relationship Id="rId3" Type="http://schemas.openxmlformats.org/officeDocument/2006/relationships/hyperlink" Target="https://pedcampus.ru/list/profper_trener-prepodavatel/" TargetMode="External"/><Relationship Id="rId21" Type="http://schemas.openxmlformats.org/officeDocument/2006/relationships/hyperlink" Target="https://events.myrosmol.ru/events/tavrida2023" TargetMode="External"/><Relationship Id="rId7" Type="http://schemas.openxmlformats.org/officeDocument/2006/relationships/hyperlink" Target="https://sputnikgroups.com/education/detail.php?ELEMENT_ID=315048" TargetMode="External"/><Relationship Id="rId12" Type="http://schemas.openxmlformats.org/officeDocument/2006/relationships/hyperlink" Target="https://myrosmol.ru/measures/view/139737" TargetMode="External"/><Relationship Id="rId17" Type="http://schemas.openxmlformats.org/officeDocument/2006/relationships/hyperlink" Target="https://programm.tavrida.art/artresidence4" TargetMode="External"/><Relationship Id="rId2" Type="http://schemas.openxmlformats.org/officeDocument/2006/relationships/hyperlink" Target="https://viva01.ru/spp" TargetMode="External"/><Relationship Id="rId16" Type="http://schemas.openxmlformats.org/officeDocument/2006/relationships/hyperlink" Target="https://fadm.gov.ru/news/otkryta-registratsiya-na-pervyy-vserossiyskiy-forum-pik-vozmozhnostey/" TargetMode="External"/><Relationship Id="rId20" Type="http://schemas.openxmlformats.org/officeDocument/2006/relationships/hyperlink" Target="https://myrosmol.ru/measures/view/131632" TargetMode="External"/><Relationship Id="rId1" Type="http://schemas.openxmlformats.org/officeDocument/2006/relationships/hyperlink" Target="https://infourok.ru/kursy/osushestvlenie-deyatelnosti-po-planirovaniyu-organizacii-i-kontrolyu-za-realizaciej-uslug-rabot-v-sfere-molodezhnoj-politiki?utm_source=infourok&amp;utm_medium=kursy-catalog&amp;utm_campaign=plitki-s-kursami" TargetMode="External"/><Relationship Id="rId6" Type="http://schemas.openxmlformats.org/officeDocument/2006/relationships/hyperlink" Target="https://gitis.net/education/center/prioritet/" TargetMode="External"/><Relationship Id="rId11" Type="http://schemas.openxmlformats.org/officeDocument/2006/relationships/hyperlink" Target="https://myrosmol.ru/measures/view/133068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http://cpoperm.ru/grazdanskayaoborona" TargetMode="External"/><Relationship Id="rId15" Type="http://schemas.openxmlformats.org/officeDocument/2006/relationships/hyperlink" Target="https://events.myrosmol.ru/events/kaspiy2023" TargetMode="External"/><Relationship Id="rId23" Type="http://schemas.openxmlformats.org/officeDocument/2006/relationships/hyperlink" Target="https://myrosmol.ru/measures/view/51366" TargetMode="External"/><Relationship Id="rId10" Type="http://schemas.openxmlformats.org/officeDocument/2006/relationships/hyperlink" Target="https://vk.com/pro_region" TargetMode="External"/><Relationship Id="rId19" Type="http://schemas.openxmlformats.org/officeDocument/2006/relationships/hyperlink" Target="https://timolod.ru/media/news/forum-rabotayushchey-molodezhi/" TargetMode="External"/><Relationship Id="rId4" Type="http://schemas.openxmlformats.org/officeDocument/2006/relationships/hyperlink" Target="https://umc.edu.ru/%d0%be%d0%b1%d1%83%d1%87%d0%b5%d0%bd%d0%b8%d0%b5/" TargetMode="External"/><Relationship Id="rId9" Type="http://schemas.openxmlformats.org/officeDocument/2006/relationships/hyperlink" Target="https://infourok.ru/kursy/organizaciya-raboty-s-molodezhyu" TargetMode="External"/><Relationship Id="rId14" Type="http://schemas.openxmlformats.org/officeDocument/2006/relationships/hyperlink" Target="https://forumeurasia.ru/" TargetMode="External"/><Relationship Id="rId22" Type="http://schemas.openxmlformats.org/officeDocument/2006/relationships/hyperlink" Target="https://events.myrosmol.ru/events/tavrida20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topLeftCell="A7" zoomScaleSheetLayoutView="100" workbookViewId="0">
      <selection activeCell="R9" sqref="R9"/>
    </sheetView>
  </sheetViews>
  <sheetFormatPr defaultColWidth="9.140625" defaultRowHeight="15"/>
  <cols>
    <col min="1" max="1" width="10.140625" style="37" customWidth="1"/>
    <col min="2" max="2" width="9.140625" style="37"/>
    <col min="3" max="3" width="2.140625" style="37" customWidth="1"/>
    <col min="4" max="7" width="9.140625" style="37"/>
    <col min="8" max="8" width="8.5703125" style="37" customWidth="1"/>
    <col min="9" max="9" width="9.140625" style="37"/>
    <col min="10" max="10" width="9.140625" style="37" customWidth="1"/>
    <col min="11" max="11" width="5.42578125" style="37" customWidth="1"/>
    <col min="12" max="12" width="15.7109375" style="37" customWidth="1"/>
    <col min="13" max="13" width="9.140625" style="37"/>
    <col min="14" max="14" width="15.7109375" style="37" customWidth="1"/>
    <col min="15" max="16384" width="9.140625" style="37"/>
  </cols>
  <sheetData>
    <row r="1" spans="1:14" ht="20.25">
      <c r="A1" s="324" t="s">
        <v>263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6"/>
    </row>
    <row r="2" spans="1:14" ht="38.25" customHeight="1">
      <c r="A2" s="218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19"/>
    </row>
    <row r="3" spans="1:14" ht="19.5" customHeight="1">
      <c r="A3" s="341" t="s">
        <v>199</v>
      </c>
      <c r="B3" s="342"/>
      <c r="C3" s="342"/>
      <c r="D3" s="342"/>
      <c r="E3" s="342"/>
      <c r="F3" s="90"/>
      <c r="G3" s="90"/>
      <c r="H3" s="90"/>
      <c r="I3" s="90"/>
      <c r="J3" s="90"/>
      <c r="K3" s="90"/>
      <c r="L3" s="327"/>
      <c r="M3" s="327"/>
      <c r="N3" s="328"/>
    </row>
    <row r="4" spans="1:14" ht="15.75">
      <c r="A4" s="220" t="s">
        <v>72</v>
      </c>
      <c r="B4" s="340" t="s">
        <v>375</v>
      </c>
      <c r="C4" s="340"/>
      <c r="D4" s="340"/>
      <c r="E4" s="340"/>
      <c r="F4" s="90"/>
      <c r="G4" s="90"/>
      <c r="H4" s="90"/>
      <c r="I4" s="90"/>
      <c r="J4" s="90"/>
      <c r="K4" s="90"/>
      <c r="L4" s="90"/>
      <c r="M4" s="90"/>
      <c r="N4" s="219"/>
    </row>
    <row r="5" spans="1:14" ht="21.75" customHeight="1">
      <c r="A5" s="345"/>
      <c r="B5" s="340"/>
      <c r="C5" s="340"/>
      <c r="D5" s="340"/>
      <c r="E5" s="340"/>
      <c r="F5" s="90"/>
      <c r="G5" s="90"/>
      <c r="H5" s="90"/>
      <c r="I5" s="90"/>
      <c r="J5" s="90"/>
      <c r="K5" s="90"/>
      <c r="L5" s="90"/>
      <c r="M5" s="90"/>
      <c r="N5" s="219"/>
    </row>
    <row r="6" spans="1:14" ht="30.75" customHeight="1">
      <c r="A6" s="343" t="s">
        <v>376</v>
      </c>
      <c r="B6" s="344"/>
      <c r="C6" s="90"/>
      <c r="D6" s="346"/>
      <c r="E6" s="346"/>
      <c r="F6" s="90"/>
      <c r="G6" s="90"/>
      <c r="H6" s="90"/>
      <c r="I6" s="90"/>
      <c r="J6" s="90"/>
      <c r="K6" s="90"/>
      <c r="L6" s="90"/>
      <c r="M6" s="90"/>
      <c r="N6" s="219"/>
    </row>
    <row r="7" spans="1:14" ht="12.75" customHeight="1">
      <c r="A7" s="347" t="s">
        <v>200</v>
      </c>
      <c r="B7" s="348"/>
      <c r="C7" s="90"/>
      <c r="D7" s="322" t="s">
        <v>201</v>
      </c>
      <c r="E7" s="322"/>
      <c r="F7" s="90"/>
      <c r="G7" s="90"/>
      <c r="H7" s="90"/>
      <c r="I7" s="90"/>
      <c r="J7" s="90"/>
      <c r="K7" s="90"/>
      <c r="L7" s="90"/>
      <c r="M7" s="90"/>
      <c r="N7" s="219"/>
    </row>
    <row r="8" spans="1:14" ht="12.75" customHeight="1">
      <c r="A8" s="221"/>
      <c r="B8" s="323" t="s">
        <v>202</v>
      </c>
      <c r="C8" s="323"/>
      <c r="D8" s="323"/>
      <c r="E8" s="107"/>
      <c r="F8" s="90"/>
      <c r="G8" s="90"/>
      <c r="H8" s="90"/>
      <c r="I8" s="90"/>
      <c r="J8" s="90"/>
      <c r="K8" s="90"/>
      <c r="L8" s="90"/>
      <c r="M8" s="90"/>
      <c r="N8" s="219"/>
    </row>
    <row r="9" spans="1:14" ht="101.25" customHeight="1">
      <c r="A9" s="218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219"/>
    </row>
    <row r="10" spans="1:14" ht="18.75">
      <c r="A10" s="330" t="s">
        <v>93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2"/>
    </row>
    <row r="11" spans="1:14" ht="18.75" customHeight="1">
      <c r="A11" s="333" t="s">
        <v>377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5"/>
    </row>
    <row r="12" spans="1:14">
      <c r="A12" s="336" t="s">
        <v>94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8"/>
    </row>
    <row r="13" spans="1:14" ht="18.75">
      <c r="A13" s="218"/>
      <c r="B13" s="90"/>
      <c r="C13" s="90"/>
      <c r="D13" s="90"/>
      <c r="E13" s="222" t="s">
        <v>95</v>
      </c>
      <c r="F13" s="329">
        <v>2023</v>
      </c>
      <c r="G13" s="329"/>
      <c r="H13" s="339" t="s">
        <v>96</v>
      </c>
      <c r="I13" s="339"/>
      <c r="J13" s="339"/>
      <c r="K13" s="90"/>
      <c r="L13" s="90"/>
      <c r="M13" s="90"/>
      <c r="N13" s="219"/>
    </row>
    <row r="14" spans="1:14">
      <c r="A14" s="218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219"/>
    </row>
    <row r="15" spans="1:14">
      <c r="A15" s="218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219"/>
    </row>
    <row r="16" spans="1:14">
      <c r="A16" s="218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219"/>
    </row>
    <row r="17" spans="1:14">
      <c r="A17" s="218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219"/>
    </row>
    <row r="18" spans="1:14">
      <c r="A18" s="218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219"/>
    </row>
    <row r="19" spans="1:14">
      <c r="A19" s="218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19"/>
    </row>
    <row r="20" spans="1:14">
      <c r="A20" s="218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219"/>
    </row>
    <row r="21" spans="1:14">
      <c r="A21" s="218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219"/>
    </row>
    <row r="22" spans="1:14">
      <c r="A22" s="218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219"/>
    </row>
    <row r="23" spans="1:14" ht="18.75">
      <c r="A23" s="319" t="s">
        <v>188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1"/>
    </row>
    <row r="24" spans="1:14">
      <c r="A24" s="218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219"/>
    </row>
    <row r="25" spans="1:14">
      <c r="A25" s="218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219"/>
    </row>
    <row r="26" spans="1:14">
      <c r="A26" s="218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219"/>
    </row>
    <row r="27" spans="1:14">
      <c r="A27" s="218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219"/>
    </row>
    <row r="28" spans="1:14">
      <c r="A28" s="218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19"/>
    </row>
    <row r="29" spans="1:14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5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84"/>
  <sheetViews>
    <sheetView view="pageBreakPreview" topLeftCell="A34" zoomScale="86" zoomScaleSheetLayoutView="86" workbookViewId="0">
      <selection activeCell="F32" sqref="F32"/>
    </sheetView>
  </sheetViews>
  <sheetFormatPr defaultRowHeight="1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>
      <c r="A1" s="392" t="s">
        <v>240</v>
      </c>
      <c r="B1" s="392"/>
      <c r="C1" s="392"/>
      <c r="D1" s="392"/>
      <c r="E1" s="392"/>
      <c r="F1" s="392"/>
    </row>
    <row r="2" spans="1:6" ht="86.25" customHeight="1">
      <c r="A2" s="26" t="s">
        <v>56</v>
      </c>
      <c r="B2" s="26" t="s">
        <v>117</v>
      </c>
      <c r="C2" s="26" t="s">
        <v>248</v>
      </c>
      <c r="D2" s="234" t="s">
        <v>259</v>
      </c>
      <c r="E2" s="147" t="s">
        <v>246</v>
      </c>
      <c r="F2" s="146" t="s">
        <v>260</v>
      </c>
    </row>
    <row r="3" spans="1:6" ht="18.75">
      <c r="A3" s="134"/>
      <c r="B3" s="135" t="s">
        <v>218</v>
      </c>
      <c r="C3" s="134"/>
      <c r="D3" s="156"/>
      <c r="E3" s="156"/>
      <c r="F3" s="134"/>
    </row>
    <row r="4" spans="1:6" ht="18.75">
      <c r="A4" s="136"/>
      <c r="B4" s="132" t="s">
        <v>55</v>
      </c>
      <c r="C4" s="133"/>
      <c r="D4" s="133"/>
      <c r="E4" s="133"/>
      <c r="F4" s="133"/>
    </row>
    <row r="5" spans="1:6" ht="78.75">
      <c r="A5" s="96">
        <v>1</v>
      </c>
      <c r="B5" s="149" t="s">
        <v>659</v>
      </c>
      <c r="C5" s="288">
        <v>44968</v>
      </c>
      <c r="D5" s="289" t="s">
        <v>660</v>
      </c>
      <c r="E5" s="290" t="s">
        <v>661</v>
      </c>
      <c r="F5" s="155" t="s">
        <v>662</v>
      </c>
    </row>
    <row r="6" spans="1:6" ht="23.25" customHeight="1">
      <c r="A6" s="136"/>
      <c r="B6" s="132" t="s">
        <v>220</v>
      </c>
      <c r="C6" s="133"/>
      <c r="D6" s="133"/>
      <c r="E6" s="133"/>
      <c r="F6" s="133"/>
    </row>
    <row r="7" spans="1:6" ht="78.75">
      <c r="A7" s="96">
        <v>1</v>
      </c>
      <c r="B7" s="291" t="s">
        <v>663</v>
      </c>
      <c r="C7" s="292">
        <v>45078</v>
      </c>
      <c r="D7" s="153" t="s">
        <v>664</v>
      </c>
      <c r="E7" s="153" t="s">
        <v>665</v>
      </c>
      <c r="F7" s="153" t="s">
        <v>666</v>
      </c>
    </row>
    <row r="8" spans="1:6" ht="63">
      <c r="A8" s="96">
        <v>2</v>
      </c>
      <c r="B8" s="118" t="s">
        <v>429</v>
      </c>
      <c r="C8" s="118" t="s">
        <v>667</v>
      </c>
      <c r="D8" s="244" t="s">
        <v>668</v>
      </c>
      <c r="E8" s="293" t="s">
        <v>431</v>
      </c>
      <c r="F8" s="244" t="s">
        <v>669</v>
      </c>
    </row>
    <row r="9" spans="1:6" ht="78.75">
      <c r="A9" s="96">
        <v>3</v>
      </c>
      <c r="B9" s="118" t="s">
        <v>433</v>
      </c>
      <c r="C9" s="118" t="s">
        <v>670</v>
      </c>
      <c r="D9" s="244" t="s">
        <v>671</v>
      </c>
      <c r="E9" s="294" t="s">
        <v>672</v>
      </c>
      <c r="F9" s="244" t="s">
        <v>673</v>
      </c>
    </row>
    <row r="10" spans="1:6" ht="18.75">
      <c r="A10" s="136"/>
      <c r="B10" s="132" t="s">
        <v>65</v>
      </c>
      <c r="C10" s="133"/>
      <c r="D10" s="133"/>
      <c r="E10" s="133"/>
      <c r="F10" s="133"/>
    </row>
    <row r="11" spans="1:6" ht="18.75">
      <c r="A11" s="96">
        <v>1</v>
      </c>
      <c r="B11" s="55"/>
      <c r="C11" s="55"/>
      <c r="D11" s="55"/>
      <c r="E11" s="55"/>
      <c r="F11" s="55"/>
    </row>
    <row r="12" spans="1:6" ht="18.75">
      <c r="A12" s="96">
        <v>2</v>
      </c>
      <c r="B12" s="55"/>
      <c r="C12" s="55"/>
      <c r="D12" s="55"/>
      <c r="E12" s="55"/>
      <c r="F12" s="55"/>
    </row>
    <row r="13" spans="1:6" ht="18.75">
      <c r="A13" s="96">
        <v>3</v>
      </c>
      <c r="B13" s="55"/>
      <c r="C13" s="55"/>
      <c r="D13" s="55"/>
      <c r="E13" s="55"/>
      <c r="F13" s="55"/>
    </row>
    <row r="14" spans="1:6" ht="18.75">
      <c r="A14" s="96">
        <v>4</v>
      </c>
      <c r="B14" s="55"/>
      <c r="C14" s="55"/>
      <c r="D14" s="55"/>
      <c r="E14" s="55"/>
      <c r="F14" s="55"/>
    </row>
    <row r="15" spans="1:6" ht="18.75">
      <c r="A15" s="96">
        <v>5</v>
      </c>
      <c r="B15" s="66"/>
      <c r="C15" s="66"/>
      <c r="D15" s="66"/>
      <c r="E15" s="66"/>
      <c r="F15" s="66"/>
    </row>
    <row r="16" spans="1:6" ht="37.5">
      <c r="A16" s="136"/>
      <c r="B16" s="138" t="s">
        <v>180</v>
      </c>
      <c r="C16" s="133"/>
      <c r="D16" s="133"/>
      <c r="E16" s="133"/>
      <c r="F16" s="133"/>
    </row>
    <row r="17" spans="1:6" ht="18.75">
      <c r="A17" s="154">
        <v>1</v>
      </c>
      <c r="B17" s="139"/>
      <c r="C17" s="137"/>
      <c r="D17" s="137"/>
      <c r="E17" s="137"/>
      <c r="F17" s="137"/>
    </row>
    <row r="18" spans="1:6" ht="18.75">
      <c r="A18" s="154">
        <v>2</v>
      </c>
      <c r="B18" s="139"/>
      <c r="C18" s="137"/>
      <c r="D18" s="137"/>
      <c r="E18" s="137"/>
      <c r="F18" s="137"/>
    </row>
    <row r="19" spans="1:6" ht="18.75">
      <c r="A19" s="154">
        <v>3</v>
      </c>
      <c r="B19" s="139"/>
      <c r="C19" s="137"/>
      <c r="D19" s="137"/>
      <c r="E19" s="137"/>
      <c r="F19" s="137"/>
    </row>
    <row r="20" spans="1:6" ht="18.75">
      <c r="A20" s="154">
        <v>4</v>
      </c>
      <c r="B20" s="139"/>
      <c r="C20" s="137"/>
      <c r="D20" s="137"/>
      <c r="E20" s="137"/>
      <c r="F20" s="137"/>
    </row>
    <row r="21" spans="1:6" ht="18.75">
      <c r="A21" s="154">
        <v>5</v>
      </c>
      <c r="B21" s="139"/>
      <c r="C21" s="137"/>
      <c r="D21" s="137"/>
      <c r="E21" s="137"/>
      <c r="F21" s="137"/>
    </row>
    <row r="22" spans="1:6" ht="18.75">
      <c r="A22" s="156"/>
      <c r="B22" s="135" t="s">
        <v>217</v>
      </c>
      <c r="C22" s="195"/>
      <c r="D22" s="195"/>
      <c r="E22" s="195"/>
      <c r="F22" s="195"/>
    </row>
    <row r="23" spans="1:6" ht="18.75">
      <c r="A23" s="136"/>
      <c r="B23" s="132" t="s">
        <v>221</v>
      </c>
      <c r="C23" s="194"/>
      <c r="D23" s="133"/>
      <c r="E23" s="133"/>
      <c r="F23" s="133"/>
    </row>
    <row r="24" spans="1:6" ht="18.75">
      <c r="A24" s="96">
        <v>1</v>
      </c>
      <c r="B24" s="55"/>
      <c r="C24" s="55"/>
      <c r="D24" s="55"/>
      <c r="E24" s="55"/>
      <c r="F24" s="55"/>
    </row>
    <row r="25" spans="1:6" ht="18.75">
      <c r="A25" s="96">
        <v>2</v>
      </c>
      <c r="B25" s="55"/>
      <c r="C25" s="55"/>
      <c r="D25" s="55"/>
      <c r="E25" s="55"/>
      <c r="F25" s="55"/>
    </row>
    <row r="26" spans="1:6" ht="18.75">
      <c r="A26" s="96">
        <v>3</v>
      </c>
      <c r="B26" s="55"/>
      <c r="C26" s="55"/>
      <c r="D26" s="55"/>
      <c r="E26" s="55"/>
      <c r="F26" s="55"/>
    </row>
    <row r="27" spans="1:6" ht="18.75">
      <c r="A27" s="96">
        <v>4</v>
      </c>
      <c r="B27" s="55"/>
      <c r="C27" s="55"/>
      <c r="D27" s="55"/>
      <c r="E27" s="55"/>
      <c r="F27" s="55"/>
    </row>
    <row r="28" spans="1:6" ht="18.75">
      <c r="A28" s="96">
        <v>5</v>
      </c>
      <c r="B28" s="66"/>
      <c r="C28" s="150"/>
      <c r="D28" s="151"/>
      <c r="E28" s="151"/>
      <c r="F28" s="151"/>
    </row>
    <row r="29" spans="1:6" ht="18.75">
      <c r="A29" s="157"/>
      <c r="B29" s="132" t="s">
        <v>220</v>
      </c>
      <c r="C29" s="133"/>
      <c r="D29" s="133"/>
      <c r="E29" s="133"/>
      <c r="F29" s="133"/>
    </row>
    <row r="30" spans="1:6" ht="110.25" customHeight="1">
      <c r="A30" s="96">
        <v>1</v>
      </c>
      <c r="B30" s="118" t="s">
        <v>480</v>
      </c>
      <c r="C30" s="118" t="s">
        <v>674</v>
      </c>
      <c r="D30" s="244" t="s">
        <v>675</v>
      </c>
      <c r="E30" s="294" t="s">
        <v>676</v>
      </c>
      <c r="F30" s="244" t="s">
        <v>677</v>
      </c>
    </row>
    <row r="31" spans="1:6" ht="93.75" customHeight="1">
      <c r="A31" s="96">
        <v>2</v>
      </c>
      <c r="B31" s="118" t="s">
        <v>678</v>
      </c>
      <c r="C31" s="118" t="s">
        <v>679</v>
      </c>
      <c r="D31" s="244" t="s">
        <v>680</v>
      </c>
      <c r="E31" s="293" t="s">
        <v>515</v>
      </c>
      <c r="F31" s="244" t="s">
        <v>681</v>
      </c>
    </row>
    <row r="32" spans="1:6" ht="72" customHeight="1">
      <c r="A32" s="96">
        <v>3</v>
      </c>
      <c r="B32" s="118" t="s">
        <v>708</v>
      </c>
      <c r="C32" s="118" t="s">
        <v>707</v>
      </c>
      <c r="D32" s="244" t="s">
        <v>709</v>
      </c>
      <c r="E32" s="316" t="s">
        <v>711</v>
      </c>
      <c r="F32" s="118" t="s">
        <v>710</v>
      </c>
    </row>
    <row r="33" spans="1:6" ht="18.75">
      <c r="A33" s="158"/>
      <c r="B33" s="314" t="s">
        <v>65</v>
      </c>
      <c r="C33" s="315"/>
      <c r="D33" s="315"/>
      <c r="E33" s="315"/>
      <c r="F33" s="315"/>
    </row>
    <row r="34" spans="1:6" ht="18.75">
      <c r="A34" s="96">
        <v>1</v>
      </c>
      <c r="B34" s="55"/>
      <c r="C34" s="55"/>
      <c r="D34" s="55"/>
      <c r="E34" s="55"/>
      <c r="F34" s="55"/>
    </row>
    <row r="35" spans="1:6" ht="22.5" customHeight="1">
      <c r="A35" s="96">
        <v>2</v>
      </c>
      <c r="B35" s="55"/>
      <c r="C35" s="55"/>
      <c r="D35" s="55"/>
      <c r="E35" s="55"/>
      <c r="F35" s="55"/>
    </row>
    <row r="36" spans="1:6" ht="37.5">
      <c r="A36" s="136"/>
      <c r="B36" s="138" t="s">
        <v>180</v>
      </c>
      <c r="C36" s="133"/>
      <c r="D36" s="133"/>
      <c r="E36" s="133"/>
      <c r="F36" s="133"/>
    </row>
    <row r="37" spans="1:6" ht="18.75">
      <c r="A37" s="96">
        <v>1</v>
      </c>
      <c r="B37" s="66"/>
      <c r="C37" s="66"/>
      <c r="D37" s="66"/>
      <c r="E37" s="66"/>
      <c r="F37" s="66"/>
    </row>
    <row r="38" spans="1:6" ht="18.75">
      <c r="A38" s="96">
        <v>2</v>
      </c>
      <c r="B38" s="66"/>
      <c r="C38" s="66"/>
      <c r="D38" s="66"/>
      <c r="E38" s="66"/>
      <c r="F38" s="66"/>
    </row>
    <row r="39" spans="1:6" ht="18.75">
      <c r="A39" s="96">
        <v>3</v>
      </c>
      <c r="B39" s="66"/>
      <c r="C39" s="66"/>
      <c r="D39" s="66"/>
      <c r="E39" s="66"/>
      <c r="F39" s="66"/>
    </row>
    <row r="40" spans="1:6" ht="18.75">
      <c r="A40" s="96">
        <v>4</v>
      </c>
      <c r="B40" s="66"/>
      <c r="C40" s="66"/>
      <c r="D40" s="66"/>
      <c r="E40" s="66"/>
      <c r="F40" s="66"/>
    </row>
    <row r="41" spans="1:6" ht="18.75">
      <c r="A41" s="96">
        <v>5</v>
      </c>
      <c r="B41" s="66"/>
      <c r="C41" s="66"/>
      <c r="D41" s="66"/>
      <c r="E41" s="66"/>
      <c r="F41" s="66"/>
    </row>
    <row r="42" spans="1:6" ht="18.75">
      <c r="A42" s="156"/>
      <c r="B42" s="135" t="s">
        <v>219</v>
      </c>
      <c r="C42" s="195"/>
      <c r="D42" s="195"/>
      <c r="E42" s="195"/>
      <c r="F42" s="195"/>
    </row>
    <row r="43" spans="1:6" ht="18.75">
      <c r="A43" s="136"/>
      <c r="B43" s="132" t="s">
        <v>221</v>
      </c>
      <c r="C43" s="133"/>
      <c r="D43" s="133"/>
      <c r="E43" s="133"/>
      <c r="F43" s="133"/>
    </row>
    <row r="44" spans="1:6" ht="69" customHeight="1">
      <c r="A44" s="96">
        <v>1</v>
      </c>
      <c r="B44" s="295" t="s">
        <v>682</v>
      </c>
      <c r="C44" s="296" t="s">
        <v>683</v>
      </c>
      <c r="D44" s="297" t="s">
        <v>684</v>
      </c>
      <c r="E44" s="298" t="s">
        <v>685</v>
      </c>
      <c r="F44" s="244" t="s">
        <v>686</v>
      </c>
    </row>
    <row r="45" spans="1:6" ht="61.5" customHeight="1">
      <c r="A45" s="96">
        <v>2</v>
      </c>
      <c r="B45" s="299" t="s">
        <v>687</v>
      </c>
      <c r="C45" s="300" t="s">
        <v>688</v>
      </c>
      <c r="D45" s="153" t="s">
        <v>689</v>
      </c>
      <c r="E45" s="301" t="s">
        <v>690</v>
      </c>
      <c r="F45" s="153" t="s">
        <v>691</v>
      </c>
    </row>
    <row r="46" spans="1:6" ht="18.75">
      <c r="A46" s="136"/>
      <c r="B46" s="132" t="s">
        <v>220</v>
      </c>
      <c r="C46" s="133"/>
      <c r="D46" s="133"/>
      <c r="E46" s="133"/>
      <c r="F46" s="133"/>
    </row>
    <row r="47" spans="1:6" ht="18.75">
      <c r="A47" s="96">
        <v>1</v>
      </c>
      <c r="B47" s="55"/>
      <c r="C47" s="55"/>
      <c r="D47" s="55"/>
      <c r="E47" s="55"/>
      <c r="F47" s="55"/>
    </row>
    <row r="48" spans="1:6" ht="18.75">
      <c r="A48" s="96">
        <v>2</v>
      </c>
      <c r="B48" s="55"/>
      <c r="C48" s="55"/>
      <c r="D48" s="55"/>
      <c r="E48" s="55"/>
      <c r="F48" s="55"/>
    </row>
    <row r="49" spans="1:6" ht="30.75" customHeight="1">
      <c r="A49" s="96">
        <v>3</v>
      </c>
      <c r="B49" s="55"/>
      <c r="C49" s="55"/>
      <c r="D49" s="55"/>
      <c r="E49" s="55"/>
      <c r="F49" s="55"/>
    </row>
    <row r="50" spans="1:6" ht="18.75">
      <c r="A50" s="136"/>
      <c r="B50" s="132" t="s">
        <v>65</v>
      </c>
      <c r="C50" s="133"/>
      <c r="D50" s="196"/>
      <c r="E50" s="196"/>
      <c r="F50" s="133"/>
    </row>
    <row r="51" spans="1:6" ht="18.75">
      <c r="A51" s="154">
        <v>1</v>
      </c>
      <c r="B51" s="55"/>
      <c r="C51" s="55"/>
      <c r="D51" s="55"/>
      <c r="E51" s="55"/>
      <c r="F51" s="55"/>
    </row>
    <row r="52" spans="1:6" ht="18.75" customHeight="1">
      <c r="A52" s="154">
        <v>2</v>
      </c>
      <c r="B52" s="55"/>
      <c r="C52" s="55"/>
      <c r="D52" s="55"/>
      <c r="E52" s="55"/>
      <c r="F52" s="55"/>
    </row>
    <row r="53" spans="1:6" ht="18.75">
      <c r="A53" s="154">
        <v>3</v>
      </c>
      <c r="B53" s="55"/>
      <c r="C53" s="55"/>
      <c r="D53" s="55"/>
      <c r="E53" s="55"/>
      <c r="F53" s="55"/>
    </row>
    <row r="54" spans="1:6" ht="18.75" customHeight="1">
      <c r="A54" s="154">
        <v>4</v>
      </c>
      <c r="B54" s="55"/>
      <c r="C54" s="55"/>
      <c r="D54" s="55"/>
      <c r="E54" s="55"/>
      <c r="F54" s="55"/>
    </row>
    <row r="55" spans="1:6" ht="37.5">
      <c r="A55" s="158"/>
      <c r="B55" s="138" t="s">
        <v>180</v>
      </c>
      <c r="C55" s="133"/>
      <c r="D55" s="133"/>
      <c r="E55" s="133"/>
      <c r="F55" s="133"/>
    </row>
    <row r="56" spans="1:6" ht="18.75">
      <c r="A56" s="154">
        <v>1</v>
      </c>
      <c r="B56" s="56"/>
      <c r="C56" s="137"/>
      <c r="D56" s="137"/>
      <c r="E56" s="137"/>
      <c r="F56" s="137"/>
    </row>
    <row r="57" spans="1:6" ht="18.75">
      <c r="A57" s="154">
        <v>2</v>
      </c>
      <c r="B57" s="56"/>
      <c r="C57" s="137"/>
      <c r="D57" s="137"/>
      <c r="E57" s="137"/>
      <c r="F57" s="137"/>
    </row>
    <row r="58" spans="1:6" ht="18.75">
      <c r="A58" s="154">
        <v>3</v>
      </c>
      <c r="B58" s="56"/>
      <c r="C58" s="137"/>
      <c r="D58" s="137"/>
      <c r="E58" s="137"/>
      <c r="F58" s="137"/>
    </row>
    <row r="59" spans="1:6" ht="18.75">
      <c r="A59" s="154">
        <v>4</v>
      </c>
      <c r="B59" s="56"/>
      <c r="C59" s="137"/>
      <c r="D59" s="137"/>
      <c r="E59" s="137"/>
      <c r="F59" s="137"/>
    </row>
    <row r="60" spans="1:6" ht="18.75">
      <c r="A60" s="154">
        <v>5</v>
      </c>
      <c r="B60" s="56"/>
      <c r="C60" s="137"/>
      <c r="D60" s="137"/>
      <c r="E60" s="137"/>
      <c r="F60" s="137"/>
    </row>
    <row r="61" spans="1:6" ht="18.75">
      <c r="A61" s="156"/>
      <c r="B61" s="135" t="s">
        <v>215</v>
      </c>
      <c r="C61" s="135"/>
      <c r="D61" s="135"/>
      <c r="E61" s="135"/>
      <c r="F61" s="135"/>
    </row>
    <row r="62" spans="1:6" ht="18.75">
      <c r="A62" s="136"/>
      <c r="B62" s="132" t="s">
        <v>221</v>
      </c>
      <c r="C62" s="133"/>
      <c r="D62" s="133"/>
      <c r="E62" s="133"/>
      <c r="F62" s="133"/>
    </row>
    <row r="63" spans="1:6" ht="18.75">
      <c r="A63" s="96">
        <v>1</v>
      </c>
      <c r="B63" s="66"/>
      <c r="C63" s="66"/>
      <c r="D63" s="66"/>
      <c r="E63" s="66"/>
      <c r="F63" s="66"/>
    </row>
    <row r="64" spans="1:6" ht="18.75">
      <c r="A64" s="96">
        <v>2</v>
      </c>
      <c r="B64" s="66"/>
      <c r="C64" s="66"/>
      <c r="D64" s="66"/>
      <c r="E64" s="66"/>
      <c r="F64" s="66"/>
    </row>
    <row r="65" spans="1:6" ht="18.75">
      <c r="A65" s="96">
        <v>3</v>
      </c>
      <c r="B65" s="66"/>
      <c r="C65" s="66"/>
      <c r="D65" s="66"/>
      <c r="E65" s="66"/>
      <c r="F65" s="66"/>
    </row>
    <row r="66" spans="1:6" ht="18.75">
      <c r="A66" s="96">
        <v>4</v>
      </c>
      <c r="B66" s="66"/>
      <c r="C66" s="66"/>
      <c r="D66" s="66"/>
      <c r="E66" s="66"/>
      <c r="F66" s="66"/>
    </row>
    <row r="67" spans="1:6" ht="18.75">
      <c r="A67" s="96">
        <v>5</v>
      </c>
      <c r="B67" s="66"/>
      <c r="C67" s="66"/>
      <c r="D67" s="66"/>
      <c r="E67" s="66"/>
      <c r="F67" s="66"/>
    </row>
    <row r="68" spans="1:6" ht="18.75">
      <c r="A68" s="136"/>
      <c r="B68" s="132" t="s">
        <v>220</v>
      </c>
      <c r="C68" s="133"/>
      <c r="D68" s="133"/>
      <c r="E68" s="133"/>
      <c r="F68" s="133"/>
    </row>
    <row r="69" spans="1:6" ht="126">
      <c r="A69" s="96">
        <v>1</v>
      </c>
      <c r="B69" s="302" t="s">
        <v>692</v>
      </c>
      <c r="C69" s="302" t="s">
        <v>693</v>
      </c>
      <c r="D69" s="302" t="s">
        <v>694</v>
      </c>
      <c r="E69" s="303" t="s">
        <v>695</v>
      </c>
      <c r="F69" s="304" t="s">
        <v>696</v>
      </c>
    </row>
    <row r="70" spans="1:6" ht="94.5">
      <c r="A70" s="96">
        <v>2</v>
      </c>
      <c r="B70" s="308" t="s">
        <v>541</v>
      </c>
      <c r="C70" s="305">
        <v>45167</v>
      </c>
      <c r="D70" s="306" t="s">
        <v>697</v>
      </c>
      <c r="E70" s="307" t="s">
        <v>698</v>
      </c>
      <c r="F70" s="297" t="s">
        <v>699</v>
      </c>
    </row>
    <row r="71" spans="1:6" ht="18.75">
      <c r="A71" s="136"/>
      <c r="B71" s="131" t="s">
        <v>65</v>
      </c>
      <c r="C71" s="197"/>
      <c r="D71" s="197"/>
      <c r="E71" s="197"/>
      <c r="F71" s="197"/>
    </row>
    <row r="72" spans="1:6" ht="18.75">
      <c r="A72" s="154">
        <v>1</v>
      </c>
      <c r="B72" s="55"/>
      <c r="C72" s="55"/>
      <c r="D72" s="55"/>
      <c r="E72" s="55"/>
      <c r="F72" s="55"/>
    </row>
    <row r="73" spans="1:6" ht="18.75">
      <c r="A73" s="154">
        <v>2</v>
      </c>
      <c r="B73" s="55"/>
      <c r="C73" s="55"/>
      <c r="D73" s="55"/>
      <c r="E73" s="55"/>
      <c r="F73" s="55"/>
    </row>
    <row r="74" spans="1:6" ht="18.75">
      <c r="A74" s="154">
        <v>3</v>
      </c>
      <c r="B74" s="55"/>
      <c r="C74" s="55"/>
      <c r="D74" s="55"/>
      <c r="E74" s="55"/>
      <c r="F74" s="55"/>
    </row>
    <row r="75" spans="1:6" ht="18.75">
      <c r="A75" s="154">
        <v>4</v>
      </c>
      <c r="B75" s="55"/>
      <c r="C75" s="55"/>
      <c r="D75" s="55"/>
      <c r="E75" s="55"/>
      <c r="F75" s="55"/>
    </row>
    <row r="76" spans="1:6" ht="18.75">
      <c r="A76" s="154">
        <v>5</v>
      </c>
      <c r="B76" s="56"/>
      <c r="C76" s="137"/>
      <c r="D76" s="137"/>
      <c r="E76" s="137"/>
      <c r="F76" s="137"/>
    </row>
    <row r="77" spans="1:6" ht="37.5">
      <c r="A77" s="136"/>
      <c r="B77" s="138" t="s">
        <v>180</v>
      </c>
      <c r="C77" s="133"/>
      <c r="D77" s="133"/>
      <c r="E77" s="133"/>
      <c r="F77" s="133"/>
    </row>
    <row r="78" spans="1:6" ht="18.75">
      <c r="A78" s="154">
        <v>1</v>
      </c>
      <c r="B78" s="56"/>
      <c r="C78" s="137"/>
      <c r="D78" s="137"/>
      <c r="E78" s="137"/>
      <c r="F78" s="137"/>
    </row>
    <row r="79" spans="1:6" ht="18.75">
      <c r="A79" s="154">
        <v>2</v>
      </c>
      <c r="B79" s="56"/>
      <c r="C79" s="137"/>
      <c r="D79" s="137"/>
      <c r="E79" s="137"/>
      <c r="F79" s="137"/>
    </row>
    <row r="80" spans="1:6" ht="18.75">
      <c r="A80" s="154">
        <v>3</v>
      </c>
      <c r="B80" s="56"/>
      <c r="C80" s="137"/>
      <c r="D80" s="137"/>
      <c r="E80" s="137"/>
      <c r="F80" s="137"/>
    </row>
    <row r="81" spans="1:6" ht="18.75">
      <c r="A81" s="154">
        <v>4</v>
      </c>
      <c r="B81" s="56"/>
      <c r="C81" s="137"/>
      <c r="D81" s="137"/>
      <c r="E81" s="137"/>
      <c r="F81" s="137"/>
    </row>
    <row r="82" spans="1:6" ht="18.75">
      <c r="A82" s="154">
        <v>5</v>
      </c>
      <c r="B82" s="56"/>
      <c r="C82" s="137"/>
      <c r="D82" s="137"/>
      <c r="E82" s="137"/>
      <c r="F82" s="137"/>
    </row>
    <row r="83" spans="1:6" ht="18.75">
      <c r="A83" s="59"/>
      <c r="B83" s="59"/>
      <c r="C83" s="59"/>
      <c r="D83" s="59"/>
      <c r="E83" s="59"/>
      <c r="F83" s="59"/>
    </row>
    <row r="84" spans="1:6" ht="18.75">
      <c r="A84" s="59"/>
      <c r="B84" s="59"/>
      <c r="C84" s="59"/>
      <c r="D84" s="59"/>
      <c r="E84" s="59"/>
      <c r="F84" s="59"/>
    </row>
  </sheetData>
  <sheetProtection sort="0" autoFilter="0" pivotTables="0"/>
  <mergeCells count="1">
    <mergeCell ref="A1:F1"/>
  </mergeCells>
  <hyperlinks>
    <hyperlink ref="E5" r:id="rId1" display="https://vk.com/patriot_centr?w=wall-59121591_4960"/>
    <hyperlink ref="E8" r:id="rId2"/>
    <hyperlink ref="E9" r:id="rId3"/>
    <hyperlink ref="E30" r:id="rId4"/>
    <hyperlink ref="E31" r:id="rId5"/>
    <hyperlink ref="E44" r:id="rId6"/>
    <hyperlink ref="E45" r:id="rId7"/>
    <hyperlink ref="E69" r:id="rId8"/>
    <hyperlink ref="E70" r:id="rId9"/>
    <hyperlink ref="E32" r:id="rId10"/>
  </hyperlinks>
  <pageMargins left="0.7" right="0.7" top="0.75" bottom="0.75" header="0.3" footer="0.3"/>
  <pageSetup paperSize="9" orientation="landscape" r:id="rId1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topLeftCell="A5" zoomScale="90" zoomScaleSheetLayoutView="90" workbookViewId="0">
      <selection activeCell="E4" sqref="E4"/>
    </sheetView>
  </sheetViews>
  <sheetFormatPr defaultRowHeight="1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>
      <c r="A1" s="393" t="s">
        <v>129</v>
      </c>
      <c r="B1" s="393"/>
      <c r="C1" s="393"/>
      <c r="D1" s="393"/>
      <c r="E1" s="393"/>
    </row>
    <row r="2" spans="1:5" ht="94.5" customHeight="1">
      <c r="A2" s="171" t="s">
        <v>130</v>
      </c>
      <c r="B2" s="171" t="s">
        <v>131</v>
      </c>
      <c r="C2" s="171" t="s">
        <v>132</v>
      </c>
      <c r="D2" s="171" t="s">
        <v>133</v>
      </c>
      <c r="E2" s="171" t="s">
        <v>134</v>
      </c>
    </row>
    <row r="3" spans="1:5" ht="56.25">
      <c r="A3" s="63" t="s">
        <v>135</v>
      </c>
      <c r="B3" s="53">
        <v>142</v>
      </c>
      <c r="C3" s="100">
        <v>26</v>
      </c>
      <c r="D3" s="100">
        <v>0</v>
      </c>
      <c r="E3" s="100">
        <v>116</v>
      </c>
    </row>
    <row r="4" spans="1:5" ht="75">
      <c r="A4" s="63" t="s">
        <v>136</v>
      </c>
      <c r="B4" s="53">
        <v>359</v>
      </c>
      <c r="C4" s="100">
        <v>7</v>
      </c>
      <c r="D4" s="100">
        <v>0</v>
      </c>
      <c r="E4" s="100">
        <v>352</v>
      </c>
    </row>
    <row r="5" spans="1:5" ht="112.5">
      <c r="A5" s="63" t="s">
        <v>203</v>
      </c>
      <c r="B5" s="108">
        <v>45</v>
      </c>
      <c r="C5" s="108">
        <f>C6+C7+C8+C9</f>
        <v>0</v>
      </c>
      <c r="D5" s="108">
        <f>D6+D7+D8+D9</f>
        <v>0</v>
      </c>
      <c r="E5" s="108">
        <f>E6+E7+E8+E9</f>
        <v>45</v>
      </c>
    </row>
    <row r="6" spans="1:5" ht="24" customHeight="1">
      <c r="A6" s="63" t="s">
        <v>241</v>
      </c>
      <c r="B6" s="53">
        <v>0</v>
      </c>
      <c r="C6" s="100">
        <v>0</v>
      </c>
      <c r="D6" s="100">
        <v>0</v>
      </c>
      <c r="E6" s="100">
        <v>0</v>
      </c>
    </row>
    <row r="7" spans="1:5" ht="37.5">
      <c r="A7" s="63" t="s">
        <v>137</v>
      </c>
      <c r="B7" s="53">
        <v>45</v>
      </c>
      <c r="C7" s="100">
        <v>0</v>
      </c>
      <c r="D7" s="100">
        <v>0</v>
      </c>
      <c r="E7" s="100">
        <v>45</v>
      </c>
    </row>
    <row r="8" spans="1:5" ht="56.25">
      <c r="A8" s="63" t="s">
        <v>138</v>
      </c>
      <c r="B8" s="53">
        <v>0</v>
      </c>
      <c r="C8" s="100">
        <v>0</v>
      </c>
      <c r="D8" s="100">
        <v>0</v>
      </c>
      <c r="E8" s="100">
        <v>0</v>
      </c>
    </row>
    <row r="9" spans="1:5" ht="56.25">
      <c r="A9" s="63" t="s">
        <v>139</v>
      </c>
      <c r="B9" s="53">
        <v>0</v>
      </c>
      <c r="C9" s="100">
        <v>0</v>
      </c>
      <c r="D9" s="100">
        <v>0</v>
      </c>
      <c r="E9" s="100">
        <v>0</v>
      </c>
    </row>
    <row r="10" spans="1:5" ht="18.75">
      <c r="A10" s="64" t="s">
        <v>84</v>
      </c>
      <c r="B10" s="98">
        <f>B9+B8+B7+B6+B5+B3+B4</f>
        <v>591</v>
      </c>
      <c r="C10" s="98">
        <f>C9+C8+C7+C6+C5+C4+C3</f>
        <v>33</v>
      </c>
      <c r="D10" s="98">
        <f>D9+D8+D7+D6+D5+D4+D3</f>
        <v>0</v>
      </c>
      <c r="E10" s="98">
        <f>E9+E8+E7+E6+E5+E4+E3</f>
        <v>558</v>
      </c>
    </row>
    <row r="11" spans="1:5" ht="18.75">
      <c r="A11" s="1"/>
      <c r="B11" s="1"/>
      <c r="C11" s="1"/>
      <c r="D11" s="1"/>
      <c r="E11" s="1"/>
    </row>
    <row r="12" spans="1:5" ht="18.75">
      <c r="A12" s="1"/>
      <c r="B12" s="1"/>
      <c r="C12" s="1"/>
      <c r="D12" s="1"/>
      <c r="E12" s="1"/>
    </row>
    <row r="13" spans="1:5" ht="18.75">
      <c r="A13" s="1"/>
      <c r="B13" s="1"/>
      <c r="C13" s="1"/>
      <c r="D13" s="1"/>
      <c r="E13" s="1"/>
    </row>
    <row r="14" spans="1:5" ht="18.75">
      <c r="A14" s="1"/>
      <c r="B14" s="1"/>
      <c r="C14" s="1"/>
      <c r="D14" s="1"/>
      <c r="E14" s="1"/>
    </row>
    <row r="15" spans="1:5" ht="18.75">
      <c r="A15" s="1"/>
      <c r="B15" s="1"/>
      <c r="C15" s="1"/>
      <c r="D15" s="1"/>
      <c r="E15" s="1"/>
    </row>
    <row r="16" spans="1:5" ht="18.75">
      <c r="A16" s="1"/>
      <c r="B16" s="1"/>
      <c r="C16" s="1"/>
      <c r="D16" s="1"/>
      <c r="E16" s="1"/>
    </row>
    <row r="17" spans="1:5" ht="18.75">
      <c r="A17" s="1"/>
      <c r="B17" s="1"/>
      <c r="C17" s="1"/>
      <c r="D17" s="1"/>
      <c r="E17" s="1"/>
    </row>
    <row r="18" spans="1:5" ht="18.75">
      <c r="A18" s="1"/>
      <c r="B18" s="1"/>
      <c r="C18" s="1"/>
      <c r="D18" s="1"/>
      <c r="E18" s="1"/>
    </row>
    <row r="19" spans="1:5" ht="18.75">
      <c r="A19" s="1"/>
      <c r="B19" s="1"/>
      <c r="C19" s="1"/>
      <c r="D19" s="1"/>
      <c r="E19" s="1"/>
    </row>
    <row r="20" spans="1:5" ht="18.75">
      <c r="A20" s="1"/>
      <c r="B20" s="1"/>
      <c r="C20" s="1"/>
      <c r="D20" s="1"/>
      <c r="E20" s="1"/>
    </row>
    <row r="21" spans="1:5" ht="18.75">
      <c r="A21" s="1"/>
      <c r="B21" s="1"/>
      <c r="C21" s="1"/>
      <c r="D21" s="1"/>
      <c r="E21" s="1"/>
    </row>
    <row r="22" spans="1:5" ht="18.75">
      <c r="A22" s="1"/>
      <c r="B22" s="1"/>
      <c r="C22" s="1"/>
      <c r="D22" s="1"/>
      <c r="E22" s="1"/>
    </row>
    <row r="23" spans="1:5" ht="18.75">
      <c r="A23" s="1"/>
      <c r="B23" s="1"/>
      <c r="C23" s="1"/>
      <c r="D23" s="1"/>
      <c r="E23" s="1"/>
    </row>
    <row r="24" spans="1:5" ht="18.75">
      <c r="A24" s="1"/>
      <c r="B24" s="1"/>
      <c r="C24" s="1"/>
      <c r="D24" s="1"/>
      <c r="E24" s="1"/>
    </row>
    <row r="25" spans="1:5" ht="18.75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97"/>
  <sheetViews>
    <sheetView view="pageBreakPreview" topLeftCell="A13" zoomScale="90" zoomScaleSheetLayoutView="90" workbookViewId="0">
      <selection activeCell="E93" sqref="E93"/>
    </sheetView>
  </sheetViews>
  <sheetFormatPr defaultRowHeight="1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>
      <c r="A1" s="392" t="s">
        <v>140</v>
      </c>
      <c r="B1" s="394"/>
      <c r="C1" s="394"/>
      <c r="D1" s="394"/>
      <c r="E1" s="394"/>
    </row>
    <row r="2" spans="1:5" ht="90.75" customHeight="1">
      <c r="A2" s="255" t="s">
        <v>86</v>
      </c>
      <c r="B2" s="255" t="s">
        <v>245</v>
      </c>
      <c r="C2" s="255" t="s">
        <v>247</v>
      </c>
      <c r="D2" s="255" t="s">
        <v>261</v>
      </c>
      <c r="E2" s="255" t="s">
        <v>141</v>
      </c>
    </row>
    <row r="3" spans="1:5" ht="18.75">
      <c r="A3" s="129" t="s">
        <v>204</v>
      </c>
      <c r="B3" s="130"/>
      <c r="C3" s="129"/>
      <c r="D3" s="129"/>
      <c r="E3" s="130"/>
    </row>
    <row r="4" spans="1:5" ht="15.75">
      <c r="A4" s="149"/>
      <c r="B4" s="152"/>
      <c r="C4" s="152"/>
      <c r="D4" s="152"/>
      <c r="E4" s="149"/>
    </row>
    <row r="5" spans="1:5" ht="18.75">
      <c r="A5" s="66"/>
      <c r="B5" s="97"/>
      <c r="C5" s="66"/>
      <c r="D5" s="66"/>
      <c r="E5" s="97"/>
    </row>
    <row r="6" spans="1:5" ht="18.75">
      <c r="A6" s="66"/>
      <c r="B6" s="97"/>
      <c r="C6" s="66"/>
      <c r="D6" s="66"/>
      <c r="E6" s="97"/>
    </row>
    <row r="7" spans="1:5" ht="18.75">
      <c r="A7" s="129" t="s">
        <v>114</v>
      </c>
      <c r="B7" s="140"/>
      <c r="C7" s="129"/>
      <c r="D7" s="129"/>
      <c r="E7" s="130"/>
    </row>
    <row r="8" spans="1:5" ht="48.75">
      <c r="A8" s="263" t="s">
        <v>385</v>
      </c>
      <c r="B8" s="263" t="s">
        <v>386</v>
      </c>
      <c r="C8" s="259" t="s">
        <v>381</v>
      </c>
      <c r="D8" s="264" t="s">
        <v>387</v>
      </c>
      <c r="E8" s="263" t="s">
        <v>388</v>
      </c>
    </row>
    <row r="9" spans="1:5" ht="42.75" customHeight="1">
      <c r="A9" s="261" t="s">
        <v>389</v>
      </c>
      <c r="B9" s="261" t="s">
        <v>384</v>
      </c>
      <c r="C9" s="259" t="s">
        <v>381</v>
      </c>
      <c r="D9" s="264" t="s">
        <v>390</v>
      </c>
      <c r="E9" s="263" t="s">
        <v>391</v>
      </c>
    </row>
    <row r="10" spans="1:5" ht="48.75">
      <c r="A10" s="263" t="s">
        <v>392</v>
      </c>
      <c r="B10" s="261" t="s">
        <v>384</v>
      </c>
      <c r="C10" s="259" t="s">
        <v>381</v>
      </c>
      <c r="D10" s="262" t="s">
        <v>393</v>
      </c>
      <c r="E10" s="263" t="s">
        <v>394</v>
      </c>
    </row>
    <row r="11" spans="1:5" ht="52.5" customHeight="1">
      <c r="A11" s="265" t="s">
        <v>395</v>
      </c>
      <c r="B11" s="266" t="s">
        <v>382</v>
      </c>
      <c r="C11" s="260" t="s">
        <v>381</v>
      </c>
      <c r="D11" s="267" t="s">
        <v>396</v>
      </c>
      <c r="E11" s="266" t="s">
        <v>397</v>
      </c>
    </row>
    <row r="12" spans="1:5" ht="19.5" customHeight="1">
      <c r="A12" s="231" t="s">
        <v>218</v>
      </c>
      <c r="B12" s="230"/>
      <c r="C12" s="229"/>
      <c r="D12" s="229"/>
      <c r="E12" s="229"/>
    </row>
    <row r="13" spans="1:5" s="268" customFormat="1" ht="34.5" customHeight="1">
      <c r="A13" s="263" t="s">
        <v>399</v>
      </c>
      <c r="B13" s="263" t="s">
        <v>400</v>
      </c>
      <c r="C13" s="260" t="s">
        <v>381</v>
      </c>
      <c r="D13" s="264" t="s">
        <v>401</v>
      </c>
      <c r="E13" s="263" t="s">
        <v>402</v>
      </c>
    </row>
    <row r="14" spans="1:5" ht="63" customHeight="1">
      <c r="A14" s="263" t="s">
        <v>403</v>
      </c>
      <c r="B14" s="261" t="s">
        <v>404</v>
      </c>
      <c r="C14" s="260" t="s">
        <v>381</v>
      </c>
      <c r="D14" s="264" t="s">
        <v>405</v>
      </c>
      <c r="E14" s="263" t="s">
        <v>406</v>
      </c>
    </row>
    <row r="15" spans="1:5" ht="37.5" customHeight="1">
      <c r="A15" s="263" t="s">
        <v>407</v>
      </c>
      <c r="B15" s="261" t="s">
        <v>400</v>
      </c>
      <c r="C15" s="260" t="s">
        <v>381</v>
      </c>
      <c r="D15" s="262" t="s">
        <v>408</v>
      </c>
      <c r="E15" s="261" t="s">
        <v>409</v>
      </c>
    </row>
    <row r="16" spans="1:5" ht="36" customHeight="1">
      <c r="A16" s="263" t="s">
        <v>410</v>
      </c>
      <c r="B16" s="261" t="s">
        <v>404</v>
      </c>
      <c r="C16" s="260" t="s">
        <v>381</v>
      </c>
      <c r="D16" s="264" t="s">
        <v>411</v>
      </c>
      <c r="E16" s="263" t="s">
        <v>412</v>
      </c>
    </row>
    <row r="17" spans="1:5" ht="33.75" customHeight="1">
      <c r="A17" s="263" t="s">
        <v>413</v>
      </c>
      <c r="B17" s="261" t="s">
        <v>404</v>
      </c>
      <c r="C17" s="260" t="s">
        <v>381</v>
      </c>
      <c r="D17" s="264" t="s">
        <v>414</v>
      </c>
      <c r="E17" s="263" t="s">
        <v>415</v>
      </c>
    </row>
    <row r="18" spans="1:5" ht="72.75" customHeight="1">
      <c r="A18" s="263" t="s">
        <v>416</v>
      </c>
      <c r="B18" s="261" t="s">
        <v>417</v>
      </c>
      <c r="C18" s="260" t="s">
        <v>381</v>
      </c>
      <c r="D18" s="262" t="s">
        <v>418</v>
      </c>
      <c r="E18" s="263" t="s">
        <v>419</v>
      </c>
    </row>
    <row r="19" spans="1:5" ht="77.25" customHeight="1">
      <c r="A19" s="263" t="s">
        <v>420</v>
      </c>
      <c r="B19" s="261" t="s">
        <v>383</v>
      </c>
      <c r="C19" s="260" t="s">
        <v>421</v>
      </c>
      <c r="D19" s="262" t="s">
        <v>422</v>
      </c>
      <c r="E19" s="261" t="s">
        <v>423</v>
      </c>
    </row>
    <row r="20" spans="1:5" ht="24.75">
      <c r="A20" s="263" t="s">
        <v>425</v>
      </c>
      <c r="B20" s="261" t="s">
        <v>400</v>
      </c>
      <c r="C20" s="260" t="s">
        <v>381</v>
      </c>
      <c r="D20" s="262" t="s">
        <v>426</v>
      </c>
      <c r="E20" s="263" t="s">
        <v>427</v>
      </c>
    </row>
    <row r="21" spans="1:5" ht="24.75">
      <c r="A21" s="265" t="s">
        <v>407</v>
      </c>
      <c r="B21" s="265" t="s">
        <v>400</v>
      </c>
      <c r="C21" s="260" t="s">
        <v>381</v>
      </c>
      <c r="D21" s="267" t="s">
        <v>428</v>
      </c>
      <c r="E21" s="265" t="s">
        <v>409</v>
      </c>
    </row>
    <row r="22" spans="1:5" ht="56.25" customHeight="1">
      <c r="A22" s="265" t="s">
        <v>429</v>
      </c>
      <c r="B22" s="266" t="s">
        <v>430</v>
      </c>
      <c r="C22" s="260" t="s">
        <v>381</v>
      </c>
      <c r="D22" s="274" t="s">
        <v>431</v>
      </c>
      <c r="E22" s="265" t="s">
        <v>432</v>
      </c>
    </row>
    <row r="23" spans="1:5" ht="72.75">
      <c r="A23" s="265" t="s">
        <v>604</v>
      </c>
      <c r="B23" s="266" t="s">
        <v>398</v>
      </c>
      <c r="C23" s="260" t="s">
        <v>381</v>
      </c>
      <c r="D23" s="274" t="s">
        <v>434</v>
      </c>
      <c r="E23" s="265" t="s">
        <v>435</v>
      </c>
    </row>
    <row r="24" spans="1:5" ht="18.75">
      <c r="A24" s="129" t="s">
        <v>216</v>
      </c>
      <c r="B24" s="140"/>
      <c r="C24" s="129"/>
      <c r="D24" s="129"/>
      <c r="E24" s="130"/>
    </row>
    <row r="25" spans="1:5" ht="18.75" customHeight="1">
      <c r="A25" s="263" t="s">
        <v>436</v>
      </c>
      <c r="B25" s="263" t="s">
        <v>383</v>
      </c>
      <c r="C25" s="269" t="s">
        <v>381</v>
      </c>
      <c r="D25" s="264" t="s">
        <v>437</v>
      </c>
      <c r="E25" s="263" t="s">
        <v>438</v>
      </c>
    </row>
    <row r="26" spans="1:5" ht="63" customHeight="1">
      <c r="A26" s="263" t="s">
        <v>439</v>
      </c>
      <c r="B26" s="263" t="s">
        <v>404</v>
      </c>
      <c r="C26" s="269" t="s">
        <v>381</v>
      </c>
      <c r="D26" s="264" t="s">
        <v>440</v>
      </c>
      <c r="E26" s="263" t="s">
        <v>441</v>
      </c>
    </row>
    <row r="27" spans="1:5" ht="68.25">
      <c r="A27" s="263" t="s">
        <v>442</v>
      </c>
      <c r="B27" s="263" t="s">
        <v>443</v>
      </c>
      <c r="C27" s="269" t="s">
        <v>381</v>
      </c>
      <c r="D27" s="264" t="s">
        <v>444</v>
      </c>
      <c r="E27" s="263" t="s">
        <v>445</v>
      </c>
    </row>
    <row r="28" spans="1:5" ht="45.75">
      <c r="A28" s="263" t="s">
        <v>446</v>
      </c>
      <c r="B28" s="263" t="s">
        <v>383</v>
      </c>
      <c r="C28" s="269" t="s">
        <v>381</v>
      </c>
      <c r="D28" s="264" t="s">
        <v>447</v>
      </c>
      <c r="E28" s="263" t="s">
        <v>448</v>
      </c>
    </row>
    <row r="29" spans="1:5" ht="45" customHeight="1">
      <c r="A29" s="263" t="s">
        <v>449</v>
      </c>
      <c r="B29" s="263" t="s">
        <v>384</v>
      </c>
      <c r="C29" s="269" t="s">
        <v>381</v>
      </c>
      <c r="D29" s="264" t="s">
        <v>450</v>
      </c>
      <c r="E29" s="263" t="s">
        <v>451</v>
      </c>
    </row>
    <row r="30" spans="1:5" ht="24.75">
      <c r="A30" s="263" t="s">
        <v>452</v>
      </c>
      <c r="B30" s="263" t="s">
        <v>424</v>
      </c>
      <c r="C30" s="269" t="s">
        <v>381</v>
      </c>
      <c r="D30" s="264" t="s">
        <v>453</v>
      </c>
      <c r="E30" s="263" t="s">
        <v>454</v>
      </c>
    </row>
    <row r="31" spans="1:5" ht="48.75">
      <c r="A31" s="263" t="s">
        <v>455</v>
      </c>
      <c r="B31" s="263" t="s">
        <v>384</v>
      </c>
      <c r="C31" s="269" t="s">
        <v>381</v>
      </c>
      <c r="D31" s="264" t="s">
        <v>456</v>
      </c>
      <c r="E31" s="263" t="s">
        <v>457</v>
      </c>
    </row>
    <row r="32" spans="1:5" ht="42" customHeight="1">
      <c r="A32" s="265" t="s">
        <v>452</v>
      </c>
      <c r="B32" s="265" t="s">
        <v>458</v>
      </c>
      <c r="C32" s="270" t="s">
        <v>381</v>
      </c>
      <c r="D32" s="274" t="s">
        <v>459</v>
      </c>
      <c r="E32" s="265" t="s">
        <v>454</v>
      </c>
    </row>
    <row r="33" spans="1:5" ht="45.75" customHeight="1">
      <c r="A33" s="265" t="s">
        <v>460</v>
      </c>
      <c r="B33" s="265" t="s">
        <v>461</v>
      </c>
      <c r="C33" s="270" t="s">
        <v>381</v>
      </c>
      <c r="D33" s="267" t="s">
        <v>462</v>
      </c>
      <c r="E33" s="265" t="s">
        <v>463</v>
      </c>
    </row>
    <row r="34" spans="1:5" ht="15.75" hidden="1" customHeight="1">
      <c r="A34" s="265" t="s">
        <v>464</v>
      </c>
      <c r="B34" s="265" t="s">
        <v>398</v>
      </c>
      <c r="C34" s="270" t="s">
        <v>381</v>
      </c>
      <c r="D34" s="267" t="s">
        <v>465</v>
      </c>
      <c r="E34" s="265" t="s">
        <v>466</v>
      </c>
    </row>
    <row r="35" spans="1:5" ht="63.75" customHeight="1">
      <c r="A35" s="265" t="s">
        <v>467</v>
      </c>
      <c r="B35" s="265" t="s">
        <v>468</v>
      </c>
      <c r="C35" s="270" t="s">
        <v>381</v>
      </c>
      <c r="D35" s="274" t="s">
        <v>469</v>
      </c>
      <c r="E35" s="265" t="s">
        <v>470</v>
      </c>
    </row>
    <row r="36" spans="1:5" ht="48" customHeight="1">
      <c r="A36" s="271" t="s">
        <v>471</v>
      </c>
      <c r="B36" s="265" t="s">
        <v>472</v>
      </c>
      <c r="C36" s="270" t="s">
        <v>381</v>
      </c>
      <c r="D36" s="275" t="s">
        <v>474</v>
      </c>
      <c r="E36" s="265" t="s">
        <v>700</v>
      </c>
    </row>
    <row r="37" spans="1:5" ht="48.75" customHeight="1">
      <c r="A37" s="265" t="s">
        <v>455</v>
      </c>
      <c r="B37" s="265" t="s">
        <v>473</v>
      </c>
      <c r="C37" s="270" t="s">
        <v>381</v>
      </c>
      <c r="D37" s="274" t="s">
        <v>456</v>
      </c>
      <c r="E37" s="265" t="s">
        <v>457</v>
      </c>
    </row>
    <row r="38" spans="1:5" ht="18.75" customHeight="1">
      <c r="A38" s="159"/>
      <c r="B38" s="160"/>
      <c r="C38" s="161"/>
      <c r="D38" s="161"/>
      <c r="E38" s="162"/>
    </row>
    <row r="39" spans="1:5" ht="18.75" customHeight="1">
      <c r="A39" s="129" t="s">
        <v>217</v>
      </c>
      <c r="B39" s="140"/>
      <c r="C39" s="129"/>
      <c r="D39" s="129"/>
      <c r="E39" s="130"/>
    </row>
    <row r="40" spans="1:5" ht="118.5" customHeight="1">
      <c r="A40" s="263" t="s">
        <v>475</v>
      </c>
      <c r="B40" s="263" t="s">
        <v>476</v>
      </c>
      <c r="C40" s="259" t="s">
        <v>477</v>
      </c>
      <c r="D40" s="264" t="s">
        <v>478</v>
      </c>
      <c r="E40" s="263" t="s">
        <v>479</v>
      </c>
    </row>
    <row r="41" spans="1:5" ht="37.5" customHeight="1">
      <c r="A41" s="263" t="s">
        <v>480</v>
      </c>
      <c r="B41" s="263" t="s">
        <v>481</v>
      </c>
      <c r="C41" s="259" t="s">
        <v>381</v>
      </c>
      <c r="D41" s="264" t="s">
        <v>482</v>
      </c>
      <c r="E41" s="263" t="s">
        <v>483</v>
      </c>
    </row>
    <row r="42" spans="1:5" ht="38.25" customHeight="1">
      <c r="A42" s="263" t="s">
        <v>484</v>
      </c>
      <c r="B42" s="263" t="s">
        <v>476</v>
      </c>
      <c r="C42" s="259" t="s">
        <v>381</v>
      </c>
      <c r="D42" s="264" t="s">
        <v>485</v>
      </c>
      <c r="E42" s="263" t="s">
        <v>486</v>
      </c>
    </row>
    <row r="43" spans="1:5" ht="42" customHeight="1">
      <c r="A43" s="263" t="s">
        <v>487</v>
      </c>
      <c r="B43" s="263" t="s">
        <v>458</v>
      </c>
      <c r="C43" s="259" t="s">
        <v>381</v>
      </c>
      <c r="D43" s="264" t="s">
        <v>488</v>
      </c>
      <c r="E43" s="263" t="s">
        <v>463</v>
      </c>
    </row>
    <row r="44" spans="1:5" ht="41.25" customHeight="1">
      <c r="A44" s="263" t="s">
        <v>489</v>
      </c>
      <c r="B44" s="263" t="s">
        <v>383</v>
      </c>
      <c r="C44" s="259" t="s">
        <v>381</v>
      </c>
      <c r="D44" s="264" t="s">
        <v>490</v>
      </c>
      <c r="E44" s="263" t="s">
        <v>491</v>
      </c>
    </row>
    <row r="45" spans="1:5" ht="38.25" customHeight="1">
      <c r="A45" s="263" t="s">
        <v>492</v>
      </c>
      <c r="B45" s="263" t="s">
        <v>384</v>
      </c>
      <c r="C45" s="259" t="s">
        <v>381</v>
      </c>
      <c r="D45" s="264" t="s">
        <v>493</v>
      </c>
      <c r="E45" s="263" t="s">
        <v>494</v>
      </c>
    </row>
    <row r="46" spans="1:5" ht="39" customHeight="1">
      <c r="A46" s="265" t="s">
        <v>487</v>
      </c>
      <c r="B46" s="265" t="s">
        <v>400</v>
      </c>
      <c r="C46" s="259" t="s">
        <v>381</v>
      </c>
      <c r="D46" s="310" t="s">
        <v>495</v>
      </c>
      <c r="E46" s="263" t="s">
        <v>496</v>
      </c>
    </row>
    <row r="47" spans="1:5" ht="32.25" customHeight="1">
      <c r="A47" s="265" t="s">
        <v>497</v>
      </c>
      <c r="B47" s="265" t="s">
        <v>424</v>
      </c>
      <c r="C47" s="259" t="s">
        <v>381</v>
      </c>
      <c r="D47" s="310" t="s">
        <v>498</v>
      </c>
      <c r="E47" s="263" t="s">
        <v>499</v>
      </c>
    </row>
    <row r="48" spans="1:5" ht="102" customHeight="1">
      <c r="A48" s="265" t="s">
        <v>500</v>
      </c>
      <c r="B48" s="265" t="s">
        <v>398</v>
      </c>
      <c r="C48" s="259" t="s">
        <v>381</v>
      </c>
      <c r="D48" s="310" t="s">
        <v>501</v>
      </c>
      <c r="E48" s="263" t="s">
        <v>502</v>
      </c>
    </row>
    <row r="49" spans="1:5" ht="75.75" customHeight="1">
      <c r="A49" s="265" t="s">
        <v>503</v>
      </c>
      <c r="B49" s="265" t="s">
        <v>417</v>
      </c>
      <c r="C49" s="259" t="s">
        <v>381</v>
      </c>
      <c r="D49" s="310" t="s">
        <v>504</v>
      </c>
      <c r="E49" s="263" t="s">
        <v>505</v>
      </c>
    </row>
    <row r="50" spans="1:5" ht="177" customHeight="1">
      <c r="A50" s="265" t="s">
        <v>506</v>
      </c>
      <c r="B50" s="265" t="s">
        <v>398</v>
      </c>
      <c r="C50" s="259" t="s">
        <v>381</v>
      </c>
      <c r="D50" s="310" t="s">
        <v>507</v>
      </c>
      <c r="E50" s="263" t="s">
        <v>605</v>
      </c>
    </row>
    <row r="51" spans="1:5" ht="14.25" customHeight="1">
      <c r="A51" s="149"/>
      <c r="B51" s="149"/>
      <c r="C51" s="149"/>
      <c r="D51" s="149"/>
      <c r="E51" s="149"/>
    </row>
    <row r="52" spans="1:5" ht="18" hidden="1" customHeight="1">
      <c r="A52" s="149"/>
      <c r="B52" s="152"/>
      <c r="C52" s="149"/>
      <c r="D52" s="149"/>
      <c r="E52" s="149"/>
    </row>
    <row r="53" spans="1:5" ht="21.75" customHeight="1">
      <c r="A53" s="149"/>
      <c r="B53" s="149"/>
      <c r="C53" s="149"/>
      <c r="D53" s="149"/>
      <c r="E53" s="149"/>
    </row>
    <row r="54" spans="1:5" ht="16.5" customHeight="1">
      <c r="A54" s="149"/>
      <c r="B54" s="149"/>
      <c r="C54" s="149"/>
      <c r="D54" s="149"/>
      <c r="E54" s="149"/>
    </row>
    <row r="55" spans="1:5" ht="17.25" customHeight="1">
      <c r="A55" s="149"/>
      <c r="B55" s="152"/>
      <c r="C55" s="149"/>
      <c r="D55" s="149"/>
      <c r="E55" s="149"/>
    </row>
    <row r="56" spans="1:5" ht="17.25" customHeight="1">
      <c r="A56" s="166"/>
      <c r="B56" s="151"/>
      <c r="C56" s="166"/>
      <c r="D56" s="166"/>
      <c r="E56" s="162"/>
    </row>
    <row r="57" spans="1:5" ht="18.75">
      <c r="A57" s="66"/>
      <c r="B57" s="97"/>
      <c r="C57" s="66"/>
      <c r="D57" s="66"/>
      <c r="E57" s="97"/>
    </row>
    <row r="58" spans="1:5" ht="18.75">
      <c r="A58" s="129" t="s">
        <v>214</v>
      </c>
      <c r="B58" s="140"/>
      <c r="C58" s="129"/>
      <c r="D58" s="129"/>
      <c r="E58" s="130"/>
    </row>
    <row r="59" spans="1:5" ht="18.75">
      <c r="A59" s="66"/>
      <c r="B59" s="97"/>
      <c r="C59" s="66"/>
      <c r="D59" s="66"/>
      <c r="E59" s="97"/>
    </row>
    <row r="60" spans="1:5" ht="18.75">
      <c r="A60" s="66"/>
      <c r="B60" s="97"/>
      <c r="C60" s="66"/>
      <c r="D60" s="66"/>
      <c r="E60" s="97"/>
    </row>
    <row r="61" spans="1:5" ht="18.75">
      <c r="A61" s="66"/>
      <c r="B61" s="97"/>
      <c r="C61" s="66"/>
      <c r="D61" s="66"/>
      <c r="E61" s="97"/>
    </row>
    <row r="62" spans="1:5" ht="18.75">
      <c r="A62" s="66"/>
      <c r="B62" s="97"/>
      <c r="C62" s="66"/>
      <c r="D62" s="66"/>
      <c r="E62" s="97"/>
    </row>
    <row r="63" spans="1:5" ht="18.75">
      <c r="A63" s="129" t="s">
        <v>219</v>
      </c>
      <c r="B63" s="140"/>
      <c r="C63" s="129"/>
      <c r="D63" s="129"/>
      <c r="E63" s="130"/>
    </row>
    <row r="64" spans="1:5" ht="159.75" customHeight="1">
      <c r="A64" s="263" t="s">
        <v>508</v>
      </c>
      <c r="B64" s="261" t="s">
        <v>701</v>
      </c>
      <c r="C64" s="259" t="s">
        <v>509</v>
      </c>
      <c r="D64" s="275" t="s">
        <v>510</v>
      </c>
      <c r="E64" s="263" t="s">
        <v>511</v>
      </c>
    </row>
    <row r="65" spans="1:5" ht="93" customHeight="1">
      <c r="A65" s="263" t="s">
        <v>512</v>
      </c>
      <c r="B65" s="261" t="s">
        <v>513</v>
      </c>
      <c r="C65" s="259" t="s">
        <v>514</v>
      </c>
      <c r="D65" s="275" t="s">
        <v>515</v>
      </c>
      <c r="E65" s="263" t="s">
        <v>516</v>
      </c>
    </row>
    <row r="66" spans="1:5" ht="58.5" customHeight="1">
      <c r="A66" s="263" t="s">
        <v>517</v>
      </c>
      <c r="B66" s="261" t="s">
        <v>400</v>
      </c>
      <c r="C66" s="259" t="s">
        <v>518</v>
      </c>
      <c r="D66" s="275" t="s">
        <v>519</v>
      </c>
      <c r="E66" s="263" t="s">
        <v>520</v>
      </c>
    </row>
    <row r="67" spans="1:5" ht="49.5" customHeight="1">
      <c r="A67" s="263" t="s">
        <v>521</v>
      </c>
      <c r="B67" s="261" t="s">
        <v>383</v>
      </c>
      <c r="C67" s="259" t="s">
        <v>522</v>
      </c>
      <c r="D67" s="275" t="s">
        <v>523</v>
      </c>
      <c r="E67" s="276" t="s">
        <v>524</v>
      </c>
    </row>
    <row r="68" spans="1:5" ht="48.75">
      <c r="A68" s="263" t="s">
        <v>525</v>
      </c>
      <c r="B68" s="261" t="s">
        <v>404</v>
      </c>
      <c r="C68" s="259" t="s">
        <v>522</v>
      </c>
      <c r="D68" s="275" t="s">
        <v>526</v>
      </c>
      <c r="E68" s="263" t="s">
        <v>527</v>
      </c>
    </row>
    <row r="69" spans="1:5" ht="36.75">
      <c r="A69" s="263" t="s">
        <v>528</v>
      </c>
      <c r="B69" s="261" t="s">
        <v>383</v>
      </c>
      <c r="C69" s="259" t="s">
        <v>522</v>
      </c>
      <c r="D69" s="275" t="s">
        <v>529</v>
      </c>
      <c r="E69" s="263" t="s">
        <v>530</v>
      </c>
    </row>
    <row r="70" spans="1:5" ht="45.75" customHeight="1">
      <c r="A70" s="263" t="s">
        <v>531</v>
      </c>
      <c r="B70" s="261" t="s">
        <v>384</v>
      </c>
      <c r="C70" s="259" t="s">
        <v>532</v>
      </c>
      <c r="D70" s="275" t="s">
        <v>533</v>
      </c>
      <c r="E70" s="263" t="s">
        <v>534</v>
      </c>
    </row>
    <row r="71" spans="1:5" ht="25.5" customHeight="1">
      <c r="A71" s="263" t="s">
        <v>535</v>
      </c>
      <c r="B71" s="261" t="s">
        <v>383</v>
      </c>
      <c r="C71" s="259" t="s">
        <v>522</v>
      </c>
      <c r="D71" s="275" t="s">
        <v>536</v>
      </c>
      <c r="E71" s="263" t="s">
        <v>537</v>
      </c>
    </row>
    <row r="72" spans="1:5" ht="28.5" customHeight="1">
      <c r="A72" s="263" t="s">
        <v>538</v>
      </c>
      <c r="B72" s="261" t="s">
        <v>383</v>
      </c>
      <c r="C72" s="259" t="s">
        <v>522</v>
      </c>
      <c r="D72" s="275" t="s">
        <v>539</v>
      </c>
      <c r="E72" s="263" t="s">
        <v>540</v>
      </c>
    </row>
    <row r="73" spans="1:5" ht="69" customHeight="1">
      <c r="A73" s="265" t="s">
        <v>564</v>
      </c>
      <c r="B73" s="265" t="s">
        <v>398</v>
      </c>
      <c r="C73" s="259" t="s">
        <v>546</v>
      </c>
      <c r="D73" s="275" t="s">
        <v>547</v>
      </c>
      <c r="E73" s="263" t="s">
        <v>548</v>
      </c>
    </row>
    <row r="74" spans="1:5" ht="59.25" customHeight="1">
      <c r="A74" s="265" t="s">
        <v>552</v>
      </c>
      <c r="B74" s="265" t="s">
        <v>400</v>
      </c>
      <c r="C74" s="259" t="s">
        <v>532</v>
      </c>
      <c r="D74" s="275" t="s">
        <v>553</v>
      </c>
      <c r="E74" s="263" t="s">
        <v>554</v>
      </c>
    </row>
    <row r="75" spans="1:5" ht="62.25" customHeight="1">
      <c r="A75" s="265" t="s">
        <v>555</v>
      </c>
      <c r="B75" s="265" t="s">
        <v>400</v>
      </c>
      <c r="C75" s="259" t="s">
        <v>556</v>
      </c>
      <c r="D75" s="275" t="s">
        <v>557</v>
      </c>
      <c r="E75" s="263" t="s">
        <v>558</v>
      </c>
    </row>
    <row r="76" spans="1:5" ht="33.75" customHeight="1">
      <c r="A76" s="265" t="s">
        <v>559</v>
      </c>
      <c r="B76" s="265" t="s">
        <v>476</v>
      </c>
      <c r="C76" s="259" t="s">
        <v>522</v>
      </c>
      <c r="D76" s="275" t="s">
        <v>536</v>
      </c>
      <c r="E76" s="263" t="s">
        <v>560</v>
      </c>
    </row>
    <row r="77" spans="1:5" ht="85.5" customHeight="1">
      <c r="A77" s="265" t="s">
        <v>538</v>
      </c>
      <c r="B77" s="265" t="s">
        <v>476</v>
      </c>
      <c r="C77" s="259" t="s">
        <v>522</v>
      </c>
      <c r="D77" s="275" t="s">
        <v>539</v>
      </c>
      <c r="E77" s="263" t="s">
        <v>540</v>
      </c>
    </row>
    <row r="78" spans="1:5" ht="92.25" customHeight="1">
      <c r="A78" s="265"/>
      <c r="B78" s="265"/>
      <c r="C78" s="259"/>
      <c r="D78" s="275"/>
      <c r="E78" s="311"/>
    </row>
    <row r="79" spans="1:5" ht="18.75">
      <c r="A79" s="129" t="s">
        <v>215</v>
      </c>
      <c r="B79" s="140"/>
      <c r="C79" s="129"/>
      <c r="D79" s="129"/>
      <c r="E79" s="130"/>
    </row>
    <row r="80" spans="1:5" ht="120.75">
      <c r="A80" s="272" t="s">
        <v>567</v>
      </c>
      <c r="B80" s="263" t="s">
        <v>383</v>
      </c>
      <c r="C80" s="272" t="s">
        <v>568</v>
      </c>
      <c r="D80" s="277" t="s">
        <v>569</v>
      </c>
      <c r="E80" s="263" t="s">
        <v>570</v>
      </c>
    </row>
    <row r="81" spans="1:5" ht="63" customHeight="1">
      <c r="A81" s="263" t="s">
        <v>571</v>
      </c>
      <c r="B81" s="272" t="s">
        <v>443</v>
      </c>
      <c r="C81" s="272" t="s">
        <v>566</v>
      </c>
      <c r="D81" s="277" t="s">
        <v>572</v>
      </c>
      <c r="E81" s="263" t="s">
        <v>573</v>
      </c>
    </row>
    <row r="82" spans="1:5" ht="42.75" customHeight="1">
      <c r="A82" s="263" t="s">
        <v>574</v>
      </c>
      <c r="B82" s="272" t="s">
        <v>476</v>
      </c>
      <c r="C82" s="272" t="s">
        <v>575</v>
      </c>
      <c r="D82" s="277" t="s">
        <v>576</v>
      </c>
      <c r="E82" s="263" t="s">
        <v>577</v>
      </c>
    </row>
    <row r="83" spans="1:5" ht="48.75" customHeight="1">
      <c r="A83" s="263" t="s">
        <v>578</v>
      </c>
      <c r="B83" s="272" t="s">
        <v>579</v>
      </c>
      <c r="C83" s="272" t="s">
        <v>566</v>
      </c>
      <c r="D83" s="277" t="s">
        <v>580</v>
      </c>
      <c r="E83" s="263" t="s">
        <v>581</v>
      </c>
    </row>
    <row r="84" spans="1:5" ht="61.5" customHeight="1">
      <c r="A84" s="263" t="s">
        <v>582</v>
      </c>
      <c r="B84" s="272" t="s">
        <v>565</v>
      </c>
      <c r="C84" s="272" t="s">
        <v>566</v>
      </c>
      <c r="D84" s="277" t="s">
        <v>583</v>
      </c>
      <c r="E84" s="263" t="s">
        <v>584</v>
      </c>
    </row>
    <row r="85" spans="1:5" ht="38.25" customHeight="1">
      <c r="A85" s="263" t="s">
        <v>585</v>
      </c>
      <c r="B85" s="272" t="s">
        <v>513</v>
      </c>
      <c r="C85" s="272" t="s">
        <v>566</v>
      </c>
      <c r="D85" s="278" t="s">
        <v>586</v>
      </c>
      <c r="E85" s="263" t="s">
        <v>587</v>
      </c>
    </row>
    <row r="86" spans="1:5" ht="44.25" customHeight="1">
      <c r="A86" s="263" t="s">
        <v>588</v>
      </c>
      <c r="B86" s="272" t="s">
        <v>513</v>
      </c>
      <c r="C86" s="272" t="s">
        <v>566</v>
      </c>
      <c r="D86" s="277" t="s">
        <v>589</v>
      </c>
      <c r="E86" s="263" t="s">
        <v>590</v>
      </c>
    </row>
    <row r="87" spans="1:5" ht="45" customHeight="1">
      <c r="A87" s="263" t="s">
        <v>591</v>
      </c>
      <c r="B87" s="272" t="s">
        <v>513</v>
      </c>
      <c r="C87" s="272" t="s">
        <v>566</v>
      </c>
      <c r="D87" s="275" t="s">
        <v>592</v>
      </c>
      <c r="E87" s="263" t="s">
        <v>593</v>
      </c>
    </row>
    <row r="88" spans="1:5" ht="51.75" customHeight="1">
      <c r="A88" s="263" t="s">
        <v>594</v>
      </c>
      <c r="B88" s="272" t="s">
        <v>383</v>
      </c>
      <c r="C88" s="272" t="s">
        <v>566</v>
      </c>
      <c r="D88" s="277" t="s">
        <v>595</v>
      </c>
      <c r="E88" s="263" t="s">
        <v>596</v>
      </c>
    </row>
    <row r="89" spans="1:5" ht="47.25" customHeight="1">
      <c r="A89" s="263" t="s">
        <v>597</v>
      </c>
      <c r="B89" s="272" t="s">
        <v>458</v>
      </c>
      <c r="C89" s="272" t="s">
        <v>566</v>
      </c>
      <c r="D89" s="275" t="s">
        <v>598</v>
      </c>
      <c r="E89" s="263" t="s">
        <v>599</v>
      </c>
    </row>
    <row r="90" spans="1:5" ht="45.75" customHeight="1">
      <c r="A90" s="272" t="s">
        <v>600</v>
      </c>
      <c r="B90" s="273" t="s">
        <v>601</v>
      </c>
      <c r="C90" s="272" t="s">
        <v>566</v>
      </c>
      <c r="D90" s="277" t="s">
        <v>602</v>
      </c>
      <c r="E90" s="272" t="s">
        <v>603</v>
      </c>
    </row>
    <row r="91" spans="1:5" ht="45" customHeight="1">
      <c r="A91" s="265" t="s">
        <v>549</v>
      </c>
      <c r="B91" s="265" t="s">
        <v>400</v>
      </c>
      <c r="C91" s="259" t="s">
        <v>532</v>
      </c>
      <c r="D91" s="275" t="s">
        <v>550</v>
      </c>
      <c r="E91" s="263" t="s">
        <v>551</v>
      </c>
    </row>
    <row r="92" spans="1:5" ht="148.5" customHeight="1">
      <c r="A92" s="265" t="s">
        <v>541</v>
      </c>
      <c r="B92" s="266" t="s">
        <v>542</v>
      </c>
      <c r="C92" s="259" t="s">
        <v>543</v>
      </c>
      <c r="D92" s="275" t="s">
        <v>544</v>
      </c>
      <c r="E92" s="263" t="s">
        <v>545</v>
      </c>
    </row>
    <row r="93" spans="1:5" ht="84" customHeight="1">
      <c r="A93" s="265" t="s">
        <v>561</v>
      </c>
      <c r="B93" s="265" t="s">
        <v>417</v>
      </c>
      <c r="C93" s="259" t="s">
        <v>522</v>
      </c>
      <c r="D93" s="275" t="s">
        <v>562</v>
      </c>
      <c r="E93" s="263" t="s">
        <v>563</v>
      </c>
    </row>
    <row r="94" spans="1:5" ht="16.5" customHeight="1">
      <c r="A94" s="153"/>
      <c r="B94" s="153"/>
      <c r="C94" s="153"/>
      <c r="D94" s="153"/>
      <c r="E94" s="153"/>
    </row>
    <row r="95" spans="1:5" ht="17.25" customHeight="1">
      <c r="A95" s="149"/>
      <c r="B95" s="152"/>
      <c r="C95" s="149"/>
      <c r="D95" s="149"/>
      <c r="E95" s="149"/>
    </row>
    <row r="96" spans="1:5" ht="17.25" customHeight="1">
      <c r="A96" s="149"/>
      <c r="B96" s="152"/>
      <c r="C96" s="149"/>
      <c r="D96" s="149"/>
      <c r="E96" s="149"/>
    </row>
    <row r="97" spans="1:5" ht="14.25" customHeight="1">
      <c r="A97" s="149"/>
      <c r="B97" s="152"/>
      <c r="C97" s="149"/>
      <c r="D97" s="149"/>
      <c r="E97" s="149"/>
    </row>
  </sheetData>
  <sheetProtection sort="0" autoFilter="0" pivotTables="0"/>
  <mergeCells count="1">
    <mergeCell ref="A1:E1"/>
  </mergeCells>
  <hyperlinks>
    <hyperlink ref="D8" r:id="rId1"/>
    <hyperlink ref="D9" r:id="rId2"/>
    <hyperlink ref="D10" r:id="rId3"/>
    <hyperlink ref="D22" r:id="rId4"/>
    <hyperlink ref="D23" r:id="rId5"/>
    <hyperlink ref="D20" r:id="rId6"/>
    <hyperlink ref="D26" r:id="rId7"/>
    <hyperlink ref="D32" r:id="rId8"/>
    <hyperlink ref="D35" r:id="rId9"/>
    <hyperlink ref="D37" r:id="rId10"/>
    <hyperlink ref="D25" r:id="rId11"/>
    <hyperlink ref="D27" r:id="rId12"/>
    <hyperlink ref="D28" r:id="rId13"/>
    <hyperlink ref="D29" r:id="rId14"/>
    <hyperlink ref="D31" r:id="rId15"/>
    <hyperlink ref="D36" r:id="rId16"/>
    <hyperlink ref="D19" r:id="rId17"/>
    <hyperlink ref="D13" r:id="rId18"/>
    <hyperlink ref="D15" r:id="rId19"/>
    <hyperlink ref="D18" r:id="rId20"/>
    <hyperlink ref="D17" r:id="rId21"/>
    <hyperlink ref="D16" r:id="rId22"/>
    <hyperlink ref="D14" r:id="rId23"/>
    <hyperlink ref="D42" r:id="rId24"/>
    <hyperlink ref="D44" r:id="rId25"/>
    <hyperlink ref="D46" r:id="rId26"/>
    <hyperlink ref="D48" r:id="rId27"/>
    <hyperlink ref="D49" r:id="rId28"/>
    <hyperlink ref="D50" r:id="rId29"/>
    <hyperlink ref="D40" r:id="rId30"/>
    <hyperlink ref="D41" r:id="rId31"/>
    <hyperlink ref="D43" r:id="rId32"/>
    <hyperlink ref="D45" r:id="rId33"/>
    <hyperlink ref="D47" r:id="rId34"/>
    <hyperlink ref="D64" r:id="rId35"/>
    <hyperlink ref="D66" r:id="rId36"/>
    <hyperlink ref="D65" r:id="rId37"/>
    <hyperlink ref="D67" r:id="rId38"/>
    <hyperlink ref="D70" r:id="rId39"/>
    <hyperlink ref="D69" r:id="rId40"/>
    <hyperlink ref="D68" r:id="rId41"/>
    <hyperlink ref="D71" r:id="rId42"/>
    <hyperlink ref="D72" r:id="rId43"/>
    <hyperlink ref="D73" r:id="rId44"/>
    <hyperlink ref="D74" r:id="rId45"/>
    <hyperlink ref="D75" r:id="rId46"/>
    <hyperlink ref="D76" r:id="rId47"/>
    <hyperlink ref="D77" r:id="rId48"/>
    <hyperlink ref="D80" r:id="rId49"/>
    <hyperlink ref="D81" r:id="rId50"/>
    <hyperlink ref="D82" r:id="rId51"/>
    <hyperlink ref="D83" r:id="rId52"/>
    <hyperlink ref="D84" r:id="rId53"/>
    <hyperlink ref="D85" r:id="rId54"/>
    <hyperlink ref="D86" r:id="rId55"/>
    <hyperlink ref="D87" r:id="rId56"/>
    <hyperlink ref="D88" r:id="rId57"/>
    <hyperlink ref="D89" r:id="rId58"/>
    <hyperlink ref="D90" r:id="rId59"/>
    <hyperlink ref="D91" r:id="rId60"/>
    <hyperlink ref="D92" r:id="rId61"/>
    <hyperlink ref="D93" r:id="rId62"/>
  </hyperlinks>
  <pageMargins left="0.7" right="0.7" top="0.75" bottom="0.75" header="0.3" footer="0.3"/>
  <pageSetup paperSize="9" orientation="landscape" r:id="rId6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zoomScale="80" zoomScaleSheetLayoutView="80" workbookViewId="0">
      <selection activeCell="B12" sqref="B12"/>
    </sheetView>
  </sheetViews>
  <sheetFormatPr defaultRowHeight="1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>
      <c r="A1" s="395" t="s">
        <v>152</v>
      </c>
      <c r="B1" s="395"/>
      <c r="C1" s="395"/>
      <c r="D1" s="236"/>
      <c r="E1" s="177"/>
      <c r="F1" s="177"/>
    </row>
    <row r="2" spans="1:6" ht="18.75">
      <c r="A2" s="381" t="s">
        <v>153</v>
      </c>
      <c r="B2" s="381"/>
      <c r="C2" s="381"/>
      <c r="D2" s="233"/>
      <c r="E2" s="169"/>
      <c r="F2" s="169"/>
    </row>
    <row r="3" spans="1:6" ht="75.75" customHeight="1">
      <c r="A3" s="171" t="s">
        <v>154</v>
      </c>
      <c r="B3" s="176" t="s">
        <v>222</v>
      </c>
      <c r="C3" s="174" t="s">
        <v>254</v>
      </c>
      <c r="D3" s="382" t="s">
        <v>253</v>
      </c>
      <c r="E3" s="383"/>
      <c r="F3" s="171" t="s">
        <v>255</v>
      </c>
    </row>
    <row r="4" spans="1:6" ht="22.5" customHeight="1">
      <c r="A4" s="232"/>
      <c r="B4" s="235"/>
      <c r="C4" s="234"/>
      <c r="D4" s="232" t="s">
        <v>251</v>
      </c>
      <c r="E4" s="232" t="s">
        <v>252</v>
      </c>
      <c r="F4" s="232"/>
    </row>
    <row r="5" spans="1:6" ht="18.75">
      <c r="A5" s="67" t="s">
        <v>155</v>
      </c>
      <c r="B5" s="70"/>
      <c r="C5" s="141"/>
      <c r="D5" s="71"/>
      <c r="E5" s="71"/>
      <c r="F5" s="71"/>
    </row>
    <row r="6" spans="1:6" ht="18.75">
      <c r="A6" s="65" t="s">
        <v>156</v>
      </c>
      <c r="B6" s="280" t="s">
        <v>606</v>
      </c>
      <c r="C6" s="109"/>
      <c r="D6" s="118"/>
      <c r="E6" s="118"/>
      <c r="F6" s="118"/>
    </row>
    <row r="7" spans="1:6" ht="37.5">
      <c r="A7" s="29" t="s">
        <v>157</v>
      </c>
      <c r="B7" s="280" t="s">
        <v>607</v>
      </c>
      <c r="C7" s="96"/>
      <c r="D7" s="97"/>
      <c r="E7" s="97"/>
      <c r="F7" s="97"/>
    </row>
    <row r="8" spans="1:6" ht="18.75">
      <c r="A8" s="29" t="s">
        <v>249</v>
      </c>
      <c r="B8" s="281"/>
      <c r="C8" s="96"/>
      <c r="D8" s="97"/>
      <c r="E8" s="97"/>
      <c r="F8" s="97"/>
    </row>
    <row r="9" spans="1:6" ht="131.25">
      <c r="A9" s="29" t="s">
        <v>250</v>
      </c>
      <c r="B9" s="281" t="s">
        <v>608</v>
      </c>
      <c r="C9" s="180" t="s">
        <v>609</v>
      </c>
      <c r="D9" s="97" t="s">
        <v>702</v>
      </c>
      <c r="E9" s="97" t="s">
        <v>703</v>
      </c>
      <c r="F9" s="97" t="s">
        <v>704</v>
      </c>
    </row>
    <row r="10" spans="1:6" ht="18.75">
      <c r="A10" s="65" t="s">
        <v>281</v>
      </c>
      <c r="B10" s="97"/>
      <c r="C10" s="96"/>
      <c r="D10" s="97"/>
      <c r="E10" s="97"/>
      <c r="F10" s="97"/>
    </row>
    <row r="11" spans="1:6" ht="18.75">
      <c r="A11" s="68" t="s">
        <v>280</v>
      </c>
      <c r="B11" s="97"/>
      <c r="C11" s="96"/>
      <c r="D11" s="97"/>
      <c r="E11" s="97"/>
      <c r="F11" s="97"/>
    </row>
    <row r="12" spans="1:6" ht="18.75">
      <c r="A12" s="72" t="s">
        <v>705</v>
      </c>
      <c r="B12" s="312" t="s">
        <v>706</v>
      </c>
      <c r="C12" s="313">
        <v>291</v>
      </c>
      <c r="D12" s="97"/>
      <c r="E12" s="97"/>
      <c r="F12" s="97"/>
    </row>
    <row r="13" spans="1:6" ht="18.75" customHeight="1">
      <c r="A13" s="46" t="s">
        <v>159</v>
      </c>
      <c r="B13" s="69" t="s">
        <v>163</v>
      </c>
      <c r="C13" s="142" t="s">
        <v>162</v>
      </c>
      <c r="D13" s="69"/>
      <c r="E13" s="69"/>
      <c r="F13" s="69"/>
    </row>
    <row r="14" spans="1:6" ht="18.75">
      <c r="A14" s="29" t="s">
        <v>160</v>
      </c>
      <c r="B14" s="97"/>
      <c r="C14" s="96"/>
      <c r="D14" s="97"/>
      <c r="E14" s="97"/>
      <c r="F14" s="97"/>
    </row>
    <row r="15" spans="1:6" ht="18.75">
      <c r="A15" s="29" t="s">
        <v>161</v>
      </c>
      <c r="B15" s="97"/>
      <c r="C15" s="96"/>
      <c r="D15" s="97"/>
      <c r="E15" s="97"/>
      <c r="F15" s="97"/>
    </row>
    <row r="16" spans="1:6" ht="18.75">
      <c r="A16" s="1"/>
      <c r="B16" s="1"/>
      <c r="C16" s="1"/>
      <c r="D16" s="1"/>
      <c r="E16" s="1"/>
      <c r="F16" s="1"/>
    </row>
    <row r="18" spans="1:6" ht="37.5" customHeight="1"/>
    <row r="19" spans="1:6" ht="75" customHeight="1"/>
    <row r="20" spans="1:6" ht="38.25" customHeight="1"/>
    <row r="29" spans="1:6" ht="18.75">
      <c r="A29" s="1"/>
      <c r="B29" s="1"/>
      <c r="C29" s="1"/>
      <c r="D29" s="1"/>
      <c r="E29" s="1"/>
      <c r="F29" s="1"/>
    </row>
    <row r="30" spans="1:6" ht="18.75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/>
    <hyperlink ref="B6" r:id="rId2"/>
    <hyperlink ref="B12" r:id="rId3"/>
  </hyperlinks>
  <pageMargins left="0.7" right="0.7" top="0.75" bottom="0.75" header="0.3" footer="0.3"/>
  <pageSetup paperSize="9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27"/>
  <sheetViews>
    <sheetView view="pageBreakPreview" zoomScaleSheetLayoutView="100" workbookViewId="0">
      <selection activeCell="H31" sqref="H31"/>
    </sheetView>
  </sheetViews>
  <sheetFormatPr defaultRowHeight="15"/>
  <cols>
    <col min="1" max="1" width="68.7109375" customWidth="1"/>
    <col min="2" max="2" width="34.7109375" style="5" customWidth="1"/>
  </cols>
  <sheetData>
    <row r="1" spans="1:2" ht="18.75">
      <c r="A1" s="381" t="s">
        <v>164</v>
      </c>
      <c r="B1" s="381"/>
    </row>
    <row r="2" spans="1:2" ht="18.75">
      <c r="A2" s="171" t="s">
        <v>165</v>
      </c>
      <c r="B2" s="171" t="s">
        <v>172</v>
      </c>
    </row>
    <row r="3" spans="1:2" ht="73.5" customHeight="1">
      <c r="A3" s="144" t="s">
        <v>166</v>
      </c>
      <c r="B3" s="148">
        <v>96</v>
      </c>
    </row>
    <row r="4" spans="1:2" ht="101.25" customHeight="1">
      <c r="A4" s="144" t="s">
        <v>167</v>
      </c>
      <c r="B4" s="148">
        <v>56</v>
      </c>
    </row>
    <row r="5" spans="1:2">
      <c r="B5"/>
    </row>
    <row r="6" spans="1:2">
      <c r="B6"/>
    </row>
    <row r="7" spans="1:2">
      <c r="B7"/>
    </row>
    <row r="8" spans="1:2">
      <c r="B8"/>
    </row>
    <row r="9" spans="1:2">
      <c r="B9"/>
    </row>
    <row r="10" spans="1:2">
      <c r="B10"/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1:2">
      <c r="B321"/>
    </row>
    <row r="322" spans="1:2">
      <c r="B322"/>
    </row>
    <row r="323" spans="1:2">
      <c r="B323"/>
    </row>
    <row r="324" spans="1:2">
      <c r="B324"/>
    </row>
    <row r="325" spans="1:2">
      <c r="B325"/>
    </row>
    <row r="326" spans="1:2">
      <c r="B326"/>
    </row>
    <row r="327" spans="1:2" ht="18.75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SheetLayoutView="100" workbookViewId="0">
      <selection activeCell="C4" sqref="C4"/>
    </sheetView>
  </sheetViews>
  <sheetFormatPr defaultRowHeight="1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>
      <c r="A1" s="145" t="s">
        <v>168</v>
      </c>
      <c r="B1" s="145"/>
      <c r="C1" s="145"/>
      <c r="D1" s="145"/>
    </row>
    <row r="2" spans="1:4" ht="37.5" customHeight="1">
      <c r="A2" s="171" t="s">
        <v>56</v>
      </c>
      <c r="B2" s="171" t="s">
        <v>169</v>
      </c>
      <c r="C2" s="171" t="s">
        <v>170</v>
      </c>
      <c r="D2" s="171" t="s">
        <v>171</v>
      </c>
    </row>
    <row r="3" spans="1:4" ht="44.25" customHeight="1">
      <c r="A3" s="62">
        <v>1</v>
      </c>
      <c r="B3" s="29" t="s">
        <v>173</v>
      </c>
      <c r="C3" s="73"/>
      <c r="D3" s="21"/>
    </row>
    <row r="4" spans="1:4" ht="59.25" customHeight="1">
      <c r="A4" s="62">
        <v>2</v>
      </c>
      <c r="B4" s="29" t="s">
        <v>174</v>
      </c>
      <c r="C4" s="73"/>
      <c r="D4" s="21"/>
    </row>
    <row r="5" spans="1:4" ht="49.5" customHeight="1">
      <c r="A5" s="62">
        <v>3</v>
      </c>
      <c r="B5" s="29" t="s">
        <v>175</v>
      </c>
      <c r="C5" s="73"/>
      <c r="D5" s="21"/>
    </row>
    <row r="6" spans="1:4" ht="48.75" customHeight="1">
      <c r="A6" s="62">
        <v>4</v>
      </c>
      <c r="B6" s="66" t="s">
        <v>158</v>
      </c>
      <c r="C6" s="73"/>
      <c r="D6" s="21"/>
    </row>
    <row r="7" spans="1:4" ht="18.75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0"/>
  <sheetViews>
    <sheetView view="pageBreakPreview" zoomScale="90" zoomScaleSheetLayoutView="90" workbookViewId="0">
      <selection activeCell="O21" sqref="O21"/>
    </sheetView>
  </sheetViews>
  <sheetFormatPr defaultRowHeight="1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>
      <c r="A1" s="395" t="s">
        <v>142</v>
      </c>
      <c r="B1" s="395"/>
      <c r="C1" s="395"/>
      <c r="D1" s="395"/>
      <c r="E1" s="395"/>
    </row>
    <row r="2" spans="1:5" ht="39" customHeight="1">
      <c r="A2" s="168" t="s">
        <v>56</v>
      </c>
      <c r="B2" s="168" t="s">
        <v>143</v>
      </c>
      <c r="C2" s="168" t="s">
        <v>144</v>
      </c>
      <c r="D2" s="168" t="s">
        <v>145</v>
      </c>
      <c r="E2" s="168" t="s">
        <v>146</v>
      </c>
    </row>
    <row r="3" spans="1:5" ht="18.75">
      <c r="A3" s="65">
        <v>1</v>
      </c>
      <c r="B3" s="65" t="s">
        <v>147</v>
      </c>
      <c r="C3" s="100">
        <v>0</v>
      </c>
      <c r="D3" s="100">
        <v>0</v>
      </c>
      <c r="E3" s="66"/>
    </row>
    <row r="4" spans="1:5" ht="18.75">
      <c r="A4" s="29">
        <v>2</v>
      </c>
      <c r="B4" s="65" t="s">
        <v>148</v>
      </c>
      <c r="C4" s="100">
        <v>0</v>
      </c>
      <c r="D4" s="100">
        <v>0</v>
      </c>
      <c r="E4" s="66"/>
    </row>
    <row r="5" spans="1:5" ht="18.75">
      <c r="A5" s="251">
        <v>3</v>
      </c>
      <c r="B5" s="251" t="s">
        <v>149</v>
      </c>
      <c r="C5" s="100">
        <v>96</v>
      </c>
      <c r="D5" s="100">
        <v>1</v>
      </c>
      <c r="E5" s="66" t="s">
        <v>364</v>
      </c>
    </row>
    <row r="6" spans="1:5" ht="37.5">
      <c r="A6" s="399">
        <v>4</v>
      </c>
      <c r="B6" s="396" t="s">
        <v>150</v>
      </c>
      <c r="C6" s="100">
        <v>180</v>
      </c>
      <c r="D6" s="100">
        <v>2</v>
      </c>
      <c r="E6" s="66" t="s">
        <v>362</v>
      </c>
    </row>
    <row r="7" spans="1:5" ht="18.75">
      <c r="A7" s="400"/>
      <c r="B7" s="397"/>
      <c r="C7" s="182">
        <v>180</v>
      </c>
      <c r="D7" s="100">
        <v>3</v>
      </c>
      <c r="E7" s="66" t="s">
        <v>365</v>
      </c>
    </row>
    <row r="8" spans="1:5" ht="18.75">
      <c r="A8" s="400"/>
      <c r="B8" s="397"/>
      <c r="C8" s="182">
        <v>180</v>
      </c>
      <c r="D8" s="100">
        <v>3</v>
      </c>
      <c r="E8" s="66" t="s">
        <v>366</v>
      </c>
    </row>
    <row r="9" spans="1:5" ht="18.75">
      <c r="A9" s="401"/>
      <c r="B9" s="398"/>
      <c r="C9" s="182">
        <v>180</v>
      </c>
      <c r="D9" s="100">
        <v>1</v>
      </c>
      <c r="E9" s="66" t="s">
        <v>363</v>
      </c>
    </row>
    <row r="10" spans="1:5" ht="18.75">
      <c r="A10" s="29">
        <v>5</v>
      </c>
      <c r="B10" s="65" t="s">
        <v>151</v>
      </c>
      <c r="C10" s="182">
        <v>216</v>
      </c>
      <c r="D10" s="100">
        <v>2</v>
      </c>
      <c r="E10" s="66" t="s">
        <v>363</v>
      </c>
    </row>
  </sheetData>
  <mergeCells count="3">
    <mergeCell ref="A1:E1"/>
    <mergeCell ref="B6:B9"/>
    <mergeCell ref="A6:A9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59"/>
  <sheetViews>
    <sheetView view="pageBreakPreview" zoomScale="90" zoomScaleNormal="80" zoomScaleSheetLayoutView="90" workbookViewId="0">
      <selection activeCell="C14" sqref="C14"/>
    </sheetView>
  </sheetViews>
  <sheetFormatPr defaultColWidth="9.140625" defaultRowHeight="15"/>
  <cols>
    <col min="1" max="1" width="11.42578125" style="37" customWidth="1"/>
    <col min="2" max="2" width="12.5703125" style="37" customWidth="1"/>
    <col min="3" max="3" width="21.28515625" style="37" customWidth="1"/>
    <col min="4" max="4" width="13.140625" style="37" customWidth="1"/>
    <col min="5" max="5" width="24" style="37" customWidth="1"/>
    <col min="6" max="6" width="21.5703125" style="37" customWidth="1"/>
    <col min="7" max="7" width="11.28515625" style="37" customWidth="1"/>
    <col min="8" max="8" width="12.5703125" style="37" customWidth="1"/>
    <col min="9" max="9" width="11.5703125" style="37" customWidth="1"/>
    <col min="10" max="10" width="11.28515625" style="37" bestFit="1" customWidth="1"/>
    <col min="11" max="11" width="23.85546875" style="37" customWidth="1"/>
    <col min="12" max="12" width="22.140625" style="37" customWidth="1"/>
    <col min="13" max="13" width="18.42578125" style="37" customWidth="1"/>
    <col min="14" max="33" width="9.140625" style="37"/>
    <col min="34" max="34" width="12.28515625" style="37" bestFit="1" customWidth="1"/>
    <col min="35" max="16384" width="9.140625" style="37"/>
  </cols>
  <sheetData>
    <row r="1" spans="1:13" ht="18.75" customHeight="1">
      <c r="A1" s="381" t="s">
        <v>118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3" ht="19.5" customHeight="1">
      <c r="A2" s="402" t="s">
        <v>41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3" ht="18.75">
      <c r="A3" s="360" t="s">
        <v>17</v>
      </c>
      <c r="B3" s="390" t="s">
        <v>11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</row>
    <row r="4" spans="1:13" ht="19.5" customHeight="1">
      <c r="A4" s="360"/>
      <c r="B4" s="360" t="s">
        <v>12</v>
      </c>
      <c r="C4" s="360" t="s">
        <v>18</v>
      </c>
      <c r="D4" s="360" t="s">
        <v>119</v>
      </c>
      <c r="E4" s="360"/>
      <c r="F4" s="360" t="s">
        <v>13</v>
      </c>
      <c r="G4" s="350" t="s">
        <v>225</v>
      </c>
      <c r="H4" s="360" t="s">
        <v>74</v>
      </c>
      <c r="I4" s="360" t="s">
        <v>78</v>
      </c>
      <c r="J4" s="360" t="s">
        <v>14</v>
      </c>
      <c r="K4" s="360" t="s">
        <v>43</v>
      </c>
      <c r="L4" s="360" t="s">
        <v>15</v>
      </c>
    </row>
    <row r="5" spans="1:13" ht="37.5" customHeight="1">
      <c r="A5" s="360"/>
      <c r="B5" s="360"/>
      <c r="C5" s="360"/>
      <c r="D5" s="171" t="s">
        <v>121</v>
      </c>
      <c r="E5" s="171" t="s">
        <v>120</v>
      </c>
      <c r="F5" s="360"/>
      <c r="G5" s="352"/>
      <c r="H5" s="360"/>
      <c r="I5" s="360"/>
      <c r="J5" s="360"/>
      <c r="K5" s="360"/>
      <c r="L5" s="360"/>
    </row>
    <row r="6" spans="1:13" s="77" customFormat="1" ht="36" customHeight="1">
      <c r="A6" s="173">
        <f>SUM(B6:L6)-A10</f>
        <v>108</v>
      </c>
      <c r="B6" s="102">
        <v>1</v>
      </c>
      <c r="C6" s="102">
        <v>3</v>
      </c>
      <c r="D6" s="102">
        <v>7</v>
      </c>
      <c r="E6" s="102">
        <v>1</v>
      </c>
      <c r="F6" s="102">
        <v>6</v>
      </c>
      <c r="G6" s="102">
        <v>5</v>
      </c>
      <c r="H6" s="102">
        <v>18</v>
      </c>
      <c r="I6" s="102">
        <v>2</v>
      </c>
      <c r="J6" s="102">
        <v>38</v>
      </c>
      <c r="K6" s="102">
        <v>26</v>
      </c>
      <c r="L6" s="102">
        <v>13</v>
      </c>
      <c r="M6" s="89"/>
    </row>
    <row r="7" spans="1:13" ht="18.75" customHeight="1">
      <c r="A7" s="403" t="str">
        <f>IF(A6=B6+C6+D6+E6+F6+G6+H6+I6+J6+K6+L6-A10,"ПРАВИЛЬНО"," НЕПРАВИЛЬНО")</f>
        <v>ПРАВИЛЬНО</v>
      </c>
      <c r="B7" s="404"/>
      <c r="C7" s="405" t="s">
        <v>16</v>
      </c>
      <c r="D7" s="405"/>
      <c r="E7" s="405"/>
      <c r="F7" s="405"/>
      <c r="G7" s="405"/>
      <c r="H7" s="405"/>
      <c r="I7" s="405"/>
      <c r="J7" s="405"/>
      <c r="K7" s="405"/>
      <c r="L7" s="406"/>
      <c r="M7" s="90"/>
    </row>
    <row r="8" spans="1:13" ht="36" customHeight="1">
      <c r="A8" s="103">
        <f>SUM(B8:L8)</f>
        <v>100</v>
      </c>
      <c r="B8" s="103">
        <f>100/A6*(B6-B10)</f>
        <v>0.92592592592592593</v>
      </c>
      <c r="C8" s="103">
        <f>100/A6*(C6-C10)</f>
        <v>2.7777777777777777</v>
      </c>
      <c r="D8" s="103">
        <f>100/A6*(D6-D10)</f>
        <v>6.4814814814814818</v>
      </c>
      <c r="E8" s="103">
        <f>100/A6*(E6-E10)</f>
        <v>0.92592592592592593</v>
      </c>
      <c r="F8" s="103">
        <f>100/A6*(F6-F10)</f>
        <v>2.7777777777777777</v>
      </c>
      <c r="G8" s="103">
        <f>100/A6*(G6-G10)</f>
        <v>4.6296296296296298</v>
      </c>
      <c r="H8" s="103">
        <f>100/A6*(H6-H10)</f>
        <v>14.814814814814815</v>
      </c>
      <c r="I8" s="103">
        <f>100/A6*(I6-I10)</f>
        <v>0</v>
      </c>
      <c r="J8" s="103">
        <f>100/A6*(J6-J10)</f>
        <v>30.555555555555557</v>
      </c>
      <c r="K8" s="103">
        <f>100/A6*(K6-K10)</f>
        <v>24.074074074074073</v>
      </c>
      <c r="L8" s="103">
        <f>100/A6*(L6-L10)</f>
        <v>12.037037037037036</v>
      </c>
      <c r="M8" s="228"/>
    </row>
    <row r="9" spans="1:13" ht="19.5" customHeight="1">
      <c r="A9" s="390" t="s">
        <v>195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90"/>
    </row>
    <row r="10" spans="1:13" s="60" customFormat="1" ht="36" customHeight="1">
      <c r="A10" s="98">
        <f>SUM(B10:L10)</f>
        <v>12</v>
      </c>
      <c r="B10" s="21">
        <v>0</v>
      </c>
      <c r="C10" s="21">
        <v>0</v>
      </c>
      <c r="D10" s="21">
        <v>0</v>
      </c>
      <c r="E10" s="21">
        <v>0</v>
      </c>
      <c r="F10" s="21">
        <v>3</v>
      </c>
      <c r="G10" s="21">
        <v>0</v>
      </c>
      <c r="H10" s="21">
        <v>2</v>
      </c>
      <c r="I10" s="21">
        <v>2</v>
      </c>
      <c r="J10" s="21">
        <v>5</v>
      </c>
      <c r="K10" s="21">
        <v>0</v>
      </c>
      <c r="L10" s="21">
        <v>0</v>
      </c>
    </row>
    <row r="11" spans="1:13" ht="19.5" customHeight="1">
      <c r="A11" s="389" t="s">
        <v>189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</row>
    <row r="12" spans="1:13" s="78" customFormat="1" ht="36" customHeight="1">
      <c r="A12" s="34">
        <f>SUM(B12:L12)</f>
        <v>10</v>
      </c>
      <c r="B12" s="143">
        <v>0</v>
      </c>
      <c r="C12" s="143">
        <v>0</v>
      </c>
      <c r="D12" s="143">
        <v>0</v>
      </c>
      <c r="E12" s="143">
        <v>0</v>
      </c>
      <c r="F12" s="143">
        <v>1</v>
      </c>
      <c r="G12" s="143">
        <v>0</v>
      </c>
      <c r="H12" s="143">
        <v>1</v>
      </c>
      <c r="I12" s="143">
        <v>0</v>
      </c>
      <c r="J12" s="143">
        <v>4</v>
      </c>
      <c r="K12" s="143">
        <v>2</v>
      </c>
      <c r="L12" s="143">
        <v>2</v>
      </c>
    </row>
    <row r="13" spans="1:13" s="78" customFormat="1" ht="18.75"/>
    <row r="14" spans="1:13" s="78" customFormat="1" ht="18.75"/>
    <row r="15" spans="1:13" s="78" customFormat="1" ht="18.75"/>
    <row r="16" spans="1:13" s="78" customFormat="1" ht="18.75"/>
    <row r="17" s="78" customFormat="1" ht="18.75"/>
    <row r="18" s="78" customFormat="1" ht="18.75"/>
    <row r="19" s="78" customFormat="1" ht="18.75"/>
    <row r="20" s="78" customFormat="1" ht="18.75"/>
    <row r="21" s="78" customFormat="1" ht="18.75"/>
    <row r="22" s="78" customFormat="1" ht="18.75"/>
    <row r="23" s="78" customFormat="1" ht="18.75"/>
    <row r="24" s="78" customFormat="1" ht="18.75"/>
    <row r="25" s="78" customFormat="1" ht="18.75"/>
    <row r="26" s="78" customFormat="1" ht="18.75"/>
    <row r="27" s="78" customFormat="1" ht="18.75"/>
    <row r="28" s="78" customFormat="1" ht="18.75"/>
    <row r="29" s="78" customFormat="1" ht="18.75"/>
    <row r="30" s="78" customFormat="1" ht="18.75"/>
    <row r="31" s="78" customFormat="1" ht="18.75"/>
    <row r="32" s="78" customFormat="1" ht="18.75"/>
    <row r="33" s="78" customFormat="1" ht="18.75"/>
    <row r="34" s="78" customFormat="1" ht="18.75"/>
    <row r="35" s="78" customFormat="1" ht="18.75"/>
    <row r="36" s="78" customFormat="1" ht="18.75"/>
    <row r="37" s="78" customFormat="1" ht="18.75"/>
    <row r="38" s="78" customFormat="1" ht="18.75"/>
    <row r="39" s="78" customFormat="1" ht="18.75"/>
    <row r="40" s="78" customFormat="1" ht="18.75"/>
    <row r="41" s="78" customFormat="1" ht="18.75"/>
    <row r="42" s="78" customFormat="1" ht="18.75"/>
    <row r="43" s="78" customFormat="1" ht="18.75"/>
    <row r="44" s="78" customFormat="1" ht="18.75"/>
    <row r="45" s="78" customFormat="1" ht="18.75"/>
    <row r="46" s="78" customFormat="1" ht="18.75"/>
    <row r="47" s="78" customFormat="1" ht="18.75"/>
    <row r="48" s="78" customFormat="1" ht="18.75"/>
    <row r="49" s="78" customFormat="1" ht="18.75"/>
    <row r="50" s="78" customFormat="1" ht="18.75"/>
    <row r="51" s="78" customFormat="1" ht="18.75"/>
    <row r="52" s="78" customFormat="1" ht="18.75"/>
    <row r="53" s="78" customFormat="1" ht="18.75"/>
    <row r="54" s="79" customFormat="1"/>
    <row r="55" s="79" customFormat="1"/>
    <row r="56" s="79" customFormat="1"/>
    <row r="57" s="79" customFormat="1"/>
    <row r="58" s="79" customFormat="1"/>
    <row r="59" s="79" customFormat="1"/>
  </sheetData>
  <sheetProtection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9"/>
  <sheetViews>
    <sheetView view="pageBreakPreview" zoomScale="90" zoomScaleSheetLayoutView="90" workbookViewId="0">
      <selection activeCell="F4" sqref="F4"/>
    </sheetView>
  </sheetViews>
  <sheetFormatPr defaultRowHeight="1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>
      <c r="A1" s="349" t="s">
        <v>42</v>
      </c>
      <c r="B1" s="349"/>
      <c r="C1" s="349"/>
    </row>
    <row r="2" spans="1:4" ht="18.75" customHeight="1">
      <c r="A2" s="171" t="s">
        <v>1</v>
      </c>
      <c r="B2" s="171" t="s">
        <v>2</v>
      </c>
      <c r="C2" s="171" t="s">
        <v>44</v>
      </c>
    </row>
    <row r="3" spans="1:4" ht="18.75" customHeight="1">
      <c r="A3" s="27" t="s">
        <v>182</v>
      </c>
      <c r="B3" s="98">
        <v>69</v>
      </c>
      <c r="C3" s="92">
        <f>SUM(B6:B14)</f>
        <v>69</v>
      </c>
      <c r="D3" s="105">
        <f>SUM(B6:B14)-B4</f>
        <v>57</v>
      </c>
    </row>
    <row r="4" spans="1:4" ht="55.5" customHeight="1">
      <c r="A4" s="94" t="s">
        <v>197</v>
      </c>
      <c r="B4" s="56">
        <v>12</v>
      </c>
      <c r="C4" s="91"/>
      <c r="D4" s="105"/>
    </row>
    <row r="5" spans="1:4" ht="18.75">
      <c r="A5" s="174" t="s">
        <v>0</v>
      </c>
      <c r="B5" s="84"/>
      <c r="C5" s="85"/>
    </row>
    <row r="6" spans="1:4" ht="18.75">
      <c r="A6" s="28" t="s">
        <v>187</v>
      </c>
      <c r="B6" s="21">
        <v>38</v>
      </c>
      <c r="C6" s="30">
        <f>100/B3*B6</f>
        <v>55.072463768115945</v>
      </c>
    </row>
    <row r="7" spans="1:4" ht="18.75" customHeight="1">
      <c r="A7" s="28" t="s">
        <v>19</v>
      </c>
      <c r="B7" s="21">
        <v>0</v>
      </c>
      <c r="C7" s="30">
        <f>100/B3*B7</f>
        <v>0</v>
      </c>
    </row>
    <row r="8" spans="1:4" ht="18.75" customHeight="1">
      <c r="A8" s="28" t="s">
        <v>186</v>
      </c>
      <c r="B8" s="21">
        <v>0</v>
      </c>
      <c r="C8" s="30">
        <f>100/B3*B8</f>
        <v>0</v>
      </c>
    </row>
    <row r="9" spans="1:4" ht="18.75" customHeight="1">
      <c r="A9" s="28" t="s">
        <v>20</v>
      </c>
      <c r="B9" s="21">
        <v>18</v>
      </c>
      <c r="C9" s="30">
        <f>100/B3*B9</f>
        <v>26.086956521739129</v>
      </c>
    </row>
    <row r="10" spans="1:4" ht="18.75" customHeight="1">
      <c r="A10" s="28" t="s">
        <v>21</v>
      </c>
      <c r="B10" s="21">
        <v>2</v>
      </c>
      <c r="C10" s="30">
        <f>100/B3*B10</f>
        <v>2.8985507246376812</v>
      </c>
    </row>
    <row r="11" spans="1:4" ht="18.75" customHeight="1">
      <c r="A11" s="28" t="s">
        <v>22</v>
      </c>
      <c r="B11" s="21">
        <v>5</v>
      </c>
      <c r="C11" s="30">
        <f>100/B3*B11</f>
        <v>7.2463768115942031</v>
      </c>
    </row>
    <row r="12" spans="1:4" ht="18.75" customHeight="1">
      <c r="A12" s="28" t="s">
        <v>23</v>
      </c>
      <c r="B12" s="21">
        <v>1</v>
      </c>
      <c r="C12" s="30">
        <f>100/B3*B12</f>
        <v>1.4492753623188406</v>
      </c>
    </row>
    <row r="13" spans="1:4" ht="18.75" customHeight="1">
      <c r="A13" s="28" t="s">
        <v>24</v>
      </c>
      <c r="B13" s="21">
        <v>0</v>
      </c>
      <c r="C13" s="30">
        <f>100/B3*B13</f>
        <v>0</v>
      </c>
    </row>
    <row r="14" spans="1:4" ht="18.75" customHeight="1">
      <c r="A14" s="29" t="s">
        <v>258</v>
      </c>
      <c r="B14" s="21">
        <v>5</v>
      </c>
      <c r="C14" s="30">
        <f>100/B3*B14</f>
        <v>7.2463768115942031</v>
      </c>
    </row>
    <row r="15" spans="1:4" ht="18.75">
      <c r="A15" s="174" t="s">
        <v>25</v>
      </c>
      <c r="B15" s="86">
        <f>SUM(B16,B18,B19,B20)</f>
        <v>57</v>
      </c>
      <c r="C15" s="87" t="str">
        <f>IF(B15=D3,"ПРАВИЛЬНО","НЕПРАВИЛЬНО")</f>
        <v>ПРАВИЛЬНО</v>
      </c>
    </row>
    <row r="16" spans="1:4" ht="18.75" customHeight="1">
      <c r="A16" s="28" t="s">
        <v>244</v>
      </c>
      <c r="B16" s="35">
        <v>36</v>
      </c>
      <c r="C16" s="30">
        <f>100/D3*B16</f>
        <v>63.157894736842103</v>
      </c>
    </row>
    <row r="17" spans="1:3" ht="56.25" customHeight="1">
      <c r="A17" s="32" t="s">
        <v>194</v>
      </c>
      <c r="B17" s="36">
        <v>4</v>
      </c>
      <c r="C17" s="30">
        <f>100/D3*B17</f>
        <v>7.0175438596491224</v>
      </c>
    </row>
    <row r="18" spans="1:3" ht="18.75" customHeight="1">
      <c r="A18" s="28" t="s">
        <v>26</v>
      </c>
      <c r="B18" s="36">
        <v>13</v>
      </c>
      <c r="C18" s="30">
        <f>100/D3*B18</f>
        <v>22.807017543859647</v>
      </c>
    </row>
    <row r="19" spans="1:3" ht="18.75" customHeight="1">
      <c r="A19" s="28" t="s">
        <v>27</v>
      </c>
      <c r="B19" s="36">
        <v>5</v>
      </c>
      <c r="C19" s="30">
        <f>100/D3*B19</f>
        <v>8.7719298245614024</v>
      </c>
    </row>
    <row r="20" spans="1:3" ht="18.75" customHeight="1">
      <c r="A20" s="28" t="s">
        <v>28</v>
      </c>
      <c r="B20" s="36">
        <v>3</v>
      </c>
      <c r="C20" s="30">
        <f>100/D3*B20</f>
        <v>5.2631578947368416</v>
      </c>
    </row>
    <row r="21" spans="1:3" ht="18.75">
      <c r="A21" s="174" t="s">
        <v>29</v>
      </c>
      <c r="B21" s="86">
        <f>SUM(B22:B25)</f>
        <v>69</v>
      </c>
      <c r="C21" s="87" t="str">
        <f>IF(B21=B3,"ПРАВИЛЬНО","НЕПРАВИЛЬНО")</f>
        <v>ПРАВИЛЬНО</v>
      </c>
    </row>
    <row r="22" spans="1:3" ht="18.75" customHeight="1">
      <c r="A22" s="31" t="s">
        <v>30</v>
      </c>
      <c r="B22" s="35">
        <v>1</v>
      </c>
      <c r="C22" s="30">
        <f>100/B3*B22</f>
        <v>1.4492753623188406</v>
      </c>
    </row>
    <row r="23" spans="1:3" ht="18.75">
      <c r="A23" s="28" t="s">
        <v>31</v>
      </c>
      <c r="B23" s="36">
        <v>18</v>
      </c>
      <c r="C23" s="30">
        <f>100/B3*B23</f>
        <v>26.086956521739129</v>
      </c>
    </row>
    <row r="24" spans="1:3" ht="18.75">
      <c r="A24" s="28" t="s">
        <v>32</v>
      </c>
      <c r="B24" s="36">
        <v>14</v>
      </c>
      <c r="C24" s="30">
        <f>100/B3*B24</f>
        <v>20.289855072463769</v>
      </c>
    </row>
    <row r="25" spans="1:3" ht="18.75" customHeight="1">
      <c r="A25" s="28" t="s">
        <v>33</v>
      </c>
      <c r="B25" s="36">
        <v>36</v>
      </c>
      <c r="C25" s="30">
        <f>100/B3*B25</f>
        <v>52.173913043478258</v>
      </c>
    </row>
    <row r="26" spans="1:3" ht="18.75">
      <c r="A26" s="174" t="s">
        <v>122</v>
      </c>
      <c r="B26" s="86">
        <f>SUM(B27:B30)</f>
        <v>57</v>
      </c>
      <c r="C26" s="87" t="str">
        <f>IF(B26=D3,"ПРАВИЛЬНО","НЕПРАВИЛЬНО")</f>
        <v>ПРАВИЛЬНО</v>
      </c>
    </row>
    <row r="27" spans="1:3" ht="18.75" customHeight="1">
      <c r="A27" s="33" t="s">
        <v>40</v>
      </c>
      <c r="B27" s="36">
        <v>18</v>
      </c>
      <c r="C27" s="30">
        <f>100/D3*B27</f>
        <v>31.578947368421051</v>
      </c>
    </row>
    <row r="28" spans="1:3" ht="18.75" customHeight="1">
      <c r="A28" s="33" t="s">
        <v>34</v>
      </c>
      <c r="B28" s="36">
        <v>10</v>
      </c>
      <c r="C28" s="30">
        <f>100/D3*B28</f>
        <v>17.543859649122805</v>
      </c>
    </row>
    <row r="29" spans="1:3" ht="18.75" customHeight="1">
      <c r="A29" s="33" t="s">
        <v>35</v>
      </c>
      <c r="B29" s="36">
        <v>4</v>
      </c>
      <c r="C29" s="30">
        <f>100/D3*B29</f>
        <v>7.0175438596491224</v>
      </c>
    </row>
    <row r="30" spans="1:3" ht="18.75" customHeight="1">
      <c r="A30" s="33" t="s">
        <v>36</v>
      </c>
      <c r="B30" s="36">
        <v>25</v>
      </c>
      <c r="C30" s="30">
        <f>100/D3*B30</f>
        <v>43.859649122807014</v>
      </c>
    </row>
    <row r="31" spans="1:3" ht="18.75">
      <c r="A31" s="88" t="s">
        <v>123</v>
      </c>
      <c r="B31" s="86">
        <f>SUM(B32:B35)</f>
        <v>57</v>
      </c>
      <c r="C31" s="87" t="str">
        <f>IF(B31=D3,"ПРАВИЛЬНО","НЕПРАВИЛЬНО")</f>
        <v>ПРАВИЛЬНО</v>
      </c>
    </row>
    <row r="32" spans="1:3" ht="18.75" customHeight="1">
      <c r="A32" s="28" t="s">
        <v>40</v>
      </c>
      <c r="B32" s="36">
        <v>28</v>
      </c>
      <c r="C32" s="30">
        <f>100/D3*B32</f>
        <v>49.122807017543856</v>
      </c>
    </row>
    <row r="33" spans="1:3" ht="18.75" customHeight="1">
      <c r="A33" s="28" t="s">
        <v>34</v>
      </c>
      <c r="B33" s="36">
        <v>8</v>
      </c>
      <c r="C33" s="30">
        <f>100/D3*B33</f>
        <v>14.035087719298245</v>
      </c>
    </row>
    <row r="34" spans="1:3" ht="18.75" customHeight="1">
      <c r="A34" s="28" t="s">
        <v>35</v>
      </c>
      <c r="B34" s="36">
        <v>10</v>
      </c>
      <c r="C34" s="30">
        <f>100/D3*B34</f>
        <v>17.543859649122805</v>
      </c>
    </row>
    <row r="35" spans="1:3" ht="18.75" customHeight="1">
      <c r="A35" s="28" t="s">
        <v>36</v>
      </c>
      <c r="B35" s="36">
        <v>11</v>
      </c>
      <c r="C35" s="30">
        <f>100/D3*B35</f>
        <v>19.298245614035086</v>
      </c>
    </row>
    <row r="36" spans="1:3" ht="18.75">
      <c r="A36" s="174" t="s">
        <v>37</v>
      </c>
      <c r="B36" s="86">
        <f>SUM(B37:B38)</f>
        <v>57</v>
      </c>
      <c r="C36" s="87" t="str">
        <f>IF(B36=D3,"ПРАВИЛЬНО","НЕПРАВИЛЬНО")</f>
        <v>ПРАВИЛЬНО</v>
      </c>
    </row>
    <row r="37" spans="1:3" ht="18.75" customHeight="1">
      <c r="A37" s="28" t="s">
        <v>38</v>
      </c>
      <c r="B37" s="36">
        <v>46</v>
      </c>
      <c r="C37" s="30">
        <f>100/D3*B37</f>
        <v>80.701754385964904</v>
      </c>
    </row>
    <row r="38" spans="1:3" ht="18.75" customHeight="1">
      <c r="A38" s="28" t="s">
        <v>39</v>
      </c>
      <c r="B38" s="36">
        <v>11</v>
      </c>
      <c r="C38" s="30">
        <f>100/D3*B38</f>
        <v>19.298245614035086</v>
      </c>
    </row>
    <row r="39" spans="1:3" ht="18.75">
      <c r="A39" s="22"/>
      <c r="B39" s="24"/>
      <c r="C39" s="25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F34"/>
  <sheetViews>
    <sheetView view="pageBreakPreview" topLeftCell="A16" zoomScale="80" zoomScaleSheetLayoutView="80" workbookViewId="0">
      <selection activeCell="C38" sqref="C38"/>
    </sheetView>
  </sheetViews>
  <sheetFormatPr defaultRowHeight="1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>
      <c r="A1" s="407" t="s">
        <v>124</v>
      </c>
      <c r="B1" s="407"/>
      <c r="C1" s="407"/>
      <c r="D1" s="407"/>
      <c r="E1" s="407"/>
      <c r="F1" s="407"/>
    </row>
    <row r="2" spans="1:6" ht="102" customHeight="1">
      <c r="A2" s="168" t="s">
        <v>125</v>
      </c>
      <c r="B2" s="168" t="s">
        <v>126</v>
      </c>
      <c r="C2" s="168" t="s">
        <v>256</v>
      </c>
      <c r="D2" s="168" t="s">
        <v>125</v>
      </c>
      <c r="E2" s="168" t="s">
        <v>126</v>
      </c>
      <c r="F2" s="168" t="s">
        <v>257</v>
      </c>
    </row>
    <row r="3" spans="1:6" ht="37.5">
      <c r="A3" s="74" t="s">
        <v>127</v>
      </c>
      <c r="B3" s="34">
        <f>B4+B5+B6+B7+B8+B9+B10+B11+B12+B13+B14+B15+B16+B17+B18+B19+B20+B21+B22+B23+B34</f>
        <v>35</v>
      </c>
      <c r="C3" s="98"/>
      <c r="D3" s="74" t="s">
        <v>128</v>
      </c>
      <c r="E3" s="34">
        <f>E4+E5+E6+E7+E8+E9+E10+E11+E12+E13+E14+E15+E16+E17</f>
        <v>9</v>
      </c>
      <c r="F3" s="98"/>
    </row>
    <row r="4" spans="1:6" ht="63">
      <c r="A4" s="179"/>
      <c r="B4" s="417">
        <v>4</v>
      </c>
      <c r="C4" s="282" t="s">
        <v>610</v>
      </c>
      <c r="D4" s="76"/>
      <c r="E4" s="417">
        <v>7</v>
      </c>
      <c r="F4" s="66" t="s">
        <v>611</v>
      </c>
    </row>
    <row r="5" spans="1:6" ht="87.75" customHeight="1">
      <c r="A5" s="75"/>
      <c r="B5" s="418"/>
      <c r="C5" s="66" t="s">
        <v>612</v>
      </c>
      <c r="D5" s="75"/>
      <c r="E5" s="418"/>
      <c r="F5" s="283" t="s">
        <v>613</v>
      </c>
    </row>
    <row r="6" spans="1:6" ht="31.5">
      <c r="A6" s="75"/>
      <c r="B6" s="417">
        <v>2</v>
      </c>
      <c r="C6" s="167" t="s">
        <v>614</v>
      </c>
      <c r="D6" s="75"/>
      <c r="E6" s="417">
        <v>1</v>
      </c>
      <c r="F6" s="284" t="s">
        <v>615</v>
      </c>
    </row>
    <row r="7" spans="1:6" ht="30">
      <c r="A7" s="75"/>
      <c r="B7" s="418"/>
      <c r="C7" s="280" t="s">
        <v>616</v>
      </c>
      <c r="D7" s="75"/>
      <c r="E7" s="418"/>
      <c r="F7" s="283" t="s">
        <v>617</v>
      </c>
    </row>
    <row r="8" spans="1:6" ht="63">
      <c r="A8" s="75"/>
      <c r="B8" s="417">
        <v>25</v>
      </c>
      <c r="C8" s="167" t="s">
        <v>618</v>
      </c>
      <c r="D8" s="75"/>
      <c r="E8" s="417">
        <v>1</v>
      </c>
      <c r="F8" s="282" t="s">
        <v>619</v>
      </c>
    </row>
    <row r="9" spans="1:6" ht="45">
      <c r="A9" s="75"/>
      <c r="B9" s="418"/>
      <c r="C9" s="283" t="s">
        <v>620</v>
      </c>
      <c r="D9" s="75"/>
      <c r="E9" s="418"/>
      <c r="F9" s="283" t="s">
        <v>621</v>
      </c>
    </row>
    <row r="10" spans="1:6" ht="63">
      <c r="A10" s="75"/>
      <c r="B10" s="417">
        <v>1</v>
      </c>
      <c r="C10" s="167" t="s">
        <v>622</v>
      </c>
      <c r="D10" s="75"/>
      <c r="E10" s="21"/>
      <c r="F10" s="66"/>
    </row>
    <row r="11" spans="1:6" ht="30.75" thickBot="1">
      <c r="A11" s="75"/>
      <c r="B11" s="418"/>
      <c r="C11" s="283" t="s">
        <v>623</v>
      </c>
      <c r="D11" s="75"/>
      <c r="E11" s="21"/>
      <c r="F11" s="66"/>
    </row>
    <row r="12" spans="1:6" ht="48.75" thickTop="1" thickBot="1">
      <c r="A12" s="75"/>
      <c r="B12" s="419">
        <v>1</v>
      </c>
      <c r="C12" s="285" t="s">
        <v>624</v>
      </c>
      <c r="D12" s="75"/>
      <c r="E12" s="21"/>
      <c r="F12" s="66"/>
    </row>
    <row r="13" spans="1:6" ht="30">
      <c r="A13" s="75"/>
      <c r="B13" s="420"/>
      <c r="C13" s="283" t="s">
        <v>625</v>
      </c>
      <c r="D13" s="75"/>
      <c r="E13" s="21"/>
      <c r="F13" s="66"/>
    </row>
    <row r="14" spans="1:6" ht="47.25">
      <c r="A14" s="75"/>
      <c r="B14" s="417">
        <v>1</v>
      </c>
      <c r="C14" s="167" t="s">
        <v>626</v>
      </c>
      <c r="D14" s="75"/>
      <c r="E14" s="21"/>
      <c r="F14" s="66"/>
    </row>
    <row r="15" spans="1:6" ht="30">
      <c r="A15" s="75"/>
      <c r="B15" s="418"/>
      <c r="C15" s="283" t="s">
        <v>627</v>
      </c>
      <c r="D15" s="75"/>
      <c r="E15" s="21"/>
      <c r="F15" s="66"/>
    </row>
    <row r="16" spans="1:6" ht="18.75">
      <c r="A16" s="75"/>
      <c r="B16" s="417">
        <v>1</v>
      </c>
      <c r="C16" s="286" t="s">
        <v>611</v>
      </c>
      <c r="D16" s="75"/>
      <c r="E16" s="21"/>
      <c r="F16" s="66"/>
    </row>
    <row r="17" spans="1:6" ht="90">
      <c r="A17" s="75"/>
      <c r="B17" s="418"/>
      <c r="C17" s="283" t="s">
        <v>628</v>
      </c>
      <c r="D17" s="75"/>
      <c r="E17" s="21"/>
      <c r="F17" s="66"/>
    </row>
    <row r="18" spans="1:6" ht="42" customHeight="1">
      <c r="A18" s="408" t="s">
        <v>272</v>
      </c>
      <c r="B18" s="409"/>
      <c r="C18" s="409"/>
      <c r="D18" s="409"/>
      <c r="E18" s="409"/>
      <c r="F18" s="410"/>
    </row>
    <row r="19" spans="1:6" ht="37.5" customHeight="1">
      <c r="A19" s="411" t="s">
        <v>269</v>
      </c>
      <c r="B19" s="412"/>
      <c r="C19" s="413"/>
      <c r="D19" s="238" t="s">
        <v>270</v>
      </c>
      <c r="E19" s="424" t="s">
        <v>271</v>
      </c>
      <c r="F19" s="425"/>
    </row>
    <row r="20" spans="1:6" ht="18.75">
      <c r="A20" s="414" t="s">
        <v>630</v>
      </c>
      <c r="B20" s="415"/>
      <c r="C20" s="416"/>
      <c r="D20" s="75">
        <v>7</v>
      </c>
      <c r="E20" s="426" t="s">
        <v>631</v>
      </c>
      <c r="F20" s="427"/>
    </row>
    <row r="21" spans="1:6" ht="18.75">
      <c r="A21" s="414" t="s">
        <v>632</v>
      </c>
      <c r="B21" s="415"/>
      <c r="C21" s="416"/>
      <c r="D21" s="75">
        <v>2</v>
      </c>
      <c r="E21" s="426" t="s">
        <v>635</v>
      </c>
      <c r="F21" s="427"/>
    </row>
    <row r="22" spans="1:6" ht="18.75">
      <c r="A22" s="414" t="s">
        <v>634</v>
      </c>
      <c r="B22" s="415"/>
      <c r="C22" s="416"/>
      <c r="D22" s="75">
        <v>1</v>
      </c>
      <c r="E22" s="426" t="s">
        <v>633</v>
      </c>
      <c r="F22" s="427"/>
    </row>
    <row r="23" spans="1:6" ht="18.75">
      <c r="A23" s="421" t="s">
        <v>636</v>
      </c>
      <c r="B23" s="422"/>
      <c r="C23" s="423"/>
      <c r="D23" s="75">
        <v>2</v>
      </c>
      <c r="E23" s="426" t="s">
        <v>637</v>
      </c>
      <c r="F23" s="427"/>
    </row>
    <row r="24" spans="1:6" ht="18.75">
      <c r="A24" s="421" t="s">
        <v>645</v>
      </c>
      <c r="B24" s="422"/>
      <c r="C24" s="423"/>
      <c r="D24" s="75">
        <v>1</v>
      </c>
      <c r="E24" s="429" t="s">
        <v>642</v>
      </c>
      <c r="F24" s="431"/>
    </row>
    <row r="25" spans="1:6" ht="18.75">
      <c r="A25" s="414" t="s">
        <v>646</v>
      </c>
      <c r="B25" s="415"/>
      <c r="C25" s="416"/>
      <c r="D25" s="75">
        <v>1</v>
      </c>
      <c r="E25" s="429" t="s">
        <v>647</v>
      </c>
      <c r="F25" s="430"/>
    </row>
    <row r="26" spans="1:6" ht="18.75">
      <c r="A26" s="414" t="s">
        <v>648</v>
      </c>
      <c r="B26" s="415"/>
      <c r="C26" s="416"/>
      <c r="D26" s="75">
        <v>1</v>
      </c>
      <c r="E26" s="429" t="s">
        <v>649</v>
      </c>
      <c r="F26" s="430"/>
    </row>
    <row r="27" spans="1:6" ht="37.5" customHeight="1">
      <c r="A27" s="414" t="s">
        <v>651</v>
      </c>
      <c r="B27" s="415"/>
      <c r="C27" s="416"/>
      <c r="D27" s="75">
        <v>1</v>
      </c>
      <c r="E27" s="429" t="s">
        <v>650</v>
      </c>
      <c r="F27" s="430"/>
    </row>
    <row r="28" spans="1:6" ht="37.5" customHeight="1">
      <c r="A28" s="414" t="s">
        <v>654</v>
      </c>
      <c r="B28" s="415"/>
      <c r="C28" s="416"/>
      <c r="D28" s="75">
        <v>1</v>
      </c>
      <c r="E28" s="429" t="s">
        <v>655</v>
      </c>
      <c r="F28" s="430"/>
    </row>
    <row r="29" spans="1:6" ht="37.5" customHeight="1">
      <c r="A29" s="414" t="s">
        <v>656</v>
      </c>
      <c r="B29" s="415"/>
      <c r="C29" s="416"/>
      <c r="D29" s="75">
        <v>1</v>
      </c>
      <c r="E29" s="429" t="s">
        <v>655</v>
      </c>
      <c r="F29" s="430"/>
    </row>
    <row r="30" spans="1:6" ht="37.5" customHeight="1">
      <c r="A30" s="414" t="s">
        <v>657</v>
      </c>
      <c r="B30" s="415"/>
      <c r="C30" s="416"/>
      <c r="D30" s="75">
        <v>1</v>
      </c>
      <c r="E30" s="429" t="s">
        <v>658</v>
      </c>
      <c r="F30" s="430"/>
    </row>
    <row r="31" spans="1:6" ht="39" customHeight="1">
      <c r="A31" s="414" t="s">
        <v>652</v>
      </c>
      <c r="B31" s="415"/>
      <c r="C31" s="416"/>
      <c r="D31" s="75">
        <v>3</v>
      </c>
      <c r="E31" s="429" t="s">
        <v>653</v>
      </c>
      <c r="F31" s="430"/>
    </row>
    <row r="32" spans="1:6" ht="18.75">
      <c r="A32" s="414" t="s">
        <v>644</v>
      </c>
      <c r="B32" s="415"/>
      <c r="C32" s="416"/>
      <c r="D32" s="75">
        <v>1</v>
      </c>
      <c r="E32" s="429" t="s">
        <v>643</v>
      </c>
      <c r="F32" s="430"/>
    </row>
    <row r="33" spans="1:6" ht="18.75">
      <c r="A33" s="414" t="s">
        <v>640</v>
      </c>
      <c r="B33" s="415"/>
      <c r="C33" s="416"/>
      <c r="D33" s="75">
        <v>1</v>
      </c>
      <c r="E33" s="426" t="s">
        <v>641</v>
      </c>
      <c r="F33" s="428"/>
    </row>
    <row r="34" spans="1:6" ht="18.75">
      <c r="A34" s="414" t="s">
        <v>638</v>
      </c>
      <c r="B34" s="415"/>
      <c r="C34" s="416"/>
      <c r="D34" s="75">
        <v>1</v>
      </c>
      <c r="E34" s="426" t="s">
        <v>639</v>
      </c>
      <c r="F34" s="427"/>
    </row>
  </sheetData>
  <sheetProtection sort="0" autoFilter="0" pivotTables="0"/>
  <mergeCells count="44">
    <mergeCell ref="A31:C31"/>
    <mergeCell ref="E31:F31"/>
    <mergeCell ref="A28:C28"/>
    <mergeCell ref="E28:F28"/>
    <mergeCell ref="A29:C29"/>
    <mergeCell ref="E29:F29"/>
    <mergeCell ref="A30:C30"/>
    <mergeCell ref="E30:F30"/>
    <mergeCell ref="E25:F25"/>
    <mergeCell ref="A26:C26"/>
    <mergeCell ref="E26:F26"/>
    <mergeCell ref="E27:F27"/>
    <mergeCell ref="A27:C27"/>
    <mergeCell ref="A22:C22"/>
    <mergeCell ref="A23:C23"/>
    <mergeCell ref="A34:C34"/>
    <mergeCell ref="E19:F19"/>
    <mergeCell ref="E20:F20"/>
    <mergeCell ref="E21:F21"/>
    <mergeCell ref="E22:F22"/>
    <mergeCell ref="E23:F23"/>
    <mergeCell ref="E34:F34"/>
    <mergeCell ref="A33:C33"/>
    <mergeCell ref="A24:C24"/>
    <mergeCell ref="E33:F33"/>
    <mergeCell ref="E32:F32"/>
    <mergeCell ref="E24:F24"/>
    <mergeCell ref="A32:C32"/>
    <mergeCell ref="A25:C25"/>
    <mergeCell ref="A1:F1"/>
    <mergeCell ref="A18:F18"/>
    <mergeCell ref="A19:C19"/>
    <mergeCell ref="A20:C20"/>
    <mergeCell ref="A21:C21"/>
    <mergeCell ref="B4:B5"/>
    <mergeCell ref="E4:E5"/>
    <mergeCell ref="B6:B7"/>
    <mergeCell ref="E6:E7"/>
    <mergeCell ref="B8:B9"/>
    <mergeCell ref="E8:E9"/>
    <mergeCell ref="B10:B11"/>
    <mergeCell ref="B12:B13"/>
    <mergeCell ref="B14:B15"/>
    <mergeCell ref="B16:B17"/>
  </mergeCells>
  <hyperlinks>
    <hyperlink ref="F5" r:id="rId1"/>
    <hyperlink ref="F7" r:id="rId2"/>
    <hyperlink ref="F9" r:id="rId3"/>
    <hyperlink ref="C9" r:id="rId4"/>
    <hyperlink ref="C7" r:id="rId5"/>
    <hyperlink ref="C13" r:id="rId6"/>
    <hyperlink ref="C15" r:id="rId7"/>
    <hyperlink ref="C17" r:id="rId8"/>
    <hyperlink ref="C11" r:id="rId9"/>
    <hyperlink ref="E20" r:id="rId10"/>
    <hyperlink ref="E22" r:id="rId11"/>
    <hyperlink ref="E21" r:id="rId12"/>
    <hyperlink ref="E23" r:id="rId13"/>
    <hyperlink ref="E34" r:id="rId14"/>
    <hyperlink ref="E33" r:id="rId15"/>
    <hyperlink ref="E24" r:id="rId16"/>
    <hyperlink ref="E31" r:id="rId17"/>
    <hyperlink ref="E25" r:id="rId18"/>
    <hyperlink ref="E26" r:id="rId19"/>
    <hyperlink ref="E27" r:id="rId20"/>
    <hyperlink ref="E28" r:id="rId21"/>
    <hyperlink ref="E29" r:id="rId22"/>
    <hyperlink ref="E30" r:id="rId23"/>
  </hyperlinks>
  <pageMargins left="0.7" right="0.7" top="0.75" bottom="0.75" header="0.3" footer="0.3"/>
  <pageSetup paperSize="9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topLeftCell="A10" zoomScale="80" zoomScaleNormal="60" zoomScaleSheetLayoutView="80" workbookViewId="0">
      <selection activeCell="F12" sqref="F12"/>
    </sheetView>
  </sheetViews>
  <sheetFormatPr defaultRowHeight="1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>
      <c r="A1" s="2" t="s">
        <v>205</v>
      </c>
      <c r="B1" s="1"/>
      <c r="C1" s="1"/>
      <c r="D1" s="1"/>
    </row>
    <row r="2" spans="1:6" ht="19.5" thickBot="1">
      <c r="A2" s="2" t="s">
        <v>223</v>
      </c>
    </row>
    <row r="3" spans="1:6" ht="37.5" customHeight="1">
      <c r="A3" s="190">
        <v>1</v>
      </c>
      <c r="B3" s="183" t="s">
        <v>233</v>
      </c>
      <c r="C3" s="184"/>
      <c r="D3" s="184"/>
      <c r="E3" s="185"/>
      <c r="F3" s="252" t="s">
        <v>367</v>
      </c>
    </row>
    <row r="4" spans="1:6" ht="32.25" customHeight="1">
      <c r="A4" s="191">
        <v>2</v>
      </c>
      <c r="B4" s="116" t="s">
        <v>206</v>
      </c>
      <c r="C4" s="112"/>
      <c r="D4" s="112"/>
      <c r="E4" s="113"/>
      <c r="F4" s="253" t="s">
        <v>368</v>
      </c>
    </row>
    <row r="5" spans="1:6" ht="88.5" customHeight="1">
      <c r="A5" s="192">
        <v>4</v>
      </c>
      <c r="B5" s="117" t="s">
        <v>231</v>
      </c>
      <c r="C5" s="110"/>
      <c r="D5" s="114"/>
      <c r="E5" s="111"/>
      <c r="F5" s="254" t="s">
        <v>369</v>
      </c>
    </row>
    <row r="6" spans="1:6" ht="37.5" customHeight="1">
      <c r="A6" s="192">
        <v>5</v>
      </c>
      <c r="B6" s="115" t="s">
        <v>234</v>
      </c>
      <c r="C6" s="110"/>
      <c r="D6" s="110"/>
      <c r="E6" s="111"/>
      <c r="F6" s="254" t="s">
        <v>370</v>
      </c>
    </row>
    <row r="7" spans="1:6" ht="349.5" customHeight="1">
      <c r="A7" s="192">
        <v>6</v>
      </c>
      <c r="B7" s="117" t="s">
        <v>232</v>
      </c>
      <c r="C7" s="110"/>
      <c r="D7" s="110"/>
      <c r="E7" s="111"/>
      <c r="F7" s="254" t="s">
        <v>371</v>
      </c>
    </row>
    <row r="8" spans="1:6" ht="166.5" customHeight="1">
      <c r="A8" s="192">
        <v>7</v>
      </c>
      <c r="B8" s="117" t="s">
        <v>227</v>
      </c>
      <c r="C8" s="110"/>
      <c r="D8" s="110"/>
      <c r="E8" s="111"/>
      <c r="F8" s="254" t="s">
        <v>372</v>
      </c>
    </row>
    <row r="9" spans="1:6" ht="167.25" customHeight="1">
      <c r="A9" s="192">
        <v>8</v>
      </c>
      <c r="B9" s="117" t="s">
        <v>228</v>
      </c>
      <c r="C9" s="110"/>
      <c r="D9" s="110"/>
      <c r="E9" s="111"/>
      <c r="F9" s="254" t="s">
        <v>373</v>
      </c>
    </row>
    <row r="10" spans="1:6" ht="152.25" customHeight="1">
      <c r="A10" s="192">
        <v>9</v>
      </c>
      <c r="B10" s="117" t="s">
        <v>226</v>
      </c>
      <c r="C10" s="110"/>
      <c r="D10" s="110"/>
      <c r="E10" s="111"/>
      <c r="F10" s="254" t="s">
        <v>374</v>
      </c>
    </row>
    <row r="11" spans="1:6" ht="139.5" customHeight="1">
      <c r="A11" s="192">
        <v>10</v>
      </c>
      <c r="B11" s="117" t="s">
        <v>230</v>
      </c>
      <c r="C11" s="110"/>
      <c r="D11" s="110"/>
      <c r="E11" s="111"/>
      <c r="F11" s="287" t="s">
        <v>629</v>
      </c>
    </row>
    <row r="12" spans="1:6" ht="300.75" customHeight="1" thickBot="1">
      <c r="A12" s="193">
        <v>11</v>
      </c>
      <c r="B12" s="186" t="s">
        <v>229</v>
      </c>
      <c r="C12" s="187"/>
      <c r="D12" s="187"/>
      <c r="E12" s="188"/>
      <c r="F12" s="189" t="s">
        <v>717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20"/>
  <sheetViews>
    <sheetView view="pageBreakPreview" zoomScale="80" zoomScaleSheetLayoutView="80" workbookViewId="0">
      <selection activeCell="B5" sqref="B5:B18"/>
    </sheetView>
  </sheetViews>
  <sheetFormatPr defaultRowHeight="15"/>
  <cols>
    <col min="1" max="1" width="27.140625" customWidth="1"/>
    <col min="2" max="2" width="67.42578125" customWidth="1"/>
  </cols>
  <sheetData>
    <row r="1" spans="1:2" ht="18.75">
      <c r="A1" s="339" t="s">
        <v>45</v>
      </c>
      <c r="B1" s="339"/>
    </row>
    <row r="2" spans="1:2" ht="18.75" customHeight="1">
      <c r="A2" s="360" t="s">
        <v>46</v>
      </c>
      <c r="B2" s="237" t="s">
        <v>47</v>
      </c>
    </row>
    <row r="3" spans="1:2" ht="57.75" customHeight="1">
      <c r="A3" s="360"/>
      <c r="B3" s="170" t="s">
        <v>48</v>
      </c>
    </row>
    <row r="4" spans="1:2" ht="18.75">
      <c r="A4" s="29" t="s">
        <v>72</v>
      </c>
      <c r="B4" s="21"/>
    </row>
    <row r="5" spans="1:2" ht="18.75">
      <c r="A5" s="32" t="s">
        <v>76</v>
      </c>
      <c r="B5" s="279">
        <v>1</v>
      </c>
    </row>
    <row r="6" spans="1:2" ht="18.75">
      <c r="A6" s="52" t="s">
        <v>183</v>
      </c>
      <c r="B6" s="80">
        <v>1</v>
      </c>
    </row>
    <row r="7" spans="1:2" ht="18.75">
      <c r="A7" s="52" t="s">
        <v>73</v>
      </c>
      <c r="B7" s="80">
        <v>1</v>
      </c>
    </row>
    <row r="8" spans="1:2" ht="18.75">
      <c r="A8" s="32" t="s">
        <v>190</v>
      </c>
      <c r="B8" s="279"/>
    </row>
    <row r="9" spans="1:2" ht="18.75">
      <c r="A9" s="52" t="s">
        <v>77</v>
      </c>
      <c r="B9" s="100">
        <v>1</v>
      </c>
    </row>
    <row r="10" spans="1:2" ht="18.75">
      <c r="A10" s="52" t="s">
        <v>75</v>
      </c>
      <c r="B10" s="80"/>
    </row>
    <row r="11" spans="1:2" ht="18.75">
      <c r="A11" s="52" t="s">
        <v>79</v>
      </c>
      <c r="B11" s="80"/>
    </row>
    <row r="12" spans="1:2" ht="18.75">
      <c r="A12" s="52" t="s">
        <v>80</v>
      </c>
      <c r="B12" s="80"/>
    </row>
    <row r="13" spans="1:2" ht="18.75">
      <c r="A13" s="52" t="s">
        <v>184</v>
      </c>
      <c r="B13" s="80"/>
    </row>
    <row r="14" spans="1:2" ht="37.5">
      <c r="A14" s="32" t="s">
        <v>185</v>
      </c>
      <c r="B14" s="80"/>
    </row>
    <row r="15" spans="1:2" ht="18.75">
      <c r="A15" s="65" t="s">
        <v>74</v>
      </c>
      <c r="B15" s="100">
        <v>1</v>
      </c>
    </row>
    <row r="16" spans="1:2" ht="18.75">
      <c r="A16" s="52" t="s">
        <v>78</v>
      </c>
      <c r="B16" s="80"/>
    </row>
    <row r="17" spans="1:2" ht="18.75">
      <c r="A17" s="52" t="s">
        <v>225</v>
      </c>
      <c r="B17" s="80">
        <v>1</v>
      </c>
    </row>
    <row r="18" spans="1:2" ht="18.75">
      <c r="A18" s="52" t="s">
        <v>262</v>
      </c>
      <c r="B18" s="80"/>
    </row>
    <row r="19" spans="1:2" ht="18.75">
      <c r="A19" s="175" t="s">
        <v>81</v>
      </c>
      <c r="B19" s="81">
        <f>B18+B17+B16+B15+B14+B13+B12+B11+B10+B9+B8+B7++B6+B5+B4</f>
        <v>6</v>
      </c>
    </row>
    <row r="20" spans="1:2" ht="18.75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6"/>
  <sheetViews>
    <sheetView view="pageBreakPreview" zoomScale="87" zoomScaleSheetLayoutView="87" workbookViewId="0">
      <selection activeCell="C5" sqref="C5:K5"/>
    </sheetView>
  </sheetViews>
  <sheetFormatPr defaultRowHeight="1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>
      <c r="A1" s="239" t="s">
        <v>277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48" customHeight="1">
      <c r="A2" s="442"/>
      <c r="B2" s="442"/>
      <c r="C2" s="443" t="s">
        <v>273</v>
      </c>
      <c r="D2" s="443"/>
      <c r="E2" s="443"/>
      <c r="F2" s="432" t="s">
        <v>270</v>
      </c>
      <c r="G2" s="433"/>
      <c r="H2" s="434"/>
      <c r="I2" s="432" t="s">
        <v>279</v>
      </c>
      <c r="J2" s="433"/>
      <c r="K2" s="434"/>
    </row>
    <row r="3" spans="1:11" ht="47.25" customHeight="1">
      <c r="A3" s="440" t="s">
        <v>274</v>
      </c>
      <c r="B3" s="440"/>
      <c r="C3" s="444" t="s">
        <v>379</v>
      </c>
      <c r="D3" s="436"/>
      <c r="E3" s="437"/>
      <c r="F3" s="435">
        <v>15</v>
      </c>
      <c r="G3" s="436"/>
      <c r="H3" s="437"/>
      <c r="I3" s="435" t="s">
        <v>378</v>
      </c>
      <c r="J3" s="436"/>
      <c r="K3" s="437"/>
    </row>
    <row r="4" spans="1:11" ht="44.25" customHeight="1">
      <c r="A4" s="440" t="s">
        <v>275</v>
      </c>
      <c r="B4" s="440"/>
      <c r="C4" s="438"/>
      <c r="D4" s="438"/>
      <c r="E4" s="438"/>
      <c r="F4" s="438"/>
      <c r="G4" s="438"/>
      <c r="H4" s="438"/>
      <c r="I4" s="438"/>
      <c r="J4" s="438"/>
      <c r="K4" s="438"/>
    </row>
    <row r="5" spans="1:11" ht="50.25" customHeight="1">
      <c r="A5" s="440" t="s">
        <v>276</v>
      </c>
      <c r="B5" s="440"/>
      <c r="C5" s="445" t="s">
        <v>359</v>
      </c>
      <c r="D5" s="446"/>
      <c r="E5" s="447"/>
      <c r="F5" s="439">
        <v>85</v>
      </c>
      <c r="G5" s="439"/>
      <c r="H5" s="439"/>
      <c r="I5" s="439" t="s">
        <v>380</v>
      </c>
      <c r="J5" s="439"/>
      <c r="K5" s="439"/>
    </row>
    <row r="6" spans="1:11" ht="51" customHeight="1">
      <c r="A6" s="441" t="s">
        <v>278</v>
      </c>
      <c r="B6" s="441"/>
      <c r="C6" s="438"/>
      <c r="D6" s="438"/>
      <c r="E6" s="438"/>
      <c r="F6" s="438"/>
      <c r="G6" s="438"/>
      <c r="H6" s="438"/>
      <c r="I6" s="438"/>
      <c r="J6" s="438"/>
      <c r="K6" s="438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3"/>
  <sheetViews>
    <sheetView view="pageBreakPreview" zoomScale="90" zoomScaleSheetLayoutView="90" workbookViewId="0">
      <selection activeCell="C16" sqref="C16:H16"/>
    </sheetView>
  </sheetViews>
  <sheetFormatPr defaultRowHeight="1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>
      <c r="A1" s="349" t="s">
        <v>82</v>
      </c>
      <c r="B1" s="349"/>
      <c r="C1" s="349"/>
      <c r="D1" s="349"/>
      <c r="E1" s="349"/>
      <c r="F1" s="349"/>
      <c r="G1" s="349"/>
      <c r="H1" s="349"/>
    </row>
    <row r="2" spans="1:9" s="4" customFormat="1" ht="18.75">
      <c r="A2" s="38" t="s">
        <v>68</v>
      </c>
      <c r="B2" s="38"/>
      <c r="C2" s="38"/>
      <c r="D2" s="38"/>
      <c r="E2" s="38"/>
      <c r="F2" s="38"/>
      <c r="G2" s="38"/>
      <c r="H2" s="38"/>
    </row>
    <row r="3" spans="1:9" s="1" customFormat="1" ht="21" customHeight="1">
      <c r="A3" s="350" t="s">
        <v>56</v>
      </c>
      <c r="B3" s="353" t="s">
        <v>71</v>
      </c>
      <c r="C3" s="356" t="s">
        <v>176</v>
      </c>
      <c r="D3" s="357"/>
      <c r="E3" s="356" t="s">
        <v>192</v>
      </c>
      <c r="F3" s="357"/>
      <c r="G3" s="360" t="s">
        <v>0</v>
      </c>
      <c r="H3" s="360"/>
    </row>
    <row r="4" spans="1:9" s="1" customFormat="1" ht="54" customHeight="1">
      <c r="A4" s="351"/>
      <c r="B4" s="354"/>
      <c r="C4" s="358"/>
      <c r="D4" s="359"/>
      <c r="E4" s="358"/>
      <c r="F4" s="355"/>
      <c r="G4" s="360" t="s">
        <v>177</v>
      </c>
      <c r="H4" s="360" t="s">
        <v>193</v>
      </c>
    </row>
    <row r="5" spans="1:9" s="1" customFormat="1" ht="18.75" hidden="1" customHeight="1">
      <c r="A5" s="351"/>
      <c r="B5" s="354"/>
      <c r="C5" s="39"/>
      <c r="D5" s="39"/>
      <c r="E5" s="39"/>
      <c r="F5" s="40"/>
      <c r="G5" s="360"/>
      <c r="H5" s="360"/>
    </row>
    <row r="6" spans="1:9" s="1" customFormat="1" ht="21.75" customHeight="1">
      <c r="A6" s="352"/>
      <c r="B6" s="355"/>
      <c r="C6" s="171" t="s">
        <v>53</v>
      </c>
      <c r="D6" s="171" t="s">
        <v>83</v>
      </c>
      <c r="E6" s="171" t="s">
        <v>53</v>
      </c>
      <c r="F6" s="174" t="s">
        <v>83</v>
      </c>
      <c r="G6" s="360"/>
      <c r="H6" s="360"/>
    </row>
    <row r="7" spans="1:9" s="1" customFormat="1" ht="39" customHeight="1">
      <c r="A7" s="41">
        <v>1</v>
      </c>
      <c r="B7" s="42" t="s">
        <v>54</v>
      </c>
      <c r="C7" s="172">
        <v>32</v>
      </c>
      <c r="D7" s="172">
        <v>32</v>
      </c>
      <c r="E7" s="172">
        <v>765</v>
      </c>
      <c r="F7" s="172">
        <v>943</v>
      </c>
      <c r="G7" s="172">
        <v>0</v>
      </c>
      <c r="H7" s="172">
        <v>0</v>
      </c>
    </row>
    <row r="8" spans="1:9" s="1" customFormat="1" ht="39" customHeight="1">
      <c r="A8" s="41">
        <v>2</v>
      </c>
      <c r="B8" s="42" t="s">
        <v>55</v>
      </c>
      <c r="C8" s="172">
        <v>2</v>
      </c>
      <c r="D8" s="172">
        <v>2</v>
      </c>
      <c r="E8" s="172">
        <v>40</v>
      </c>
      <c r="F8" s="172">
        <v>40</v>
      </c>
      <c r="G8" s="172">
        <v>0</v>
      </c>
      <c r="H8" s="172">
        <v>0</v>
      </c>
    </row>
    <row r="9" spans="1:9" s="1" customFormat="1" ht="19.5" customHeight="1">
      <c r="A9" s="366">
        <v>3</v>
      </c>
      <c r="B9" s="95" t="s">
        <v>63</v>
      </c>
      <c r="C9" s="368">
        <v>3</v>
      </c>
      <c r="D9" s="368">
        <v>3</v>
      </c>
      <c r="E9" s="370">
        <v>211</v>
      </c>
      <c r="F9" s="371"/>
      <c r="G9" s="368">
        <v>0</v>
      </c>
      <c r="H9" s="93">
        <v>0</v>
      </c>
    </row>
    <row r="10" spans="1:9" s="1" customFormat="1" ht="18.75" customHeight="1">
      <c r="A10" s="367"/>
      <c r="B10" s="95" t="s">
        <v>85</v>
      </c>
      <c r="C10" s="369"/>
      <c r="D10" s="369"/>
      <c r="E10" s="172">
        <v>55</v>
      </c>
      <c r="F10" s="172">
        <v>97</v>
      </c>
      <c r="G10" s="369"/>
      <c r="H10" s="172">
        <v>0</v>
      </c>
    </row>
    <row r="11" spans="1:9" s="1" customFormat="1" ht="56.25" customHeight="1">
      <c r="A11" s="41">
        <v>4</v>
      </c>
      <c r="B11" s="43" t="s">
        <v>64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</row>
    <row r="12" spans="1:9" s="1" customFormat="1" ht="56.25">
      <c r="A12" s="41">
        <v>5</v>
      </c>
      <c r="B12" s="42" t="s">
        <v>65</v>
      </c>
      <c r="C12" s="172">
        <v>3</v>
      </c>
      <c r="D12" s="172">
        <v>3</v>
      </c>
      <c r="E12" s="172">
        <v>80</v>
      </c>
      <c r="F12" s="172">
        <v>102</v>
      </c>
      <c r="G12" s="172">
        <v>0</v>
      </c>
      <c r="H12" s="172">
        <v>0</v>
      </c>
    </row>
    <row r="13" spans="1:9" s="1" customFormat="1" ht="39" customHeight="1">
      <c r="A13" s="41">
        <v>6</v>
      </c>
      <c r="B13" s="43" t="s">
        <v>66</v>
      </c>
      <c r="C13" s="172">
        <v>1</v>
      </c>
      <c r="D13" s="172">
        <v>1</v>
      </c>
      <c r="E13" s="172">
        <v>10</v>
      </c>
      <c r="F13" s="172">
        <v>10</v>
      </c>
      <c r="G13" s="172">
        <v>0</v>
      </c>
      <c r="H13" s="172">
        <v>0</v>
      </c>
    </row>
    <row r="14" spans="1:9" s="2" customFormat="1" ht="39" customHeight="1">
      <c r="A14" s="372" t="s">
        <v>84</v>
      </c>
      <c r="B14" s="373"/>
      <c r="C14" s="376">
        <f>C13+C12+C11+C9+C8+C7</f>
        <v>41</v>
      </c>
      <c r="D14" s="376">
        <f>D13+D12+D11+D9+D8+D7</f>
        <v>41</v>
      </c>
      <c r="E14" s="44">
        <f>E7+E8+E11+E12+E13</f>
        <v>895</v>
      </c>
      <c r="F14" s="44">
        <f>F7+F8+F11+F12+F13</f>
        <v>1095</v>
      </c>
      <c r="G14" s="376">
        <f>G7+G8+G9+G11+G12+G13</f>
        <v>0</v>
      </c>
      <c r="H14" s="44"/>
      <c r="I14" s="104"/>
    </row>
    <row r="15" spans="1:9" ht="39" customHeight="1">
      <c r="A15" s="374"/>
      <c r="B15" s="375"/>
      <c r="C15" s="377"/>
      <c r="D15" s="377"/>
      <c r="E15" s="45">
        <f>E10</f>
        <v>55</v>
      </c>
      <c r="F15" s="45">
        <f>F10</f>
        <v>97</v>
      </c>
      <c r="G15" s="377"/>
      <c r="H15" s="45"/>
    </row>
    <row r="16" spans="1:9" ht="18.75">
      <c r="A16" s="361" t="s">
        <v>191</v>
      </c>
      <c r="B16" s="362"/>
      <c r="C16" s="363">
        <f>F14+E9</f>
        <v>1306</v>
      </c>
      <c r="D16" s="364"/>
      <c r="E16" s="364"/>
      <c r="F16" s="364"/>
      <c r="G16" s="364"/>
      <c r="H16" s="365"/>
      <c r="I16" s="101">
        <f>F14+F15</f>
        <v>1192</v>
      </c>
    </row>
    <row r="17" spans="8:32" s="3" customFormat="1"/>
    <row r="18" spans="8:32" s="3" customFormat="1" ht="15" customHeight="1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/>
  </sheetData>
  <sheetProtection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7"/>
  <sheetViews>
    <sheetView view="pageBreakPreview" zoomScale="90" zoomScaleSheetLayoutView="90" workbookViewId="0">
      <selection activeCell="B31" sqref="B31"/>
    </sheetView>
  </sheetViews>
  <sheetFormatPr defaultRowHeight="1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>
      <c r="A1" s="378" t="s">
        <v>69</v>
      </c>
      <c r="B1" s="378"/>
      <c r="C1" s="378"/>
      <c r="D1" s="6"/>
    </row>
    <row r="2" spans="1:4" ht="38.25" customHeight="1">
      <c r="A2" s="199" t="s">
        <v>1</v>
      </c>
      <c r="B2" s="198" t="s">
        <v>2</v>
      </c>
      <c r="C2" s="198" t="s">
        <v>70</v>
      </c>
      <c r="D2" s="8"/>
    </row>
    <row r="3" spans="1:4" ht="18.75">
      <c r="A3" s="106" t="s">
        <v>3</v>
      </c>
      <c r="B3" s="200">
        <f>SUM(B4:B9)</f>
        <v>1306</v>
      </c>
      <c r="C3" s="201" t="s">
        <v>235</v>
      </c>
      <c r="D3" s="8"/>
    </row>
    <row r="4" spans="1:4" ht="18.75" customHeight="1">
      <c r="A4" s="95" t="s">
        <v>4</v>
      </c>
      <c r="B4" s="202">
        <v>105</v>
      </c>
      <c r="C4" s="203">
        <f>B4/'Раздел 1.2'!C17:H17*100</f>
        <v>8.0398162327718214</v>
      </c>
      <c r="D4" s="11"/>
    </row>
    <row r="5" spans="1:4" ht="18.75" customHeight="1">
      <c r="A5" s="95" t="s">
        <v>5</v>
      </c>
      <c r="B5" s="202">
        <v>146</v>
      </c>
      <c r="C5" s="203">
        <f>B5/'Раздел 1.2'!C17:H17*100</f>
        <v>11.179173047473201</v>
      </c>
      <c r="D5" s="11"/>
    </row>
    <row r="6" spans="1:4" ht="18.75" customHeight="1">
      <c r="A6" s="95" t="s">
        <v>6</v>
      </c>
      <c r="B6" s="202">
        <v>357</v>
      </c>
      <c r="C6" s="203">
        <f>B6/'Раздел 1.2'!C17:H17*100</f>
        <v>27.335375191424195</v>
      </c>
      <c r="D6" s="11"/>
    </row>
    <row r="7" spans="1:4" ht="18.75" customHeight="1">
      <c r="A7" s="95" t="s">
        <v>67</v>
      </c>
      <c r="B7" s="202">
        <v>427</v>
      </c>
      <c r="C7" s="203">
        <f>B7/'Раздел 1.2'!C17:H17*100</f>
        <v>32.695252679938747</v>
      </c>
      <c r="D7" s="11"/>
    </row>
    <row r="8" spans="1:4" ht="18.75" customHeight="1">
      <c r="A8" s="95" t="s">
        <v>264</v>
      </c>
      <c r="B8" s="202">
        <v>187</v>
      </c>
      <c r="C8" s="203">
        <f>B8/'Раздел 1.2'!C17:H17*100</f>
        <v>14.318529862174579</v>
      </c>
      <c r="D8" s="11"/>
    </row>
    <row r="9" spans="1:4" ht="18.75" customHeight="1">
      <c r="A9" s="95" t="s">
        <v>265</v>
      </c>
      <c r="B9" s="202">
        <v>84</v>
      </c>
      <c r="C9" s="203">
        <f>B9/'Раздел 1.2'!C17:H17*100</f>
        <v>6.431852986217458</v>
      </c>
      <c r="D9" s="11"/>
    </row>
    <row r="10" spans="1:4" ht="18.75">
      <c r="A10" s="106" t="s">
        <v>7</v>
      </c>
      <c r="B10" s="200">
        <f>SUM(B11:B16)</f>
        <v>1306</v>
      </c>
      <c r="C10" s="201" t="s">
        <v>235</v>
      </c>
      <c r="D10" s="8"/>
    </row>
    <row r="11" spans="1:4" ht="18.75" customHeight="1">
      <c r="A11" s="95" t="s">
        <v>8</v>
      </c>
      <c r="B11" s="202">
        <v>94</v>
      </c>
      <c r="C11" s="203">
        <f>B11/'Раздел 1.2'!C17:H17*100</f>
        <v>7.1975497702909648</v>
      </c>
      <c r="D11" s="11"/>
    </row>
    <row r="12" spans="1:4" ht="18.75" customHeight="1">
      <c r="A12" s="95" t="s">
        <v>9</v>
      </c>
      <c r="B12" s="202">
        <v>475</v>
      </c>
      <c r="C12" s="203">
        <f>B12/'Раздел 1.2'!C17:H17*100</f>
        <v>36.370597243491574</v>
      </c>
      <c r="D12" s="11"/>
    </row>
    <row r="13" spans="1:4" ht="18.75" customHeight="1">
      <c r="A13" s="95" t="s">
        <v>267</v>
      </c>
      <c r="B13" s="202">
        <v>77</v>
      </c>
      <c r="C13" s="203">
        <f>B13/'Раздел 1.2'!C17:H17*100</f>
        <v>5.895865237366003</v>
      </c>
      <c r="D13" s="11"/>
    </row>
    <row r="14" spans="1:4" ht="18.75" customHeight="1">
      <c r="A14" s="95" t="s">
        <v>268</v>
      </c>
      <c r="B14" s="202">
        <v>166</v>
      </c>
      <c r="C14" s="203">
        <f>B14/'Раздел 1.2'!C17:H17*100</f>
        <v>12.710566615620214</v>
      </c>
      <c r="D14" s="11"/>
    </row>
    <row r="15" spans="1:4" ht="18.75" customHeight="1">
      <c r="A15" s="95" t="s">
        <v>10</v>
      </c>
      <c r="B15" s="202">
        <v>325</v>
      </c>
      <c r="C15" s="203">
        <f>B15/'Раздел 1.2'!C17:H17*100</f>
        <v>24.885145482388975</v>
      </c>
      <c r="D15" s="11"/>
    </row>
    <row r="16" spans="1:4" ht="18.75">
      <c r="A16" s="95" t="s">
        <v>196</v>
      </c>
      <c r="B16" s="202">
        <v>169</v>
      </c>
      <c r="C16" s="203">
        <f>B16/'Раздел 1.2'!C17:H17*100</f>
        <v>12.940275650842267</v>
      </c>
    </row>
    <row r="17" spans="3:3" hidden="1">
      <c r="C17">
        <v>1306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4"/>
  <sheetViews>
    <sheetView view="pageBreakPreview" topLeftCell="A40" zoomScale="90" zoomScaleNormal="80" zoomScaleSheetLayoutView="90" workbookViewId="0">
      <selection activeCell="K43" sqref="K43"/>
    </sheetView>
  </sheetViews>
  <sheetFormatPr defaultRowHeight="18.75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>
      <c r="A1" s="378" t="s">
        <v>92</v>
      </c>
      <c r="B1" s="378"/>
      <c r="C1" s="378"/>
      <c r="D1" s="378"/>
      <c r="E1" s="378"/>
      <c r="F1" s="378"/>
      <c r="G1" s="378"/>
      <c r="H1" s="378"/>
      <c r="I1" s="378"/>
      <c r="J1" s="378"/>
      <c r="K1" s="178"/>
      <c r="L1" s="178"/>
    </row>
    <row r="2" spans="1:12" s="5" customFormat="1" ht="37.5" customHeight="1">
      <c r="A2" s="380" t="s">
        <v>56</v>
      </c>
      <c r="B2" s="360" t="s">
        <v>49</v>
      </c>
      <c r="C2" s="360" t="s">
        <v>50</v>
      </c>
      <c r="D2" s="360"/>
      <c r="E2" s="360" t="s">
        <v>51</v>
      </c>
      <c r="F2" s="360" t="s">
        <v>52</v>
      </c>
      <c r="G2" s="360" t="s">
        <v>57</v>
      </c>
      <c r="H2" s="360"/>
      <c r="I2" s="360"/>
      <c r="J2" s="360" t="s">
        <v>58</v>
      </c>
      <c r="K2" s="360" t="s">
        <v>210</v>
      </c>
      <c r="L2" s="360" t="s">
        <v>198</v>
      </c>
    </row>
    <row r="3" spans="1:12" s="5" customFormat="1" ht="57.75" customHeight="1">
      <c r="A3" s="380"/>
      <c r="B3" s="360"/>
      <c r="C3" s="198" t="s">
        <v>53</v>
      </c>
      <c r="D3" s="198" t="s">
        <v>83</v>
      </c>
      <c r="E3" s="360"/>
      <c r="F3" s="360"/>
      <c r="G3" s="198" t="s">
        <v>59</v>
      </c>
      <c r="H3" s="198" t="s">
        <v>209</v>
      </c>
      <c r="I3" s="198" t="s">
        <v>60</v>
      </c>
      <c r="J3" s="360"/>
      <c r="K3" s="360"/>
      <c r="L3" s="360"/>
    </row>
    <row r="4" spans="1:12" s="5" customFormat="1" ht="75" customHeight="1">
      <c r="A4" s="58" t="s">
        <v>61</v>
      </c>
      <c r="B4" s="98" t="s">
        <v>54</v>
      </c>
      <c r="C4" s="98">
        <f>SUM(C5,C9,C15)</f>
        <v>9</v>
      </c>
      <c r="D4" s="98">
        <f>SUM(D5,D9,D15)</f>
        <v>11</v>
      </c>
      <c r="E4" s="98"/>
      <c r="F4" s="98"/>
      <c r="G4" s="98">
        <f t="shared" ref="G4:K4" si="0">SUM(G5,G9,G15)</f>
        <v>167</v>
      </c>
      <c r="H4" s="98">
        <f t="shared" si="0"/>
        <v>387</v>
      </c>
      <c r="I4" s="98">
        <f t="shared" si="0"/>
        <v>4733</v>
      </c>
      <c r="J4" s="98">
        <f t="shared" si="0"/>
        <v>5</v>
      </c>
      <c r="K4" s="98">
        <f t="shared" si="0"/>
        <v>8</v>
      </c>
      <c r="L4" s="318">
        <f>SUM(L5,L9,L15)</f>
        <v>2307115</v>
      </c>
    </row>
    <row r="5" spans="1:12" s="5" customFormat="1" ht="21.6" customHeight="1">
      <c r="A5" s="57"/>
      <c r="B5" s="124" t="s">
        <v>211</v>
      </c>
      <c r="C5" s="214">
        <f>SUM(C6:C8)</f>
        <v>3</v>
      </c>
      <c r="D5" s="214">
        <f>D6+D7+D8</f>
        <v>3</v>
      </c>
      <c r="E5" s="204"/>
      <c r="F5" s="126"/>
      <c r="G5" s="214">
        <f>SUM(G6:G8)</f>
        <v>60</v>
      </c>
      <c r="H5" s="214">
        <f>SUM(H6:H7)</f>
        <v>371</v>
      </c>
      <c r="I5" s="125">
        <f>SUM(I6:I8)</f>
        <v>2433</v>
      </c>
      <c r="J5" s="126">
        <f>SUM(J6:J7)</f>
        <v>2</v>
      </c>
      <c r="K5" s="126">
        <f>SUM(K6:K7)</f>
        <v>2</v>
      </c>
      <c r="L5" s="127">
        <f>SUM(L6:L7)</f>
        <v>374000</v>
      </c>
    </row>
    <row r="6" spans="1:12" s="5" customFormat="1" ht="37.5">
      <c r="A6" s="57"/>
      <c r="B6" s="247" t="s">
        <v>334</v>
      </c>
      <c r="C6" s="56">
        <v>1</v>
      </c>
      <c r="D6" s="56">
        <v>1</v>
      </c>
      <c r="E6" s="97" t="s">
        <v>335</v>
      </c>
      <c r="F6" s="97" t="s">
        <v>336</v>
      </c>
      <c r="G6" s="21">
        <v>15</v>
      </c>
      <c r="H6" s="21">
        <v>371</v>
      </c>
      <c r="I6" s="21">
        <v>600</v>
      </c>
      <c r="J6" s="97">
        <v>1</v>
      </c>
      <c r="K6" s="97"/>
      <c r="L6" s="181">
        <v>268000</v>
      </c>
    </row>
    <row r="7" spans="1:12" s="5" customFormat="1" ht="75">
      <c r="A7" s="57"/>
      <c r="B7" s="248" t="s">
        <v>337</v>
      </c>
      <c r="C7" s="56">
        <v>1</v>
      </c>
      <c r="D7" s="56">
        <v>1</v>
      </c>
      <c r="E7" s="97" t="s">
        <v>335</v>
      </c>
      <c r="F7" s="97" t="s">
        <v>323</v>
      </c>
      <c r="G7" s="21">
        <v>30</v>
      </c>
      <c r="H7" s="21"/>
      <c r="I7" s="21">
        <v>640</v>
      </c>
      <c r="J7" s="97">
        <v>1</v>
      </c>
      <c r="K7" s="97">
        <v>2</v>
      </c>
      <c r="L7" s="181">
        <v>106000</v>
      </c>
    </row>
    <row r="8" spans="1:12" s="5" customFormat="1" ht="37.5">
      <c r="A8" s="57"/>
      <c r="B8" s="249" t="s">
        <v>340</v>
      </c>
      <c r="C8" s="56">
        <v>1</v>
      </c>
      <c r="D8" s="56">
        <v>1</v>
      </c>
      <c r="E8" s="97" t="s">
        <v>339</v>
      </c>
      <c r="F8" s="97" t="s">
        <v>323</v>
      </c>
      <c r="G8" s="21">
        <v>15</v>
      </c>
      <c r="H8" s="21"/>
      <c r="I8" s="21">
        <v>1193</v>
      </c>
      <c r="J8" s="97"/>
      <c r="K8" s="97">
        <v>3</v>
      </c>
      <c r="L8" s="97"/>
    </row>
    <row r="9" spans="1:12" s="5" customFormat="1">
      <c r="A9" s="57"/>
      <c r="B9" s="124" t="s">
        <v>212</v>
      </c>
      <c r="C9" s="214">
        <f>SUM(C10:C14)</f>
        <v>5</v>
      </c>
      <c r="D9" s="215">
        <f>SUM(D10:D14)</f>
        <v>5</v>
      </c>
      <c r="E9" s="204"/>
      <c r="F9" s="126"/>
      <c r="G9" s="214">
        <f>SUM(G10:G14)</f>
        <v>82</v>
      </c>
      <c r="H9" s="214">
        <f t="shared" ref="H9:K9" si="1">SUM(H10:H14)</f>
        <v>6</v>
      </c>
      <c r="I9" s="214">
        <f>SUM(I10:I14)</f>
        <v>1801</v>
      </c>
      <c r="J9" s="216">
        <f t="shared" si="1"/>
        <v>3</v>
      </c>
      <c r="K9" s="216">
        <f t="shared" si="1"/>
        <v>3</v>
      </c>
      <c r="L9" s="317">
        <f>SUM(L10:L14)</f>
        <v>588115</v>
      </c>
    </row>
    <row r="10" spans="1:12" s="5" customFormat="1" ht="56.25">
      <c r="A10" s="57"/>
      <c r="B10" s="249" t="s">
        <v>338</v>
      </c>
      <c r="C10" s="56">
        <v>1</v>
      </c>
      <c r="D10" s="56">
        <v>1</v>
      </c>
      <c r="E10" s="97" t="s">
        <v>339</v>
      </c>
      <c r="F10" s="97" t="s">
        <v>323</v>
      </c>
      <c r="G10" s="21">
        <v>10</v>
      </c>
      <c r="H10" s="21"/>
      <c r="I10" s="21">
        <v>303</v>
      </c>
      <c r="J10" s="97"/>
      <c r="K10" s="97">
        <v>1</v>
      </c>
      <c r="L10" s="181">
        <v>156740</v>
      </c>
    </row>
    <row r="11" spans="1:12" s="5" customFormat="1" ht="37.5">
      <c r="A11" s="57"/>
      <c r="B11" s="66" t="s">
        <v>341</v>
      </c>
      <c r="C11" s="56">
        <v>1</v>
      </c>
      <c r="D11" s="56">
        <v>1</v>
      </c>
      <c r="E11" s="97" t="s">
        <v>339</v>
      </c>
      <c r="F11" s="97" t="s">
        <v>323</v>
      </c>
      <c r="G11" s="21">
        <v>15</v>
      </c>
      <c r="H11" s="21"/>
      <c r="I11" s="21">
        <v>507</v>
      </c>
      <c r="J11" s="97"/>
      <c r="K11" s="97">
        <v>1</v>
      </c>
      <c r="L11" s="181">
        <v>431375</v>
      </c>
    </row>
    <row r="12" spans="1:12" s="5" customFormat="1" ht="37.5">
      <c r="A12" s="57"/>
      <c r="B12" s="66" t="s">
        <v>342</v>
      </c>
      <c r="C12" s="56">
        <v>1</v>
      </c>
      <c r="D12" s="56">
        <v>1</v>
      </c>
      <c r="E12" s="97" t="s">
        <v>339</v>
      </c>
      <c r="F12" s="97" t="s">
        <v>323</v>
      </c>
      <c r="G12" s="21">
        <v>20</v>
      </c>
      <c r="H12" s="21"/>
      <c r="I12" s="21">
        <v>350</v>
      </c>
      <c r="J12" s="97">
        <v>2</v>
      </c>
      <c r="K12" s="97">
        <v>1</v>
      </c>
      <c r="L12" s="97"/>
    </row>
    <row r="13" spans="1:12" s="5" customFormat="1" ht="56.25">
      <c r="A13" s="57"/>
      <c r="B13" s="66" t="s">
        <v>343</v>
      </c>
      <c r="C13" s="56">
        <v>1</v>
      </c>
      <c r="D13" s="56">
        <v>1</v>
      </c>
      <c r="E13" s="97" t="s">
        <v>339</v>
      </c>
      <c r="F13" s="97" t="s">
        <v>323</v>
      </c>
      <c r="G13" s="21">
        <v>25</v>
      </c>
      <c r="H13" s="21">
        <v>6</v>
      </c>
      <c r="I13" s="21">
        <v>536</v>
      </c>
      <c r="J13" s="97">
        <v>1</v>
      </c>
      <c r="K13" s="97"/>
      <c r="L13" s="97"/>
    </row>
    <row r="14" spans="1:12" s="5" customFormat="1" ht="37.5">
      <c r="A14" s="57"/>
      <c r="B14" s="66" t="s">
        <v>344</v>
      </c>
      <c r="C14" s="56">
        <v>1</v>
      </c>
      <c r="D14" s="56">
        <v>1</v>
      </c>
      <c r="E14" s="97" t="s">
        <v>339</v>
      </c>
      <c r="F14" s="97" t="s">
        <v>323</v>
      </c>
      <c r="G14" s="21">
        <v>12</v>
      </c>
      <c r="H14" s="21"/>
      <c r="I14" s="21">
        <v>105</v>
      </c>
      <c r="J14" s="97"/>
      <c r="K14" s="97"/>
      <c r="L14" s="97"/>
    </row>
    <row r="15" spans="1:12" s="5" customFormat="1">
      <c r="A15" s="57"/>
      <c r="B15" s="124" t="s">
        <v>213</v>
      </c>
      <c r="C15" s="214">
        <f>SUM(C16:C20)</f>
        <v>1</v>
      </c>
      <c r="D15" s="214">
        <f>SUM(D16:D20)</f>
        <v>3</v>
      </c>
      <c r="E15" s="204"/>
      <c r="F15" s="126"/>
      <c r="G15" s="214">
        <f t="shared" ref="G15:L15" si="2">SUM(G16:G20)</f>
        <v>25</v>
      </c>
      <c r="H15" s="214">
        <f t="shared" si="2"/>
        <v>10</v>
      </c>
      <c r="I15" s="214">
        <f t="shared" si="2"/>
        <v>499</v>
      </c>
      <c r="J15" s="216">
        <f t="shared" si="2"/>
        <v>0</v>
      </c>
      <c r="K15" s="216">
        <f t="shared" si="2"/>
        <v>3</v>
      </c>
      <c r="L15" s="217">
        <f t="shared" si="2"/>
        <v>1345000</v>
      </c>
    </row>
    <row r="16" spans="1:12" s="5" customFormat="1" ht="37.5">
      <c r="A16" s="57"/>
      <c r="B16" s="66" t="s">
        <v>345</v>
      </c>
      <c r="C16" s="21">
        <v>1</v>
      </c>
      <c r="D16" s="21">
        <v>1</v>
      </c>
      <c r="E16" s="250" t="s">
        <v>346</v>
      </c>
      <c r="F16" s="97" t="s">
        <v>323</v>
      </c>
      <c r="G16" s="21">
        <v>5</v>
      </c>
      <c r="H16" s="21"/>
      <c r="I16" s="21">
        <v>70</v>
      </c>
      <c r="J16" s="97"/>
      <c r="K16" s="97"/>
      <c r="L16" s="97"/>
    </row>
    <row r="17" spans="1:12" s="5" customFormat="1" ht="37.5">
      <c r="A17" s="57"/>
      <c r="B17" s="66" t="s">
        <v>347</v>
      </c>
      <c r="C17" s="21"/>
      <c r="D17" s="21">
        <v>1</v>
      </c>
      <c r="E17" s="250" t="s">
        <v>348</v>
      </c>
      <c r="F17" s="97" t="s">
        <v>349</v>
      </c>
      <c r="G17" s="21">
        <v>10</v>
      </c>
      <c r="H17" s="21">
        <v>10</v>
      </c>
      <c r="I17" s="21">
        <v>50</v>
      </c>
      <c r="J17" s="97"/>
      <c r="K17" s="97">
        <v>1</v>
      </c>
      <c r="L17" s="181">
        <v>85000</v>
      </c>
    </row>
    <row r="18" spans="1:12" s="5" customFormat="1" ht="37.5">
      <c r="A18" s="57"/>
      <c r="B18" s="66" t="s">
        <v>350</v>
      </c>
      <c r="C18" s="21"/>
      <c r="D18" s="21">
        <v>1</v>
      </c>
      <c r="E18" s="250" t="s">
        <v>351</v>
      </c>
      <c r="F18" s="97" t="s">
        <v>323</v>
      </c>
      <c r="G18" s="21">
        <v>10</v>
      </c>
      <c r="H18" s="21"/>
      <c r="I18" s="21">
        <v>379</v>
      </c>
      <c r="J18" s="97"/>
      <c r="K18" s="97"/>
      <c r="L18" s="181"/>
    </row>
    <row r="19" spans="1:12" s="5" customFormat="1" ht="37.5">
      <c r="A19" s="57"/>
      <c r="B19" s="66" t="s">
        <v>712</v>
      </c>
      <c r="C19" s="21"/>
      <c r="D19" s="21"/>
      <c r="E19" s="250" t="s">
        <v>713</v>
      </c>
      <c r="F19" s="97" t="s">
        <v>323</v>
      </c>
      <c r="G19" s="21"/>
      <c r="H19" s="21"/>
      <c r="I19" s="21"/>
      <c r="J19" s="97"/>
      <c r="K19" s="97">
        <v>1</v>
      </c>
      <c r="L19" s="181">
        <v>950000</v>
      </c>
    </row>
    <row r="20" spans="1:12" s="5" customFormat="1" ht="37.5">
      <c r="A20" s="57"/>
      <c r="B20" s="66" t="s">
        <v>714</v>
      </c>
      <c r="C20" s="21"/>
      <c r="D20" s="21"/>
      <c r="E20" s="250" t="s">
        <v>715</v>
      </c>
      <c r="F20" s="97" t="s">
        <v>323</v>
      </c>
      <c r="G20" s="21"/>
      <c r="H20" s="21"/>
      <c r="I20" s="21"/>
      <c r="J20" s="97"/>
      <c r="K20" s="97">
        <v>1</v>
      </c>
      <c r="L20" s="181">
        <v>310000</v>
      </c>
    </row>
    <row r="21" spans="1:12" s="5" customFormat="1" ht="75" customHeight="1">
      <c r="A21" s="58" t="s">
        <v>62</v>
      </c>
      <c r="B21" s="98" t="s">
        <v>55</v>
      </c>
      <c r="C21" s="98">
        <f>SUM(C22,C24,C27)</f>
        <v>3</v>
      </c>
      <c r="D21" s="98">
        <f>SUM(D22,D24,D26)</f>
        <v>3</v>
      </c>
      <c r="E21" s="98"/>
      <c r="F21" s="98"/>
      <c r="G21" s="98">
        <f>SUM(G22,G24,G26)</f>
        <v>48</v>
      </c>
      <c r="H21" s="98">
        <f>SUM(H22,H24,H26)</f>
        <v>0</v>
      </c>
      <c r="I21" s="98">
        <f>SUM(I22,I24,I26)</f>
        <v>3547</v>
      </c>
      <c r="J21" s="98">
        <f>SUM(J22,J24,J26)</f>
        <v>2</v>
      </c>
      <c r="K21" s="98">
        <f>SUM(K22,K24,K26)</f>
        <v>5</v>
      </c>
      <c r="L21" s="98">
        <f>SUM(K22,K24,K26)</f>
        <v>5</v>
      </c>
    </row>
    <row r="22" spans="1:12" s="5" customFormat="1">
      <c r="A22" s="57"/>
      <c r="B22" s="124" t="s">
        <v>211</v>
      </c>
      <c r="C22" s="214">
        <f>SUM(C23:C23)</f>
        <v>1</v>
      </c>
      <c r="D22" s="214">
        <f>SUM(D23:D23)</f>
        <v>1</v>
      </c>
      <c r="E22" s="204"/>
      <c r="F22" s="126"/>
      <c r="G22" s="214">
        <f t="shared" ref="G22:L22" si="3">SUM(G23:G23)</f>
        <v>20</v>
      </c>
      <c r="H22" s="214">
        <f t="shared" si="3"/>
        <v>0</v>
      </c>
      <c r="I22" s="214">
        <f t="shared" si="3"/>
        <v>1100</v>
      </c>
      <c r="J22" s="216">
        <f t="shared" si="3"/>
        <v>1</v>
      </c>
      <c r="K22" s="216">
        <f t="shared" si="3"/>
        <v>2</v>
      </c>
      <c r="L22" s="217">
        <f t="shared" si="3"/>
        <v>0</v>
      </c>
    </row>
    <row r="23" spans="1:12" s="5" customFormat="1" ht="37.5">
      <c r="A23" s="57"/>
      <c r="B23" s="66" t="s">
        <v>352</v>
      </c>
      <c r="C23" s="56">
        <v>1</v>
      </c>
      <c r="D23" s="56">
        <v>1</v>
      </c>
      <c r="E23" s="97" t="s">
        <v>335</v>
      </c>
      <c r="F23" s="97" t="s">
        <v>353</v>
      </c>
      <c r="G23" s="21">
        <v>20</v>
      </c>
      <c r="H23" s="21"/>
      <c r="I23" s="21">
        <v>1100</v>
      </c>
      <c r="J23" s="97">
        <v>1</v>
      </c>
      <c r="K23" s="97">
        <v>2</v>
      </c>
      <c r="L23" s="97"/>
    </row>
    <row r="24" spans="1:12" s="5" customFormat="1">
      <c r="A24" s="57"/>
      <c r="B24" s="124" t="s">
        <v>212</v>
      </c>
      <c r="C24" s="214">
        <f>SUM(C25:C25)</f>
        <v>1</v>
      </c>
      <c r="D24" s="214">
        <f>SUM(D25:D25)</f>
        <v>1</v>
      </c>
      <c r="E24" s="204"/>
      <c r="F24" s="126"/>
      <c r="G24" s="214">
        <f t="shared" ref="G24:L24" si="4">SUM(G25:G25)</f>
        <v>15</v>
      </c>
      <c r="H24" s="214">
        <f t="shared" si="4"/>
        <v>0</v>
      </c>
      <c r="I24" s="214">
        <f t="shared" si="4"/>
        <v>797</v>
      </c>
      <c r="J24" s="216">
        <f t="shared" si="4"/>
        <v>0</v>
      </c>
      <c r="K24" s="216">
        <f t="shared" si="4"/>
        <v>3</v>
      </c>
      <c r="L24" s="217">
        <f t="shared" si="4"/>
        <v>0</v>
      </c>
    </row>
    <row r="25" spans="1:12" s="5" customFormat="1" ht="37.5">
      <c r="A25" s="57"/>
      <c r="B25" s="66" t="s">
        <v>354</v>
      </c>
      <c r="C25" s="56">
        <v>1</v>
      </c>
      <c r="D25" s="56">
        <v>1</v>
      </c>
      <c r="E25" s="97" t="s">
        <v>339</v>
      </c>
      <c r="F25" s="97" t="s">
        <v>323</v>
      </c>
      <c r="G25" s="21">
        <v>15</v>
      </c>
      <c r="H25" s="21"/>
      <c r="I25" s="21">
        <v>797</v>
      </c>
      <c r="J25" s="97"/>
      <c r="K25" s="97">
        <v>3</v>
      </c>
      <c r="L25" s="97"/>
    </row>
    <row r="26" spans="1:12" s="5" customFormat="1">
      <c r="A26" s="57"/>
      <c r="B26" s="124" t="s">
        <v>213</v>
      </c>
      <c r="C26" s="214">
        <f>SUM(C27:C28)</f>
        <v>1</v>
      </c>
      <c r="D26" s="214">
        <f>SUM(D27:D28)</f>
        <v>1</v>
      </c>
      <c r="E26" s="204"/>
      <c r="F26" s="126"/>
      <c r="G26" s="214">
        <f>SUM(G27:G27)</f>
        <v>13</v>
      </c>
      <c r="H26" s="214">
        <f>SUM(H27:H27)</f>
        <v>0</v>
      </c>
      <c r="I26" s="214">
        <f>SUM(I27:I27)</f>
        <v>1650</v>
      </c>
      <c r="J26" s="216">
        <f>SUM(J27:J27)</f>
        <v>1</v>
      </c>
      <c r="K26" s="216">
        <f>SUM(K27:K27)</f>
        <v>0</v>
      </c>
      <c r="L26" s="217">
        <f>SUM(L27:L28)</f>
        <v>31288</v>
      </c>
    </row>
    <row r="27" spans="1:12" s="5" customFormat="1" ht="37.5">
      <c r="A27" s="57"/>
      <c r="B27" s="66" t="s">
        <v>355</v>
      </c>
      <c r="C27" s="56">
        <v>1</v>
      </c>
      <c r="D27" s="56">
        <v>1</v>
      </c>
      <c r="E27" s="97" t="s">
        <v>356</v>
      </c>
      <c r="F27" s="97" t="s">
        <v>323</v>
      </c>
      <c r="G27" s="21">
        <v>13</v>
      </c>
      <c r="H27" s="21"/>
      <c r="I27" s="21">
        <v>1650</v>
      </c>
      <c r="J27" s="97">
        <v>1</v>
      </c>
      <c r="K27" s="97"/>
      <c r="L27" s="97"/>
    </row>
    <row r="28" spans="1:12" s="5" customFormat="1" ht="37.5">
      <c r="A28" s="57"/>
      <c r="B28" s="66" t="s">
        <v>716</v>
      </c>
      <c r="C28" s="21"/>
      <c r="D28" s="21"/>
      <c r="E28" s="250" t="s">
        <v>715</v>
      </c>
      <c r="F28" s="97" t="s">
        <v>323</v>
      </c>
      <c r="G28" s="21"/>
      <c r="H28" s="21"/>
      <c r="I28" s="21"/>
      <c r="J28" s="97">
        <v>1</v>
      </c>
      <c r="K28" s="97"/>
      <c r="L28" s="181">
        <v>31288</v>
      </c>
    </row>
    <row r="29" spans="1:12" s="5" customFormat="1" ht="37.5" customHeight="1">
      <c r="A29" s="58" t="s">
        <v>88</v>
      </c>
      <c r="B29" s="98" t="s">
        <v>63</v>
      </c>
      <c r="C29" s="98">
        <f>SUM(C30,C32,C34)</f>
        <v>1</v>
      </c>
      <c r="D29" s="98">
        <f>SUM(D30,D32,D34)</f>
        <v>1</v>
      </c>
      <c r="E29" s="98"/>
      <c r="F29" s="58"/>
      <c r="G29" s="98">
        <f t="shared" ref="G29:L29" si="5">SUM(G30,G32,G34)</f>
        <v>35</v>
      </c>
      <c r="H29" s="98">
        <f t="shared" si="5"/>
        <v>0</v>
      </c>
      <c r="I29" s="98">
        <f t="shared" si="5"/>
        <v>1022</v>
      </c>
      <c r="J29" s="98">
        <f t="shared" si="5"/>
        <v>3</v>
      </c>
      <c r="K29" s="98">
        <f t="shared" si="5"/>
        <v>2</v>
      </c>
      <c r="L29" s="98">
        <f t="shared" si="5"/>
        <v>64879</v>
      </c>
    </row>
    <row r="30" spans="1:12" s="5" customFormat="1">
      <c r="A30" s="57"/>
      <c r="B30" s="124" t="s">
        <v>211</v>
      </c>
      <c r="C30" s="125">
        <f>SUM(C31:C31)</f>
        <v>1</v>
      </c>
      <c r="D30" s="125">
        <f>SUM(D31:D31)</f>
        <v>1</v>
      </c>
      <c r="E30" s="204"/>
      <c r="F30" s="126"/>
      <c r="G30" s="125">
        <f t="shared" ref="G30:K30" si="6">SUM(G31:G31)</f>
        <v>35</v>
      </c>
      <c r="H30" s="125">
        <f t="shared" si="6"/>
        <v>0</v>
      </c>
      <c r="I30" s="125">
        <f t="shared" si="6"/>
        <v>1022</v>
      </c>
      <c r="J30" s="126">
        <f t="shared" si="6"/>
        <v>3</v>
      </c>
      <c r="K30" s="126">
        <f t="shared" si="6"/>
        <v>2</v>
      </c>
      <c r="L30" s="127">
        <f>SUM(L31:L31)</f>
        <v>64879</v>
      </c>
    </row>
    <row r="31" spans="1:12" s="5" customFormat="1" ht="37.5">
      <c r="A31" s="57"/>
      <c r="B31" s="66" t="s">
        <v>357</v>
      </c>
      <c r="C31" s="56">
        <v>1</v>
      </c>
      <c r="D31" s="56">
        <v>1</v>
      </c>
      <c r="E31" s="97" t="s">
        <v>335</v>
      </c>
      <c r="F31" s="97" t="s">
        <v>358</v>
      </c>
      <c r="G31" s="21">
        <v>35</v>
      </c>
      <c r="H31" s="21"/>
      <c r="I31" s="21">
        <v>1022</v>
      </c>
      <c r="J31" s="97">
        <v>3</v>
      </c>
      <c r="K31" s="97">
        <v>2</v>
      </c>
      <c r="L31" s="97">
        <v>64879</v>
      </c>
    </row>
    <row r="32" spans="1:12" s="5" customFormat="1">
      <c r="A32" s="57"/>
      <c r="B32" s="124" t="s">
        <v>212</v>
      </c>
      <c r="C32" s="125">
        <f>SUM(C33:C33)</f>
        <v>0</v>
      </c>
      <c r="D32" s="125">
        <f>SUM(D33:D33)</f>
        <v>0</v>
      </c>
      <c r="E32" s="204"/>
      <c r="F32" s="126"/>
      <c r="G32" s="125">
        <f t="shared" ref="G32:L32" si="7">SUM(G33:G33)</f>
        <v>0</v>
      </c>
      <c r="H32" s="125">
        <f t="shared" si="7"/>
        <v>0</v>
      </c>
      <c r="I32" s="125">
        <f t="shared" si="7"/>
        <v>0</v>
      </c>
      <c r="J32" s="126">
        <f t="shared" si="7"/>
        <v>0</v>
      </c>
      <c r="K32" s="126">
        <f t="shared" si="7"/>
        <v>0</v>
      </c>
      <c r="L32" s="127">
        <f t="shared" si="7"/>
        <v>0</v>
      </c>
    </row>
    <row r="33" spans="1:12" s="5" customFormat="1">
      <c r="A33" s="57"/>
      <c r="B33" s="66"/>
      <c r="C33" s="56"/>
      <c r="D33" s="56"/>
      <c r="E33" s="97"/>
      <c r="F33" s="97"/>
      <c r="G33" s="21"/>
      <c r="H33" s="21"/>
      <c r="I33" s="21"/>
      <c r="J33" s="97"/>
      <c r="K33" s="97"/>
      <c r="L33" s="97"/>
    </row>
    <row r="34" spans="1:12" s="5" customFormat="1">
      <c r="A34" s="57"/>
      <c r="B34" s="124" t="s">
        <v>213</v>
      </c>
      <c r="C34" s="125">
        <f>SUM(C35:C35)</f>
        <v>0</v>
      </c>
      <c r="D34" s="125">
        <f>SUM(D35:D35)</f>
        <v>0</v>
      </c>
      <c r="E34" s="204"/>
      <c r="F34" s="126"/>
      <c r="G34" s="125">
        <f t="shared" ref="G34:L34" si="8">SUM(G35:G35)</f>
        <v>0</v>
      </c>
      <c r="H34" s="125">
        <f t="shared" si="8"/>
        <v>0</v>
      </c>
      <c r="I34" s="125">
        <f t="shared" si="8"/>
        <v>0</v>
      </c>
      <c r="J34" s="126">
        <f t="shared" si="8"/>
        <v>0</v>
      </c>
      <c r="K34" s="126">
        <f t="shared" si="8"/>
        <v>0</v>
      </c>
      <c r="L34" s="127">
        <f t="shared" si="8"/>
        <v>0</v>
      </c>
    </row>
    <row r="35" spans="1:12" s="5" customFormat="1">
      <c r="A35" s="57"/>
      <c r="B35" s="66"/>
      <c r="C35" s="56"/>
      <c r="D35" s="56"/>
      <c r="E35" s="97"/>
      <c r="F35" s="97"/>
      <c r="G35" s="21"/>
      <c r="H35" s="21"/>
      <c r="I35" s="21"/>
      <c r="J35" s="97"/>
      <c r="K35" s="97"/>
      <c r="L35" s="97"/>
    </row>
    <row r="36" spans="1:12" s="5" customFormat="1" ht="75" customHeight="1">
      <c r="A36" s="98" t="s">
        <v>89</v>
      </c>
      <c r="B36" s="98" t="s">
        <v>64</v>
      </c>
      <c r="C36" s="98">
        <f>SUM(C37,C39,C41)</f>
        <v>2</v>
      </c>
      <c r="D36" s="98">
        <f>SUM(D37,D39,D41)</f>
        <v>2</v>
      </c>
      <c r="E36" s="98"/>
      <c r="F36" s="98"/>
      <c r="G36" s="98">
        <f t="shared" ref="G36:J36" si="9">SUM(G37,G39,G41)</f>
        <v>95</v>
      </c>
      <c r="H36" s="98">
        <f t="shared" si="9"/>
        <v>0</v>
      </c>
      <c r="I36" s="98">
        <f t="shared" si="9"/>
        <v>1132</v>
      </c>
      <c r="J36" s="98">
        <f t="shared" si="9"/>
        <v>0</v>
      </c>
      <c r="K36" s="98">
        <f>SUM(K37,K39,K41)</f>
        <v>4</v>
      </c>
      <c r="L36" s="98">
        <f>SUM(L37,L39,L41)</f>
        <v>160000</v>
      </c>
    </row>
    <row r="37" spans="1:12" s="5" customFormat="1">
      <c r="A37" s="57"/>
      <c r="B37" s="124" t="s">
        <v>211</v>
      </c>
      <c r="C37" s="125">
        <f>SUM(C38:C38)</f>
        <v>1</v>
      </c>
      <c r="D37" s="125">
        <f>SUM(D38:D38)</f>
        <v>1</v>
      </c>
      <c r="E37" s="204"/>
      <c r="F37" s="126"/>
      <c r="G37" s="125">
        <f t="shared" ref="G37:L37" si="10">SUM(G38:G38)</f>
        <v>85</v>
      </c>
      <c r="H37" s="125">
        <f t="shared" si="10"/>
        <v>0</v>
      </c>
      <c r="I37" s="125">
        <f t="shared" si="10"/>
        <v>700</v>
      </c>
      <c r="J37" s="126">
        <f t="shared" si="10"/>
        <v>0</v>
      </c>
      <c r="K37" s="126">
        <f t="shared" si="10"/>
        <v>1</v>
      </c>
      <c r="L37" s="127">
        <f t="shared" si="10"/>
        <v>0</v>
      </c>
    </row>
    <row r="38" spans="1:12" s="5" customFormat="1" ht="56.25">
      <c r="A38" s="57"/>
      <c r="B38" s="66" t="s">
        <v>359</v>
      </c>
      <c r="C38" s="56">
        <v>1</v>
      </c>
      <c r="D38" s="56">
        <v>1</v>
      </c>
      <c r="E38" s="97" t="s">
        <v>335</v>
      </c>
      <c r="F38" s="97" t="s">
        <v>349</v>
      </c>
      <c r="G38" s="21">
        <v>85</v>
      </c>
      <c r="H38" s="21"/>
      <c r="I38" s="128">
        <v>700</v>
      </c>
      <c r="J38" s="97"/>
      <c r="K38" s="97">
        <v>1</v>
      </c>
      <c r="L38" s="97"/>
    </row>
    <row r="39" spans="1:12" s="5" customFormat="1">
      <c r="A39" s="57"/>
      <c r="B39" s="124" t="s">
        <v>212</v>
      </c>
      <c r="C39" s="125">
        <f>SUM(C40:C40)</f>
        <v>1</v>
      </c>
      <c r="D39" s="125">
        <f>SUM(D40:D40)</f>
        <v>1</v>
      </c>
      <c r="E39" s="204"/>
      <c r="F39" s="126"/>
      <c r="G39" s="125">
        <f t="shared" ref="G39:L39" si="11">SUM(G40:G40)</f>
        <v>10</v>
      </c>
      <c r="H39" s="125">
        <f t="shared" si="11"/>
        <v>0</v>
      </c>
      <c r="I39" s="125">
        <f t="shared" si="11"/>
        <v>432</v>
      </c>
      <c r="J39" s="126">
        <f t="shared" si="11"/>
        <v>0</v>
      </c>
      <c r="K39" s="126">
        <f t="shared" si="11"/>
        <v>3</v>
      </c>
      <c r="L39" s="127">
        <f t="shared" si="11"/>
        <v>160000</v>
      </c>
    </row>
    <row r="40" spans="1:12" s="5" customFormat="1" ht="37.5">
      <c r="A40" s="57"/>
      <c r="B40" s="66" t="s">
        <v>360</v>
      </c>
      <c r="C40" s="56">
        <v>1</v>
      </c>
      <c r="D40" s="56">
        <v>1</v>
      </c>
      <c r="E40" s="97" t="s">
        <v>339</v>
      </c>
      <c r="F40" s="97" t="s">
        <v>323</v>
      </c>
      <c r="G40" s="21">
        <v>10</v>
      </c>
      <c r="H40" s="21"/>
      <c r="I40" s="21">
        <v>432</v>
      </c>
      <c r="J40" s="97"/>
      <c r="K40" s="97">
        <v>3</v>
      </c>
      <c r="L40" s="181">
        <v>160000</v>
      </c>
    </row>
    <row r="41" spans="1:12" s="5" customFormat="1">
      <c r="A41" s="57"/>
      <c r="B41" s="124" t="s">
        <v>213</v>
      </c>
      <c r="C41" s="125">
        <f>SUM(C42:C42)</f>
        <v>0</v>
      </c>
      <c r="D41" s="125">
        <f>SUM(D42:D42)</f>
        <v>0</v>
      </c>
      <c r="E41" s="204"/>
      <c r="F41" s="126"/>
      <c r="G41" s="125">
        <f t="shared" ref="G41:L41" si="12">SUM(G42:G42)</f>
        <v>0</v>
      </c>
      <c r="H41" s="125">
        <f t="shared" si="12"/>
        <v>0</v>
      </c>
      <c r="I41" s="125">
        <f t="shared" si="12"/>
        <v>0</v>
      </c>
      <c r="J41" s="126">
        <f t="shared" si="12"/>
        <v>0</v>
      </c>
      <c r="K41" s="126">
        <f t="shared" si="12"/>
        <v>0</v>
      </c>
      <c r="L41" s="127">
        <f t="shared" si="12"/>
        <v>0</v>
      </c>
    </row>
    <row r="42" spans="1:12" s="5" customFormat="1">
      <c r="A42" s="57"/>
      <c r="B42" s="66"/>
      <c r="C42" s="56"/>
      <c r="D42" s="56"/>
      <c r="E42" s="97"/>
      <c r="F42" s="97"/>
      <c r="G42" s="21"/>
      <c r="H42" s="21"/>
      <c r="I42" s="21"/>
      <c r="J42" s="97"/>
      <c r="K42" s="97"/>
      <c r="L42" s="97"/>
    </row>
    <row r="43" spans="1:12" s="5" customFormat="1" ht="93.75" customHeight="1">
      <c r="A43" s="98" t="s">
        <v>90</v>
      </c>
      <c r="B43" s="98" t="s">
        <v>65</v>
      </c>
      <c r="C43" s="98">
        <f>SUM(C44,C46,C48)</f>
        <v>1</v>
      </c>
      <c r="D43" s="98">
        <f>SUM(D44,D46,D48)</f>
        <v>1</v>
      </c>
      <c r="E43" s="98"/>
      <c r="F43" s="98"/>
      <c r="G43" s="98">
        <f t="shared" ref="G43:L43" si="13">SUM(G44,G46,G48)</f>
        <v>45</v>
      </c>
      <c r="H43" s="98">
        <f t="shared" si="13"/>
        <v>0</v>
      </c>
      <c r="I43" s="98">
        <f t="shared" si="13"/>
        <v>285</v>
      </c>
      <c r="J43" s="98">
        <f t="shared" si="13"/>
        <v>1</v>
      </c>
      <c r="K43" s="98">
        <f t="shared" si="13"/>
        <v>1</v>
      </c>
      <c r="L43" s="98">
        <f t="shared" si="13"/>
        <v>0</v>
      </c>
    </row>
    <row r="44" spans="1:12" s="5" customFormat="1">
      <c r="A44" s="57"/>
      <c r="B44" s="124" t="s">
        <v>211</v>
      </c>
      <c r="C44" s="125">
        <f>SUM(C45:C45)</f>
        <v>1</v>
      </c>
      <c r="D44" s="125">
        <f>SUM(D45:D45)</f>
        <v>1</v>
      </c>
      <c r="E44" s="204"/>
      <c r="F44" s="126"/>
      <c r="G44" s="125">
        <f t="shared" ref="G44:L44" si="14">SUM(G45:G45)</f>
        <v>45</v>
      </c>
      <c r="H44" s="125">
        <f t="shared" si="14"/>
        <v>0</v>
      </c>
      <c r="I44" s="125">
        <f t="shared" si="14"/>
        <v>285</v>
      </c>
      <c r="J44" s="126">
        <f t="shared" si="14"/>
        <v>1</v>
      </c>
      <c r="K44" s="126">
        <f t="shared" si="14"/>
        <v>1</v>
      </c>
      <c r="L44" s="127">
        <f t="shared" si="14"/>
        <v>0</v>
      </c>
    </row>
    <row r="45" spans="1:12" s="5" customFormat="1" ht="37.5">
      <c r="A45" s="57"/>
      <c r="B45" s="66" t="s">
        <v>361</v>
      </c>
      <c r="C45" s="56">
        <v>1</v>
      </c>
      <c r="D45" s="56">
        <v>1</v>
      </c>
      <c r="E45" s="97" t="s">
        <v>335</v>
      </c>
      <c r="F45" s="97" t="s">
        <v>323</v>
      </c>
      <c r="G45" s="21">
        <v>45</v>
      </c>
      <c r="H45" s="21"/>
      <c r="I45" s="21">
        <v>285</v>
      </c>
      <c r="J45" s="97">
        <v>1</v>
      </c>
      <c r="K45" s="97">
        <v>1</v>
      </c>
      <c r="L45" s="97"/>
    </row>
    <row r="46" spans="1:12" s="5" customFormat="1">
      <c r="A46" s="57"/>
      <c r="B46" s="124" t="s">
        <v>212</v>
      </c>
      <c r="C46" s="125">
        <f>SUM(C47:C47)</f>
        <v>0</v>
      </c>
      <c r="D46" s="125">
        <f>SUM(D47:D47)</f>
        <v>0</v>
      </c>
      <c r="E46" s="204"/>
      <c r="F46" s="126"/>
      <c r="G46" s="125">
        <f t="shared" ref="G46:L46" si="15">SUM(G47:G47)</f>
        <v>0</v>
      </c>
      <c r="H46" s="125">
        <f t="shared" si="15"/>
        <v>0</v>
      </c>
      <c r="I46" s="125">
        <f t="shared" si="15"/>
        <v>0</v>
      </c>
      <c r="J46" s="126">
        <f t="shared" si="15"/>
        <v>0</v>
      </c>
      <c r="K46" s="126">
        <f t="shared" si="15"/>
        <v>0</v>
      </c>
      <c r="L46" s="127">
        <f t="shared" si="15"/>
        <v>0</v>
      </c>
    </row>
    <row r="47" spans="1:12" s="5" customFormat="1">
      <c r="A47" s="57"/>
      <c r="B47" s="66"/>
      <c r="C47" s="56"/>
      <c r="D47" s="56"/>
      <c r="E47" s="97"/>
      <c r="F47" s="97"/>
      <c r="G47" s="21"/>
      <c r="H47" s="21"/>
      <c r="I47" s="21"/>
      <c r="J47" s="97"/>
      <c r="K47" s="97"/>
      <c r="L47" s="97"/>
    </row>
    <row r="48" spans="1:12" s="5" customFormat="1">
      <c r="A48" s="57"/>
      <c r="B48" s="124" t="s">
        <v>213</v>
      </c>
      <c r="C48" s="125">
        <f>SUM(C49:C49)</f>
        <v>0</v>
      </c>
      <c r="D48" s="125">
        <f>SUM(D49:D49)</f>
        <v>0</v>
      </c>
      <c r="E48" s="204"/>
      <c r="F48" s="126"/>
      <c r="G48" s="125">
        <f t="shared" ref="G48:L48" si="16">SUM(G49:G49)</f>
        <v>0</v>
      </c>
      <c r="H48" s="125">
        <f t="shared" si="16"/>
        <v>0</v>
      </c>
      <c r="I48" s="125">
        <f t="shared" si="16"/>
        <v>0</v>
      </c>
      <c r="J48" s="126">
        <f t="shared" si="16"/>
        <v>0</v>
      </c>
      <c r="K48" s="126">
        <f t="shared" si="16"/>
        <v>0</v>
      </c>
      <c r="L48" s="127">
        <f t="shared" si="16"/>
        <v>0</v>
      </c>
    </row>
    <row r="49" spans="1:12" s="5" customFormat="1">
      <c r="A49" s="57"/>
      <c r="B49" s="66"/>
      <c r="C49" s="56"/>
      <c r="D49" s="56"/>
      <c r="E49" s="97"/>
      <c r="F49" s="97"/>
      <c r="G49" s="21"/>
      <c r="H49" s="21"/>
      <c r="I49" s="21"/>
      <c r="J49" s="97"/>
      <c r="K49" s="97"/>
      <c r="L49" s="97"/>
    </row>
    <row r="50" spans="1:12" s="5" customFormat="1" ht="75" customHeight="1">
      <c r="A50" s="98" t="s">
        <v>91</v>
      </c>
      <c r="B50" s="98" t="s">
        <v>66</v>
      </c>
      <c r="C50" s="98" t="e">
        <f>SUM(C51,C53,C57)</f>
        <v>#REF!</v>
      </c>
      <c r="D50" s="98" t="e">
        <f>SUM(D51,D53,D57)</f>
        <v>#REF!</v>
      </c>
      <c r="E50" s="98"/>
      <c r="F50" s="98"/>
      <c r="G50" s="98">
        <f>SUM(G51,G53,G57)</f>
        <v>0</v>
      </c>
      <c r="H50" s="98">
        <f>SUM(H51,H53,H57)</f>
        <v>0</v>
      </c>
      <c r="I50" s="98">
        <f>I51+I53+I57</f>
        <v>0</v>
      </c>
      <c r="J50" s="98">
        <f>SUM(J51,J53,J57)</f>
        <v>0</v>
      </c>
      <c r="K50" s="98">
        <f>SUM(K51,K53,K57)</f>
        <v>0</v>
      </c>
      <c r="L50" s="98">
        <f>SUM(L51,L53,L57)</f>
        <v>0</v>
      </c>
    </row>
    <row r="51" spans="1:12" s="5" customFormat="1">
      <c r="A51" s="57"/>
      <c r="B51" s="124" t="s">
        <v>211</v>
      </c>
      <c r="C51" s="125">
        <f>SUM(C52:C52)</f>
        <v>0</v>
      </c>
      <c r="D51" s="125">
        <f>SUM(D52:D52)</f>
        <v>0</v>
      </c>
      <c r="E51" s="204"/>
      <c r="F51" s="126"/>
      <c r="G51" s="125">
        <f t="shared" ref="G51:L51" si="17">SUM(G52:G52)</f>
        <v>0</v>
      </c>
      <c r="H51" s="125">
        <f t="shared" si="17"/>
        <v>0</v>
      </c>
      <c r="I51" s="125">
        <f t="shared" si="17"/>
        <v>0</v>
      </c>
      <c r="J51" s="126">
        <f t="shared" si="17"/>
        <v>0</v>
      </c>
      <c r="K51" s="126">
        <f t="shared" si="17"/>
        <v>0</v>
      </c>
      <c r="L51" s="127">
        <f t="shared" si="17"/>
        <v>0</v>
      </c>
    </row>
    <row r="52" spans="1:12" s="5" customFormat="1">
      <c r="A52" s="57"/>
      <c r="B52" s="66"/>
      <c r="C52" s="56"/>
      <c r="D52" s="56"/>
      <c r="E52" s="97"/>
      <c r="F52" s="97"/>
      <c r="G52" s="21"/>
      <c r="H52" s="21"/>
      <c r="I52" s="21"/>
      <c r="J52" s="97"/>
      <c r="K52" s="97"/>
      <c r="L52" s="97"/>
    </row>
    <row r="53" spans="1:12" s="5" customFormat="1">
      <c r="A53" s="57"/>
      <c r="B53" s="124" t="s">
        <v>212</v>
      </c>
      <c r="C53" s="125" t="e">
        <f>C54+#REF!+C55+#REF!+C56</f>
        <v>#REF!</v>
      </c>
      <c r="D53" s="125" t="e">
        <f>D54+#REF!+D55+#REF!+D56</f>
        <v>#REF!</v>
      </c>
      <c r="E53" s="204"/>
      <c r="F53" s="126"/>
      <c r="G53" s="125">
        <f t="shared" ref="G53:L53" si="18">SUM(G54:G56)</f>
        <v>0</v>
      </c>
      <c r="H53" s="125">
        <f t="shared" si="18"/>
        <v>0</v>
      </c>
      <c r="I53" s="125">
        <f t="shared" si="18"/>
        <v>0</v>
      </c>
      <c r="J53" s="126">
        <f t="shared" si="18"/>
        <v>0</v>
      </c>
      <c r="K53" s="126">
        <f t="shared" si="18"/>
        <v>0</v>
      </c>
      <c r="L53" s="127">
        <f t="shared" si="18"/>
        <v>0</v>
      </c>
    </row>
    <row r="54" spans="1:12" s="5" customFormat="1">
      <c r="A54" s="57"/>
      <c r="B54" s="66"/>
      <c r="C54" s="56"/>
      <c r="D54" s="56"/>
      <c r="E54" s="97"/>
      <c r="F54" s="97"/>
      <c r="G54" s="21"/>
      <c r="H54" s="21"/>
      <c r="I54" s="21"/>
      <c r="J54" s="97"/>
      <c r="K54" s="97"/>
      <c r="L54" s="97"/>
    </row>
    <row r="55" spans="1:12" s="5" customFormat="1">
      <c r="A55" s="57"/>
      <c r="B55" s="66"/>
      <c r="C55" s="56"/>
      <c r="D55" s="56"/>
      <c r="E55" s="97"/>
      <c r="F55" s="97"/>
      <c r="G55" s="21"/>
      <c r="H55" s="21"/>
      <c r="I55" s="21"/>
      <c r="J55" s="97"/>
      <c r="K55" s="97"/>
      <c r="L55" s="97"/>
    </row>
    <row r="56" spans="1:12" s="5" customFormat="1">
      <c r="A56" s="57"/>
      <c r="B56" s="66"/>
      <c r="C56" s="56"/>
      <c r="D56" s="56"/>
      <c r="E56" s="97"/>
      <c r="F56" s="97"/>
      <c r="G56" s="21"/>
      <c r="H56" s="21"/>
      <c r="I56" s="21"/>
      <c r="J56" s="97"/>
      <c r="K56" s="97"/>
      <c r="L56" s="97"/>
    </row>
    <row r="57" spans="1:12" s="5" customFormat="1">
      <c r="A57" s="57"/>
      <c r="B57" s="124" t="s">
        <v>213</v>
      </c>
      <c r="C57" s="125">
        <f>SUM(C58:C61)</f>
        <v>0</v>
      </c>
      <c r="D57" s="125">
        <f>SUM(D58:D61)</f>
        <v>0</v>
      </c>
      <c r="E57" s="204"/>
      <c r="F57" s="126"/>
      <c r="G57" s="125">
        <f t="shared" ref="G57:L57" si="19">SUM(G58:G61)</f>
        <v>0</v>
      </c>
      <c r="H57" s="125">
        <f t="shared" si="19"/>
        <v>0</v>
      </c>
      <c r="I57" s="125">
        <f t="shared" si="19"/>
        <v>0</v>
      </c>
      <c r="J57" s="126">
        <f t="shared" si="19"/>
        <v>0</v>
      </c>
      <c r="K57" s="126">
        <f t="shared" si="19"/>
        <v>0</v>
      </c>
      <c r="L57" s="127">
        <f t="shared" si="19"/>
        <v>0</v>
      </c>
    </row>
    <row r="58" spans="1:12" s="5" customFormat="1">
      <c r="A58" s="57"/>
      <c r="B58" s="66"/>
      <c r="C58" s="56"/>
      <c r="D58" s="56"/>
      <c r="E58" s="97"/>
      <c r="F58" s="97"/>
      <c r="G58" s="21"/>
      <c r="H58" s="21"/>
      <c r="I58" s="21"/>
      <c r="J58" s="97"/>
      <c r="K58" s="97"/>
      <c r="L58" s="97"/>
    </row>
    <row r="59" spans="1:12" s="5" customFormat="1">
      <c r="A59" s="57"/>
      <c r="B59" s="66"/>
      <c r="C59" s="56"/>
      <c r="D59" s="56"/>
      <c r="E59" s="97"/>
      <c r="F59" s="97"/>
      <c r="G59" s="21"/>
      <c r="H59" s="21"/>
      <c r="I59" s="21"/>
      <c r="J59" s="97"/>
      <c r="K59" s="97"/>
      <c r="L59" s="97"/>
    </row>
    <row r="60" spans="1:12" s="5" customFormat="1">
      <c r="A60" s="57"/>
      <c r="B60" s="66"/>
      <c r="C60" s="56"/>
      <c r="D60" s="56"/>
      <c r="E60" s="97"/>
      <c r="F60" s="97"/>
      <c r="G60" s="21"/>
      <c r="H60" s="21"/>
      <c r="I60" s="21"/>
      <c r="J60" s="97"/>
      <c r="K60" s="97"/>
      <c r="L60" s="97"/>
    </row>
    <row r="61" spans="1:12">
      <c r="A61" s="57"/>
      <c r="B61" s="66"/>
      <c r="C61" s="56"/>
      <c r="D61" s="56"/>
      <c r="E61" s="97"/>
      <c r="F61" s="97"/>
      <c r="G61" s="21"/>
      <c r="H61" s="21"/>
      <c r="I61" s="21"/>
      <c r="J61" s="97"/>
      <c r="K61" s="97"/>
      <c r="L61" s="97"/>
    </row>
    <row r="62" spans="1:12" ht="187.5" customHeight="1">
      <c r="A62" s="98" t="s">
        <v>179</v>
      </c>
      <c r="B62" s="98" t="s">
        <v>180</v>
      </c>
      <c r="C62" s="98">
        <f>SUM(C63,C67,C70)</f>
        <v>0</v>
      </c>
      <c r="D62" s="98">
        <f>SUM(D63,D67,D70)</f>
        <v>0</v>
      </c>
      <c r="E62" s="98"/>
      <c r="F62" s="98"/>
      <c r="G62" s="98">
        <f t="shared" ref="G62:K62" si="20">SUM(G63,G67,G70)</f>
        <v>0</v>
      </c>
      <c r="H62" s="98">
        <f t="shared" si="20"/>
        <v>0</v>
      </c>
      <c r="I62" s="98">
        <f t="shared" si="20"/>
        <v>0</v>
      </c>
      <c r="J62" s="98">
        <f t="shared" si="20"/>
        <v>0</v>
      </c>
      <c r="K62" s="98">
        <f t="shared" si="20"/>
        <v>0</v>
      </c>
      <c r="L62" s="98">
        <f>L63+L67+L70</f>
        <v>0</v>
      </c>
    </row>
    <row r="63" spans="1:12">
      <c r="A63" s="57"/>
      <c r="B63" s="124" t="s">
        <v>211</v>
      </c>
      <c r="C63" s="125">
        <f>SUM(C64:C66)</f>
        <v>0</v>
      </c>
      <c r="D63" s="125">
        <f>SUM(D64:D66)</f>
        <v>0</v>
      </c>
      <c r="E63" s="204"/>
      <c r="F63" s="126"/>
      <c r="G63" s="125">
        <f t="shared" ref="G63:K63" si="21">SUM(G64:G66)</f>
        <v>0</v>
      </c>
      <c r="H63" s="125">
        <f t="shared" si="21"/>
        <v>0</v>
      </c>
      <c r="I63" s="125">
        <f t="shared" si="21"/>
        <v>0</v>
      </c>
      <c r="J63" s="126">
        <f t="shared" si="21"/>
        <v>0</v>
      </c>
      <c r="K63" s="126">
        <f t="shared" si="21"/>
        <v>0</v>
      </c>
      <c r="L63" s="127">
        <f>L64+L65+L66</f>
        <v>0</v>
      </c>
    </row>
    <row r="64" spans="1:12">
      <c r="A64" s="57"/>
      <c r="B64" s="66"/>
      <c r="C64" s="56"/>
      <c r="D64" s="56"/>
      <c r="E64" s="97"/>
      <c r="F64" s="97"/>
      <c r="G64" s="21"/>
      <c r="H64" s="21"/>
      <c r="I64" s="21"/>
      <c r="J64" s="97"/>
      <c r="K64" s="97"/>
      <c r="L64" s="97"/>
    </row>
    <row r="65" spans="1:14">
      <c r="A65" s="57"/>
      <c r="B65" s="66"/>
      <c r="C65" s="56"/>
      <c r="D65" s="56"/>
      <c r="E65" s="97"/>
      <c r="F65" s="97"/>
      <c r="G65" s="21"/>
      <c r="H65" s="21"/>
      <c r="I65" s="21"/>
      <c r="J65" s="97"/>
      <c r="K65" s="97"/>
      <c r="L65" s="97"/>
    </row>
    <row r="66" spans="1:14">
      <c r="A66" s="57"/>
      <c r="B66" s="66"/>
      <c r="C66" s="56"/>
      <c r="D66" s="56"/>
      <c r="E66" s="97"/>
      <c r="F66" s="97"/>
      <c r="G66" s="21"/>
      <c r="H66" s="21"/>
      <c r="I66" s="21"/>
      <c r="J66" s="97"/>
      <c r="K66" s="97"/>
      <c r="L66" s="97"/>
    </row>
    <row r="67" spans="1:14">
      <c r="A67" s="57"/>
      <c r="B67" s="124" t="s">
        <v>212</v>
      </c>
      <c r="C67" s="125">
        <f>SUM(C68:C69)</f>
        <v>0</v>
      </c>
      <c r="D67" s="125">
        <f>SUM(D68:D69)</f>
        <v>0</v>
      </c>
      <c r="E67" s="204"/>
      <c r="F67" s="126"/>
      <c r="G67" s="125">
        <f t="shared" ref="G67:L67" si="22">SUM(G68:G69)</f>
        <v>0</v>
      </c>
      <c r="H67" s="125">
        <f t="shared" si="22"/>
        <v>0</v>
      </c>
      <c r="I67" s="125">
        <f t="shared" si="22"/>
        <v>0</v>
      </c>
      <c r="J67" s="126">
        <f t="shared" si="22"/>
        <v>0</v>
      </c>
      <c r="K67" s="126">
        <f t="shared" si="22"/>
        <v>0</v>
      </c>
      <c r="L67" s="127">
        <f t="shared" si="22"/>
        <v>0</v>
      </c>
    </row>
    <row r="68" spans="1:14">
      <c r="A68" s="57"/>
      <c r="B68" s="66"/>
      <c r="C68" s="56"/>
      <c r="D68" s="56"/>
      <c r="E68" s="97"/>
      <c r="F68" s="97"/>
      <c r="G68" s="21"/>
      <c r="H68" s="21"/>
      <c r="I68" s="21"/>
      <c r="J68" s="97"/>
      <c r="K68" s="97"/>
      <c r="L68" s="97"/>
    </row>
    <row r="69" spans="1:14">
      <c r="A69" s="57"/>
      <c r="B69" s="66"/>
      <c r="C69" s="56"/>
      <c r="D69" s="56"/>
      <c r="E69" s="97"/>
      <c r="F69" s="97"/>
      <c r="G69" s="21"/>
      <c r="H69" s="21"/>
      <c r="I69" s="21"/>
      <c r="J69" s="97"/>
      <c r="K69" s="97"/>
      <c r="L69" s="97"/>
    </row>
    <row r="70" spans="1:14">
      <c r="A70" s="57"/>
      <c r="B70" s="124" t="s">
        <v>213</v>
      </c>
      <c r="C70" s="125">
        <f>SUM(C71:C73)</f>
        <v>0</v>
      </c>
      <c r="D70" s="125">
        <f>SUM(D71:D73)</f>
        <v>0</v>
      </c>
      <c r="E70" s="204"/>
      <c r="F70" s="126"/>
      <c r="G70" s="125">
        <f t="shared" ref="G70:L70" si="23">SUM(G71:G73)</f>
        <v>0</v>
      </c>
      <c r="H70" s="125">
        <f t="shared" si="23"/>
        <v>0</v>
      </c>
      <c r="I70" s="125">
        <f t="shared" si="23"/>
        <v>0</v>
      </c>
      <c r="J70" s="126">
        <f t="shared" si="23"/>
        <v>0</v>
      </c>
      <c r="K70" s="126">
        <f t="shared" si="23"/>
        <v>0</v>
      </c>
      <c r="L70" s="127">
        <f t="shared" si="23"/>
        <v>0</v>
      </c>
    </row>
    <row r="71" spans="1:14">
      <c r="A71" s="57"/>
      <c r="B71" s="66"/>
      <c r="C71" s="56"/>
      <c r="D71" s="56"/>
      <c r="E71" s="97"/>
      <c r="F71" s="97"/>
      <c r="G71" s="21"/>
      <c r="H71" s="21"/>
      <c r="I71" s="21"/>
      <c r="J71" s="97"/>
      <c r="K71" s="97"/>
      <c r="L71" s="97"/>
    </row>
    <row r="72" spans="1:14">
      <c r="A72" s="57"/>
      <c r="B72" s="66"/>
      <c r="C72" s="56"/>
      <c r="D72" s="56"/>
      <c r="E72" s="97"/>
      <c r="F72" s="97"/>
      <c r="G72" s="21"/>
      <c r="H72" s="21"/>
      <c r="I72" s="21"/>
      <c r="J72" s="97"/>
      <c r="K72" s="97"/>
      <c r="L72" s="97"/>
    </row>
    <row r="73" spans="1:14">
      <c r="A73" s="57"/>
      <c r="B73" s="66"/>
      <c r="C73" s="56"/>
      <c r="D73" s="56"/>
      <c r="E73" s="97"/>
      <c r="F73" s="97"/>
      <c r="G73" s="21"/>
      <c r="H73" s="21"/>
      <c r="I73" s="21"/>
      <c r="J73" s="97"/>
      <c r="K73" s="97"/>
      <c r="L73" s="97"/>
    </row>
    <row r="74" spans="1:14" ht="19.5">
      <c r="A74" s="379" t="s">
        <v>178</v>
      </c>
      <c r="B74" s="379"/>
      <c r="C74" s="379"/>
      <c r="D74" s="379"/>
      <c r="E74" s="379"/>
      <c r="F74" s="379"/>
      <c r="G74" s="379"/>
      <c r="H74" s="379"/>
      <c r="I74" s="379"/>
      <c r="J74" s="379"/>
      <c r="K74" s="309">
        <f>I4+I21+I29+I36+I43</f>
        <v>10719</v>
      </c>
      <c r="L74" s="98"/>
    </row>
    <row r="75" spans="1:14">
      <c r="K75" s="205"/>
      <c r="L75" s="122"/>
    </row>
    <row r="76" spans="1:14">
      <c r="I76" s="10"/>
      <c r="J76" s="10"/>
      <c r="K76" s="122"/>
      <c r="L76" s="122"/>
      <c r="M76" s="3"/>
      <c r="N76" s="3"/>
    </row>
    <row r="77" spans="1:14">
      <c r="I77" s="10"/>
      <c r="J77" s="10"/>
      <c r="K77" s="122"/>
      <c r="L77" s="122"/>
      <c r="M77" s="3"/>
      <c r="N77" s="3"/>
    </row>
    <row r="78" spans="1:14">
      <c r="I78" s="10"/>
      <c r="J78" s="10"/>
      <c r="K78" s="122"/>
      <c r="L78" s="122"/>
      <c r="M78" s="3"/>
      <c r="N78" s="3"/>
    </row>
    <row r="79" spans="1:14">
      <c r="I79" s="10"/>
      <c r="J79" s="10"/>
      <c r="K79" s="122"/>
      <c r="L79" s="122"/>
      <c r="M79" s="3"/>
      <c r="N79" s="3"/>
    </row>
    <row r="80" spans="1:14">
      <c r="I80" s="10"/>
      <c r="J80" s="10"/>
      <c r="K80" s="122"/>
      <c r="L80" s="122"/>
      <c r="M80" s="3"/>
      <c r="N80" s="3"/>
    </row>
    <row r="81" spans="1:14">
      <c r="I81" s="10"/>
      <c r="J81" s="10"/>
      <c r="K81" s="122"/>
      <c r="L81" s="122"/>
      <c r="M81" s="3"/>
      <c r="N81" s="3"/>
    </row>
    <row r="82" spans="1:14">
      <c r="I82" s="10"/>
      <c r="J82" s="206"/>
      <c r="K82" s="207"/>
      <c r="L82" s="207"/>
      <c r="M82" s="208"/>
      <c r="N82" s="3"/>
    </row>
    <row r="83" spans="1:14">
      <c r="I83" s="10"/>
      <c r="J83" s="206"/>
      <c r="K83" s="207"/>
      <c r="L83" s="207"/>
      <c r="M83" s="208"/>
      <c r="N83" s="3"/>
    </row>
    <row r="84" spans="1:14">
      <c r="A84"/>
      <c r="B84"/>
      <c r="C84"/>
      <c r="D84"/>
      <c r="E84"/>
      <c r="F84"/>
      <c r="G84"/>
      <c r="H84"/>
      <c r="I84" s="3"/>
      <c r="J84" s="208"/>
      <c r="K84" s="207"/>
      <c r="L84" s="207"/>
      <c r="M84" s="208"/>
      <c r="N84" s="3"/>
    </row>
    <row r="85" spans="1:14">
      <c r="A85"/>
      <c r="B85"/>
      <c r="C85"/>
      <c r="D85"/>
      <c r="E85"/>
      <c r="F85"/>
      <c r="G85"/>
      <c r="H85"/>
      <c r="I85" s="3"/>
      <c r="J85" s="208"/>
      <c r="K85" s="209"/>
      <c r="L85" s="209"/>
      <c r="M85" s="208"/>
      <c r="N85" s="3"/>
    </row>
    <row r="86" spans="1:14">
      <c r="A86"/>
      <c r="B86"/>
      <c r="C86"/>
      <c r="D86"/>
      <c r="E86"/>
      <c r="F86"/>
      <c r="G86"/>
      <c r="H86"/>
      <c r="I86" s="3"/>
      <c r="J86" s="208"/>
      <c r="K86" s="210"/>
      <c r="L86" s="210"/>
      <c r="M86" s="208"/>
      <c r="N86" s="3"/>
    </row>
    <row r="87" spans="1:14">
      <c r="A87"/>
      <c r="B87"/>
      <c r="C87"/>
      <c r="D87"/>
      <c r="E87"/>
      <c r="F87"/>
      <c r="G87"/>
      <c r="H87"/>
      <c r="I87" s="3"/>
      <c r="J87" s="208"/>
      <c r="K87" s="210"/>
      <c r="L87" s="210"/>
      <c r="M87" s="208"/>
      <c r="N87" s="3"/>
    </row>
    <row r="88" spans="1:14">
      <c r="A88"/>
      <c r="B88"/>
      <c r="C88"/>
      <c r="D88"/>
      <c r="E88"/>
      <c r="F88"/>
      <c r="G88"/>
      <c r="H88"/>
      <c r="I88" s="3"/>
      <c r="J88" s="208"/>
      <c r="K88" s="210"/>
      <c r="L88" s="210"/>
      <c r="M88" s="208"/>
      <c r="N88" s="3"/>
    </row>
    <row r="89" spans="1:14">
      <c r="A89"/>
      <c r="B89"/>
      <c r="C89"/>
      <c r="D89"/>
      <c r="E89"/>
      <c r="F89"/>
      <c r="G89"/>
      <c r="H89"/>
      <c r="I89" s="3"/>
      <c r="J89" s="3"/>
      <c r="K89" s="123"/>
      <c r="L89" s="123"/>
      <c r="M89" s="3"/>
      <c r="N89" s="3"/>
    </row>
    <row r="90" spans="1:14">
      <c r="A90"/>
      <c r="B90"/>
      <c r="C90"/>
      <c r="D90"/>
      <c r="E90"/>
      <c r="F90"/>
      <c r="G90"/>
      <c r="H90"/>
      <c r="I90" s="3"/>
      <c r="J90" s="3"/>
      <c r="K90" s="123"/>
      <c r="L90" s="123"/>
      <c r="M90" s="3"/>
      <c r="N90" s="3"/>
    </row>
    <row r="91" spans="1:14">
      <c r="A91"/>
      <c r="B91"/>
      <c r="C91"/>
      <c r="D91"/>
      <c r="E91"/>
      <c r="F91"/>
      <c r="G91"/>
      <c r="H91"/>
      <c r="I91" s="3"/>
      <c r="J91" s="3"/>
      <c r="K91" s="123"/>
      <c r="L91" s="123"/>
      <c r="M91" s="3"/>
      <c r="N91" s="3"/>
    </row>
    <row r="92" spans="1:14">
      <c r="A92"/>
      <c r="B92"/>
      <c r="C92"/>
      <c r="D92"/>
      <c r="E92"/>
      <c r="F92"/>
      <c r="G92"/>
      <c r="H92"/>
      <c r="I92" s="3"/>
      <c r="J92" s="208"/>
      <c r="K92" s="210"/>
      <c r="L92" s="210"/>
      <c r="M92" s="208"/>
      <c r="N92" s="208"/>
    </row>
    <row r="93" spans="1:14">
      <c r="A93"/>
      <c r="B93"/>
      <c r="C93"/>
      <c r="D93"/>
      <c r="E93"/>
      <c r="F93"/>
      <c r="G93"/>
      <c r="H93"/>
      <c r="I93" s="3"/>
      <c r="J93" s="208"/>
      <c r="K93" s="210"/>
      <c r="L93" s="210"/>
      <c r="M93" s="208"/>
      <c r="N93" s="208"/>
    </row>
    <row r="94" spans="1:14">
      <c r="A94"/>
      <c r="B94"/>
      <c r="C94"/>
      <c r="D94"/>
      <c r="E94"/>
      <c r="F94"/>
      <c r="G94"/>
      <c r="H94"/>
      <c r="I94" s="3"/>
      <c r="J94" s="208"/>
      <c r="K94" s="210"/>
      <c r="L94" s="210"/>
      <c r="M94" s="208"/>
      <c r="N94" s="208"/>
    </row>
    <row r="95" spans="1:14">
      <c r="A95"/>
      <c r="B95"/>
      <c r="C95"/>
      <c r="D95"/>
      <c r="E95"/>
      <c r="F95"/>
      <c r="G95"/>
      <c r="H95"/>
      <c r="I95" s="3"/>
      <c r="J95" s="208"/>
      <c r="K95" s="210"/>
      <c r="L95" s="210"/>
      <c r="M95" s="208"/>
      <c r="N95" s="208"/>
    </row>
    <row r="96" spans="1:14">
      <c r="A96"/>
      <c r="B96"/>
      <c r="C96"/>
      <c r="D96"/>
      <c r="E96"/>
      <c r="F96"/>
      <c r="G96"/>
      <c r="H96"/>
      <c r="I96" s="3"/>
      <c r="J96" s="208"/>
      <c r="K96" s="209"/>
      <c r="L96" s="209"/>
      <c r="M96" s="208"/>
      <c r="N96" s="208"/>
    </row>
    <row r="97" spans="1:14">
      <c r="A97"/>
      <c r="B97"/>
      <c r="C97"/>
      <c r="D97"/>
      <c r="E97"/>
      <c r="F97"/>
      <c r="G97"/>
      <c r="H97"/>
      <c r="I97" s="3"/>
      <c r="J97" s="208"/>
      <c r="K97" s="210"/>
      <c r="L97" s="210"/>
      <c r="M97" s="208"/>
      <c r="N97" s="208"/>
    </row>
    <row r="98" spans="1:14">
      <c r="A98"/>
      <c r="B98"/>
      <c r="C98"/>
      <c r="D98"/>
      <c r="E98"/>
      <c r="F98"/>
      <c r="G98"/>
      <c r="H98"/>
      <c r="I98" s="3"/>
      <c r="J98" s="208"/>
      <c r="K98" s="210"/>
      <c r="L98" s="210"/>
      <c r="M98" s="208"/>
      <c r="N98" s="208"/>
    </row>
    <row r="99" spans="1:14">
      <c r="A99"/>
      <c r="B99"/>
      <c r="C99"/>
      <c r="D99"/>
      <c r="E99"/>
      <c r="F99"/>
      <c r="G99"/>
      <c r="H99"/>
      <c r="I99" s="3"/>
      <c r="J99" s="208"/>
      <c r="K99" s="210"/>
      <c r="L99" s="210"/>
      <c r="M99" s="208"/>
      <c r="N99" s="208"/>
    </row>
    <row r="100" spans="1:14">
      <c r="A100"/>
      <c r="B100"/>
      <c r="C100"/>
      <c r="D100"/>
      <c r="E100"/>
      <c r="F100"/>
      <c r="G100"/>
      <c r="H100"/>
      <c r="I100" s="3"/>
      <c r="J100" s="208"/>
      <c r="K100" s="210"/>
      <c r="L100" s="210"/>
      <c r="M100" s="208"/>
      <c r="N100" s="208"/>
    </row>
    <row r="101" spans="1:14">
      <c r="A101"/>
      <c r="B101"/>
      <c r="C101"/>
      <c r="D101"/>
      <c r="E101"/>
      <c r="F101"/>
      <c r="G101"/>
      <c r="H101"/>
      <c r="I101" s="3"/>
      <c r="J101" s="208"/>
      <c r="K101" s="210"/>
      <c r="L101" s="210"/>
      <c r="M101" s="208"/>
      <c r="N101" s="208"/>
    </row>
    <row r="102" spans="1:14">
      <c r="A102"/>
      <c r="B102"/>
      <c r="C102"/>
      <c r="D102"/>
      <c r="E102"/>
      <c r="F102"/>
      <c r="G102"/>
      <c r="H102"/>
      <c r="I102" s="3"/>
      <c r="J102" s="3"/>
      <c r="K102" s="123"/>
      <c r="L102" s="123"/>
      <c r="M102" s="3"/>
      <c r="N102" s="3"/>
    </row>
    <row r="103" spans="1:14">
      <c r="A103"/>
      <c r="B103"/>
      <c r="C103"/>
      <c r="D103"/>
      <c r="E103"/>
      <c r="F103"/>
      <c r="G103"/>
      <c r="H103"/>
      <c r="I103" s="3"/>
      <c r="J103" s="3"/>
      <c r="K103" s="123"/>
      <c r="L103" s="123"/>
      <c r="M103" s="3"/>
      <c r="N103" s="3"/>
    </row>
    <row r="104" spans="1:14">
      <c r="A104"/>
      <c r="B104"/>
      <c r="C104"/>
      <c r="D104"/>
      <c r="E104"/>
      <c r="F104"/>
      <c r="G104"/>
      <c r="H104"/>
      <c r="I104" s="3"/>
      <c r="J104" s="208"/>
      <c r="K104" s="210"/>
      <c r="L104" s="210"/>
      <c r="M104" s="208"/>
      <c r="N104" s="208"/>
    </row>
    <row r="105" spans="1:14">
      <c r="A105"/>
      <c r="B105"/>
      <c r="C105"/>
      <c r="D105"/>
      <c r="E105"/>
      <c r="F105"/>
      <c r="G105"/>
      <c r="H105"/>
      <c r="I105" s="3"/>
      <c r="J105" s="208"/>
      <c r="K105" s="210"/>
      <c r="L105" s="210"/>
      <c r="M105" s="208"/>
      <c r="N105" s="208"/>
    </row>
    <row r="106" spans="1:14">
      <c r="A106"/>
      <c r="B106"/>
      <c r="C106"/>
      <c r="D106"/>
      <c r="E106"/>
      <c r="F106"/>
      <c r="G106"/>
      <c r="H106"/>
      <c r="I106" s="3"/>
      <c r="J106" s="208"/>
      <c r="K106" s="210"/>
      <c r="L106" s="210"/>
      <c r="M106" s="208"/>
      <c r="N106" s="208"/>
    </row>
    <row r="107" spans="1:14">
      <c r="A107"/>
      <c r="B107"/>
      <c r="C107"/>
      <c r="D107"/>
      <c r="E107"/>
      <c r="F107"/>
      <c r="G107"/>
      <c r="H107"/>
      <c r="I107" s="3"/>
      <c r="J107" s="208"/>
      <c r="K107" s="209"/>
      <c r="L107" s="209"/>
      <c r="M107" s="208"/>
      <c r="N107" s="208"/>
    </row>
    <row r="108" spans="1:14">
      <c r="A108"/>
      <c r="B108"/>
      <c r="C108"/>
      <c r="D108"/>
      <c r="E108"/>
      <c r="F108"/>
      <c r="G108"/>
      <c r="H108"/>
      <c r="I108" s="3"/>
      <c r="J108" s="208"/>
      <c r="K108" s="210"/>
      <c r="L108" s="210"/>
      <c r="M108" s="208"/>
      <c r="N108" s="208"/>
    </row>
    <row r="109" spans="1:14">
      <c r="A109"/>
      <c r="B109"/>
      <c r="C109"/>
      <c r="D109"/>
      <c r="E109"/>
      <c r="F109"/>
      <c r="G109"/>
      <c r="H109"/>
      <c r="I109" s="3"/>
      <c r="J109" s="208"/>
      <c r="K109" s="210"/>
      <c r="L109" s="210"/>
      <c r="M109" s="208"/>
      <c r="N109" s="208"/>
    </row>
    <row r="110" spans="1:14">
      <c r="A110"/>
      <c r="B110"/>
      <c r="C110"/>
      <c r="D110"/>
      <c r="E110"/>
      <c r="F110"/>
      <c r="G110"/>
      <c r="H110"/>
      <c r="I110" s="3"/>
      <c r="J110" s="208"/>
      <c r="K110" s="210"/>
      <c r="L110" s="210"/>
      <c r="M110" s="208"/>
      <c r="N110" s="208"/>
    </row>
    <row r="111" spans="1:14">
      <c r="A111"/>
      <c r="B111"/>
      <c r="C111"/>
      <c r="D111"/>
      <c r="E111"/>
      <c r="F111"/>
      <c r="G111"/>
      <c r="H111"/>
      <c r="I111" s="3"/>
      <c r="J111" s="208"/>
      <c r="K111" s="210"/>
      <c r="L111" s="210"/>
      <c r="M111" s="208"/>
      <c r="N111" s="208"/>
    </row>
    <row r="112" spans="1:14">
      <c r="A112"/>
      <c r="B112"/>
      <c r="C112"/>
      <c r="D112"/>
      <c r="E112"/>
      <c r="F112"/>
      <c r="G112"/>
      <c r="H112"/>
      <c r="I112" s="3"/>
      <c r="J112" s="208"/>
      <c r="K112" s="210"/>
      <c r="L112" s="210"/>
      <c r="M112" s="208"/>
      <c r="N112" s="208"/>
    </row>
    <row r="113" spans="1:17">
      <c r="A113"/>
      <c r="B113"/>
      <c r="C113"/>
      <c r="D113"/>
      <c r="E113"/>
      <c r="F113"/>
      <c r="G113"/>
      <c r="H113"/>
      <c r="I113" s="3"/>
      <c r="J113" s="208"/>
      <c r="K113" s="210"/>
      <c r="L113" s="210"/>
      <c r="M113" s="208"/>
      <c r="N113" s="208"/>
    </row>
    <row r="114" spans="1:17">
      <c r="A114"/>
      <c r="B114"/>
      <c r="C114"/>
      <c r="D114"/>
      <c r="E114"/>
      <c r="F114"/>
      <c r="G114"/>
      <c r="H114"/>
      <c r="I114" s="3"/>
      <c r="J114" s="208"/>
      <c r="K114" s="210"/>
      <c r="L114" s="210"/>
      <c r="M114" s="208"/>
      <c r="N114" s="208"/>
    </row>
    <row r="115" spans="1:17">
      <c r="A115"/>
      <c r="B115"/>
      <c r="C115"/>
      <c r="D115"/>
      <c r="E115"/>
      <c r="F115"/>
      <c r="G115"/>
      <c r="H115"/>
      <c r="I115" s="3"/>
      <c r="J115" s="208"/>
      <c r="K115" s="210"/>
      <c r="L115" s="210"/>
      <c r="M115" s="208"/>
      <c r="N115" s="208"/>
    </row>
    <row r="116" spans="1:17">
      <c r="A116"/>
      <c r="B116"/>
      <c r="C116"/>
      <c r="D116"/>
      <c r="E116"/>
      <c r="F116"/>
      <c r="G116"/>
      <c r="H116"/>
      <c r="I116" s="3"/>
      <c r="J116" s="208"/>
      <c r="K116" s="210"/>
      <c r="L116" s="210"/>
      <c r="M116" s="208"/>
      <c r="N116" s="208"/>
    </row>
    <row r="117" spans="1:17">
      <c r="A117"/>
      <c r="B117"/>
      <c r="C117"/>
      <c r="D117"/>
      <c r="E117"/>
      <c r="F117"/>
      <c r="G117"/>
      <c r="H117"/>
      <c r="I117" s="3"/>
      <c r="J117" s="208"/>
      <c r="K117" s="210"/>
      <c r="L117" s="210"/>
      <c r="M117" s="208"/>
      <c r="N117" s="208"/>
    </row>
    <row r="118" spans="1:17">
      <c r="A118"/>
      <c r="B118"/>
      <c r="C118"/>
      <c r="D118"/>
      <c r="E118"/>
      <c r="F118"/>
      <c r="G118"/>
      <c r="H118"/>
      <c r="I118" s="3"/>
      <c r="J118" s="208"/>
      <c r="K118" s="209"/>
      <c r="L118" s="209"/>
      <c r="M118" s="208"/>
      <c r="N118" s="208"/>
    </row>
    <row r="119" spans="1:17">
      <c r="A119"/>
      <c r="B119"/>
      <c r="C119"/>
      <c r="D119"/>
      <c r="E119"/>
      <c r="F119"/>
      <c r="G119"/>
      <c r="H119"/>
      <c r="I119" s="3"/>
      <c r="J119" s="208"/>
      <c r="K119" s="210"/>
      <c r="L119" s="210"/>
      <c r="M119" s="208"/>
      <c r="N119" s="208"/>
    </row>
    <row r="120" spans="1:17">
      <c r="A120"/>
      <c r="B120"/>
      <c r="C120"/>
      <c r="D120"/>
      <c r="E120"/>
      <c r="F120"/>
      <c r="G120" s="211"/>
      <c r="H120" s="211"/>
      <c r="I120" s="208"/>
      <c r="J120" s="208"/>
      <c r="K120" s="210"/>
      <c r="L120" s="210"/>
      <c r="M120" s="208"/>
      <c r="N120" s="208"/>
      <c r="O120" s="211"/>
      <c r="P120" s="211"/>
      <c r="Q120" s="211"/>
    </row>
    <row r="121" spans="1:17">
      <c r="A121"/>
      <c r="B121"/>
      <c r="C121"/>
      <c r="D121"/>
      <c r="E121"/>
      <c r="F121"/>
      <c r="G121" s="211"/>
      <c r="H121" s="211"/>
      <c r="I121" s="208"/>
      <c r="J121" s="208"/>
      <c r="K121" s="210"/>
      <c r="L121" s="210"/>
      <c r="M121" s="208"/>
      <c r="N121" s="208"/>
      <c r="O121" s="211"/>
      <c r="P121" s="211"/>
      <c r="Q121" s="211"/>
    </row>
    <row r="122" spans="1:17">
      <c r="A122"/>
      <c r="B122"/>
      <c r="C122"/>
      <c r="D122"/>
      <c r="E122"/>
      <c r="F122"/>
      <c r="G122" s="211"/>
      <c r="H122" s="211"/>
      <c r="I122" s="208"/>
      <c r="J122" s="208"/>
      <c r="K122" s="210"/>
      <c r="L122" s="210"/>
      <c r="M122" s="208"/>
      <c r="N122" s="208"/>
      <c r="O122" s="211"/>
      <c r="P122" s="211"/>
      <c r="Q122" s="211"/>
    </row>
    <row r="123" spans="1:17">
      <c r="A123"/>
      <c r="B123"/>
      <c r="C123"/>
      <c r="D123"/>
      <c r="E123"/>
      <c r="F123"/>
      <c r="G123" s="211"/>
      <c r="H123" s="211"/>
      <c r="I123" s="208"/>
      <c r="J123" s="208"/>
      <c r="K123" s="210"/>
      <c r="L123" s="210"/>
      <c r="M123" s="208"/>
      <c r="N123" s="208"/>
      <c r="O123" s="211"/>
      <c r="P123" s="211"/>
      <c r="Q123" s="211"/>
    </row>
    <row r="124" spans="1:17">
      <c r="A124"/>
      <c r="B124"/>
      <c r="C124"/>
      <c r="D124"/>
      <c r="E124"/>
      <c r="F124"/>
      <c r="G124" s="211"/>
      <c r="H124" s="211"/>
      <c r="I124" s="208"/>
      <c r="J124" s="208"/>
      <c r="K124" s="210"/>
      <c r="L124" s="210"/>
      <c r="M124" s="208"/>
      <c r="N124" s="208"/>
      <c r="O124" s="211"/>
      <c r="P124" s="211"/>
      <c r="Q124" s="211"/>
    </row>
    <row r="125" spans="1:17">
      <c r="A125"/>
      <c r="B125"/>
      <c r="C125"/>
      <c r="D125"/>
      <c r="E125"/>
      <c r="F125"/>
      <c r="G125" s="211"/>
      <c r="H125" s="211"/>
      <c r="I125" s="208"/>
      <c r="J125" s="208"/>
      <c r="K125" s="210"/>
      <c r="L125" s="210"/>
      <c r="M125" s="208"/>
      <c r="N125" s="208"/>
      <c r="O125" s="211"/>
      <c r="P125" s="211"/>
      <c r="Q125" s="211"/>
    </row>
    <row r="126" spans="1:17">
      <c r="A126"/>
      <c r="B126"/>
      <c r="C126"/>
      <c r="D126"/>
      <c r="E126"/>
      <c r="F126"/>
      <c r="G126" s="211"/>
      <c r="H126" s="211"/>
      <c r="I126" s="208"/>
      <c r="J126" s="208"/>
      <c r="K126" s="210"/>
      <c r="L126" s="210"/>
      <c r="M126" s="208"/>
      <c r="N126" s="208"/>
      <c r="O126" s="211"/>
      <c r="P126" s="211"/>
      <c r="Q126" s="211"/>
    </row>
    <row r="127" spans="1:17">
      <c r="A127"/>
      <c r="B127"/>
      <c r="C127"/>
      <c r="D127"/>
      <c r="E127"/>
      <c r="F127"/>
      <c r="G127" s="211"/>
      <c r="H127" s="211"/>
      <c r="I127" s="208"/>
      <c r="J127" s="208"/>
      <c r="K127" s="210"/>
      <c r="L127" s="210"/>
      <c r="M127" s="208"/>
      <c r="N127" s="208"/>
      <c r="O127" s="211"/>
      <c r="P127" s="211"/>
      <c r="Q127" s="211"/>
    </row>
    <row r="128" spans="1:17">
      <c r="A128"/>
      <c r="B128"/>
      <c r="C128"/>
      <c r="D128"/>
      <c r="E128"/>
      <c r="F128"/>
      <c r="G128" s="211"/>
      <c r="H128" s="211"/>
      <c r="I128" s="208"/>
      <c r="J128" s="208"/>
      <c r="K128" s="210"/>
      <c r="L128" s="210"/>
      <c r="M128" s="208"/>
      <c r="N128" s="208"/>
      <c r="O128" s="211"/>
      <c r="P128" s="211"/>
      <c r="Q128" s="211"/>
    </row>
    <row r="129" spans="1:17">
      <c r="A129"/>
      <c r="B129"/>
      <c r="C129"/>
      <c r="D129"/>
      <c r="E129"/>
      <c r="F129"/>
      <c r="G129" s="211"/>
      <c r="H129" s="211"/>
      <c r="I129" s="208"/>
      <c r="J129" s="208"/>
      <c r="K129" s="209"/>
      <c r="L129" s="209"/>
      <c r="M129" s="208"/>
      <c r="N129" s="208"/>
      <c r="O129" s="211"/>
      <c r="P129" s="211"/>
      <c r="Q129" s="211"/>
    </row>
    <row r="130" spans="1:17">
      <c r="A130"/>
      <c r="B130"/>
      <c r="C130"/>
      <c r="D130"/>
      <c r="E130"/>
      <c r="F130"/>
      <c r="G130" s="211"/>
      <c r="H130" s="211"/>
      <c r="I130" s="208"/>
      <c r="J130" s="208"/>
      <c r="K130" s="210"/>
      <c r="L130" s="210"/>
      <c r="M130" s="208"/>
      <c r="N130" s="208"/>
      <c r="O130" s="211"/>
      <c r="P130" s="211"/>
      <c r="Q130" s="211"/>
    </row>
    <row r="131" spans="1:17">
      <c r="A131"/>
      <c r="B131"/>
      <c r="C131"/>
      <c r="D131"/>
      <c r="E131"/>
      <c r="F131"/>
      <c r="G131" s="211"/>
      <c r="H131" s="211"/>
      <c r="I131" s="208"/>
      <c r="J131" s="208"/>
      <c r="K131" s="210"/>
      <c r="L131" s="210"/>
      <c r="M131" s="208"/>
      <c r="N131" s="208"/>
      <c r="O131" s="211"/>
      <c r="P131" s="211"/>
      <c r="Q131" s="211"/>
    </row>
    <row r="132" spans="1:17">
      <c r="G132" s="212"/>
      <c r="H132" s="212"/>
      <c r="I132" s="206"/>
      <c r="J132" s="206"/>
      <c r="K132" s="206"/>
      <c r="L132" s="206"/>
      <c r="M132" s="208"/>
      <c r="N132" s="208"/>
      <c r="O132" s="211"/>
      <c r="P132" s="211"/>
      <c r="Q132" s="211"/>
    </row>
    <row r="133" spans="1:17">
      <c r="G133" s="212"/>
      <c r="H133" s="212"/>
      <c r="I133" s="206"/>
      <c r="J133" s="206"/>
      <c r="K133" s="206"/>
      <c r="L133" s="206"/>
      <c r="M133" s="208"/>
      <c r="N133" s="208"/>
      <c r="O133" s="211"/>
      <c r="P133" s="211"/>
      <c r="Q133" s="211"/>
    </row>
    <row r="134" spans="1:17">
      <c r="G134" s="212"/>
      <c r="H134" s="212"/>
      <c r="I134" s="213"/>
      <c r="J134" s="213"/>
      <c r="K134" s="213"/>
      <c r="L134" s="213"/>
      <c r="M134" s="211"/>
      <c r="N134" s="211"/>
      <c r="O134" s="211"/>
      <c r="P134" s="211"/>
      <c r="Q134" s="211"/>
    </row>
  </sheetData>
  <sheetProtection sort="0" autoFilter="0" pivotTables="0"/>
  <mergeCells count="11">
    <mergeCell ref="K2:K3"/>
    <mergeCell ref="L2:L3"/>
    <mergeCell ref="A74:J74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30" fitToWidth="0" orientation="portrait" r:id="rId1"/>
  <rowBreaks count="1" manualBreakCount="1">
    <brk id="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view="pageBreakPreview" zoomScale="90" zoomScaleSheetLayoutView="90" workbookViewId="0">
      <selection activeCell="E4" sqref="E4"/>
    </sheetView>
  </sheetViews>
  <sheetFormatPr defaultRowHeight="1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>
      <c r="A1" s="381" t="s">
        <v>97</v>
      </c>
      <c r="B1" s="381"/>
      <c r="C1" s="381"/>
      <c r="D1" s="381"/>
      <c r="E1" s="381"/>
      <c r="F1" s="381"/>
      <c r="G1" s="381"/>
    </row>
    <row r="2" spans="1:7" ht="54.75" customHeight="1">
      <c r="A2" s="356" t="s">
        <v>98</v>
      </c>
      <c r="B2" s="382" t="s">
        <v>99</v>
      </c>
      <c r="C2" s="383"/>
      <c r="D2" s="356" t="s">
        <v>101</v>
      </c>
      <c r="E2" s="356" t="s">
        <v>102</v>
      </c>
      <c r="F2" s="356" t="s">
        <v>103</v>
      </c>
      <c r="G2" s="360" t="s">
        <v>104</v>
      </c>
    </row>
    <row r="3" spans="1:7" ht="21" customHeight="1">
      <c r="A3" s="358"/>
      <c r="B3" s="176" t="s">
        <v>53</v>
      </c>
      <c r="C3" s="176" t="s">
        <v>83</v>
      </c>
      <c r="D3" s="358"/>
      <c r="E3" s="358"/>
      <c r="F3" s="358"/>
      <c r="G3" s="360"/>
    </row>
    <row r="4" spans="1:7" ht="231" customHeight="1">
      <c r="A4" s="50" t="s">
        <v>266</v>
      </c>
      <c r="B4" s="53"/>
      <c r="C4" s="53">
        <v>73</v>
      </c>
      <c r="D4" s="73" t="s">
        <v>282</v>
      </c>
      <c r="E4" s="73" t="s">
        <v>283</v>
      </c>
      <c r="F4" s="96" t="s">
        <v>284</v>
      </c>
      <c r="G4" s="66" t="s">
        <v>285</v>
      </c>
    </row>
    <row r="5" spans="1:7" ht="143.25" customHeight="1">
      <c r="A5" s="52" t="s">
        <v>100</v>
      </c>
      <c r="B5" s="53"/>
      <c r="C5" s="53"/>
      <c r="D5" s="73"/>
      <c r="E5" s="96"/>
      <c r="F5" s="96"/>
      <c r="G5" s="66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9"/>
  <sheetViews>
    <sheetView view="pageBreakPreview" zoomScale="90" zoomScaleSheetLayoutView="90" workbookViewId="0">
      <selection activeCell="Q23" sqref="Q23"/>
    </sheetView>
  </sheetViews>
  <sheetFormatPr defaultRowHeight="1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>
      <c r="A1" s="388" t="s">
        <v>105</v>
      </c>
      <c r="B1" s="388"/>
      <c r="C1" s="388"/>
      <c r="D1" s="388"/>
      <c r="E1" s="388"/>
      <c r="F1" s="388"/>
      <c r="G1" s="388"/>
      <c r="H1" s="388"/>
      <c r="I1" s="388"/>
    </row>
    <row r="2" spans="1:9" s="5" customFormat="1" ht="38.25" customHeight="1">
      <c r="A2" s="386" t="s">
        <v>56</v>
      </c>
      <c r="B2" s="386" t="s">
        <v>106</v>
      </c>
      <c r="C2" s="387" t="s">
        <v>107</v>
      </c>
      <c r="D2" s="387"/>
      <c r="E2" s="386" t="s">
        <v>108</v>
      </c>
      <c r="F2" s="386" t="s">
        <v>87</v>
      </c>
      <c r="G2" s="386" t="s">
        <v>110</v>
      </c>
      <c r="H2" s="386"/>
      <c r="I2" s="386" t="s">
        <v>112</v>
      </c>
    </row>
    <row r="3" spans="1:9" s="5" customFormat="1" ht="55.5" customHeight="1">
      <c r="A3" s="386"/>
      <c r="B3" s="386"/>
      <c r="C3" s="19" t="s">
        <v>53</v>
      </c>
      <c r="D3" s="19" t="s">
        <v>83</v>
      </c>
      <c r="E3" s="386"/>
      <c r="F3" s="386"/>
      <c r="G3" s="7" t="s">
        <v>109</v>
      </c>
      <c r="H3" s="7" t="s">
        <v>111</v>
      </c>
      <c r="I3" s="386"/>
    </row>
    <row r="4" spans="1:9" ht="18.75">
      <c r="A4" s="54">
        <v>1</v>
      </c>
      <c r="B4" s="66"/>
      <c r="C4" s="56">
        <v>0</v>
      </c>
      <c r="D4" s="56">
        <v>0</v>
      </c>
      <c r="E4" s="82"/>
      <c r="F4" s="66"/>
      <c r="G4" s="21">
        <v>0</v>
      </c>
      <c r="H4" s="21">
        <v>0</v>
      </c>
      <c r="I4" s="82"/>
    </row>
    <row r="5" spans="1:9" ht="18.75">
      <c r="A5" s="54">
        <v>2</v>
      </c>
      <c r="B5" s="66"/>
      <c r="C5" s="56">
        <v>0</v>
      </c>
      <c r="D5" s="56">
        <v>0</v>
      </c>
      <c r="E5" s="54"/>
      <c r="F5" s="66"/>
      <c r="G5" s="21">
        <v>0</v>
      </c>
      <c r="H5" s="21">
        <v>0</v>
      </c>
      <c r="I5" s="54"/>
    </row>
    <row r="6" spans="1:9" ht="18.75">
      <c r="A6" s="54">
        <v>3</v>
      </c>
      <c r="B6" s="66"/>
      <c r="C6" s="56">
        <v>0</v>
      </c>
      <c r="D6" s="56">
        <v>0</v>
      </c>
      <c r="E6" s="54"/>
      <c r="F6" s="66"/>
      <c r="G6" s="21">
        <v>0</v>
      </c>
      <c r="H6" s="21">
        <v>0</v>
      </c>
      <c r="I6" s="54"/>
    </row>
    <row r="7" spans="1:9" ht="18.75">
      <c r="A7" s="54">
        <v>4</v>
      </c>
      <c r="B7" s="66"/>
      <c r="C7" s="56">
        <v>0</v>
      </c>
      <c r="D7" s="56">
        <v>0</v>
      </c>
      <c r="E7" s="54"/>
      <c r="F7" s="66"/>
      <c r="G7" s="21">
        <v>0</v>
      </c>
      <c r="H7" s="21">
        <v>0</v>
      </c>
      <c r="I7" s="54"/>
    </row>
    <row r="8" spans="1:9" ht="18.75">
      <c r="A8" s="54">
        <v>5</v>
      </c>
      <c r="B8" s="66"/>
      <c r="C8" s="56">
        <v>0</v>
      </c>
      <c r="D8" s="56">
        <v>0</v>
      </c>
      <c r="E8" s="54"/>
      <c r="F8" s="66"/>
      <c r="G8" s="21">
        <v>0</v>
      </c>
      <c r="H8" s="21">
        <v>0</v>
      </c>
      <c r="I8" s="54"/>
    </row>
    <row r="9" spans="1:9" ht="18.75">
      <c r="A9" s="54">
        <v>6</v>
      </c>
      <c r="B9" s="66"/>
      <c r="C9" s="56">
        <v>0</v>
      </c>
      <c r="D9" s="56">
        <v>0</v>
      </c>
      <c r="E9" s="54"/>
      <c r="F9" s="66"/>
      <c r="G9" s="21">
        <v>0</v>
      </c>
      <c r="H9" s="21">
        <v>0</v>
      </c>
      <c r="I9" s="54"/>
    </row>
    <row r="10" spans="1:9" ht="18.75">
      <c r="A10" s="54">
        <v>7</v>
      </c>
      <c r="B10" s="66"/>
      <c r="C10" s="56">
        <v>0</v>
      </c>
      <c r="D10" s="56">
        <v>0</v>
      </c>
      <c r="E10" s="54"/>
      <c r="F10" s="66"/>
      <c r="G10" s="21">
        <v>0</v>
      </c>
      <c r="H10" s="21">
        <v>0</v>
      </c>
      <c r="I10" s="54"/>
    </row>
    <row r="11" spans="1:9" ht="18.75">
      <c r="A11" s="97">
        <v>8</v>
      </c>
      <c r="B11" s="66"/>
      <c r="C11" s="56">
        <v>0</v>
      </c>
      <c r="D11" s="56">
        <v>0</v>
      </c>
      <c r="E11" s="54"/>
      <c r="F11" s="66"/>
      <c r="G11" s="21">
        <v>0</v>
      </c>
      <c r="H11" s="21">
        <v>0</v>
      </c>
      <c r="I11" s="54"/>
    </row>
    <row r="12" spans="1:9" ht="18.75">
      <c r="A12" s="97">
        <v>9</v>
      </c>
      <c r="B12" s="66"/>
      <c r="C12" s="56">
        <v>0</v>
      </c>
      <c r="D12" s="56">
        <v>0</v>
      </c>
      <c r="E12" s="54"/>
      <c r="F12" s="66"/>
      <c r="G12" s="21">
        <v>0</v>
      </c>
      <c r="H12" s="21">
        <v>0</v>
      </c>
      <c r="I12" s="54"/>
    </row>
    <row r="13" spans="1:9" ht="18.75">
      <c r="A13" s="97">
        <v>10</v>
      </c>
      <c r="B13" s="66"/>
      <c r="C13" s="56">
        <v>0</v>
      </c>
      <c r="D13" s="56">
        <v>0</v>
      </c>
      <c r="E13" s="54"/>
      <c r="F13" s="66"/>
      <c r="G13" s="21">
        <v>0</v>
      </c>
      <c r="H13" s="21">
        <v>0</v>
      </c>
      <c r="I13" s="54"/>
    </row>
    <row r="14" spans="1:9" ht="18.75">
      <c r="A14" s="97">
        <v>11</v>
      </c>
      <c r="B14" s="66"/>
      <c r="C14" s="56">
        <v>0</v>
      </c>
      <c r="D14" s="56">
        <v>0</v>
      </c>
      <c r="E14" s="54"/>
      <c r="F14" s="66"/>
      <c r="G14" s="21">
        <v>0</v>
      </c>
      <c r="H14" s="21">
        <v>0</v>
      </c>
      <c r="I14" s="54"/>
    </row>
    <row r="15" spans="1:9" ht="18.75">
      <c r="A15" s="97">
        <v>12</v>
      </c>
      <c r="B15" s="66"/>
      <c r="C15" s="56">
        <v>0</v>
      </c>
      <c r="D15" s="56">
        <v>0</v>
      </c>
      <c r="E15" s="54"/>
      <c r="F15" s="66"/>
      <c r="G15" s="21">
        <v>0</v>
      </c>
      <c r="H15" s="21">
        <v>0</v>
      </c>
      <c r="I15" s="54"/>
    </row>
    <row r="16" spans="1:9" ht="18.75">
      <c r="A16" s="97">
        <v>13</v>
      </c>
      <c r="B16" s="66"/>
      <c r="C16" s="56">
        <v>0</v>
      </c>
      <c r="D16" s="56">
        <v>0</v>
      </c>
      <c r="E16" s="54"/>
      <c r="F16" s="66"/>
      <c r="G16" s="21">
        <v>0</v>
      </c>
      <c r="H16" s="21">
        <v>0</v>
      </c>
      <c r="I16" s="54"/>
    </row>
    <row r="17" spans="1:9" ht="18.75">
      <c r="A17" s="97">
        <v>14</v>
      </c>
      <c r="B17" s="66"/>
      <c r="C17" s="56">
        <v>0</v>
      </c>
      <c r="D17" s="56">
        <v>0</v>
      </c>
      <c r="E17" s="54"/>
      <c r="F17" s="66"/>
      <c r="G17" s="21">
        <v>0</v>
      </c>
      <c r="H17" s="21">
        <v>0</v>
      </c>
      <c r="I17" s="54"/>
    </row>
    <row r="18" spans="1:9" ht="18.75">
      <c r="A18" s="97">
        <v>15</v>
      </c>
      <c r="B18" s="66"/>
      <c r="C18" s="56">
        <v>0</v>
      </c>
      <c r="D18" s="56">
        <v>0</v>
      </c>
      <c r="E18" s="54"/>
      <c r="F18" s="66"/>
      <c r="G18" s="21">
        <v>0</v>
      </c>
      <c r="H18" s="21">
        <v>0</v>
      </c>
      <c r="I18" s="54"/>
    </row>
    <row r="19" spans="1:9" ht="18.75">
      <c r="A19" s="97">
        <v>16</v>
      </c>
      <c r="B19" s="66"/>
      <c r="C19" s="21">
        <v>0</v>
      </c>
      <c r="D19" s="21">
        <v>0</v>
      </c>
      <c r="E19" s="54"/>
      <c r="F19" s="66"/>
      <c r="G19" s="21">
        <v>0</v>
      </c>
      <c r="H19" s="21">
        <v>0</v>
      </c>
      <c r="I19" s="54"/>
    </row>
    <row r="20" spans="1:9" ht="18.75">
      <c r="A20" s="97">
        <v>17</v>
      </c>
      <c r="B20" s="66"/>
      <c r="C20" s="21">
        <v>0</v>
      </c>
      <c r="D20" s="21">
        <v>0</v>
      </c>
      <c r="E20" s="54"/>
      <c r="F20" s="66"/>
      <c r="G20" s="21">
        <v>0</v>
      </c>
      <c r="H20" s="21">
        <v>0</v>
      </c>
      <c r="I20" s="54"/>
    </row>
    <row r="21" spans="1:9" ht="18.75">
      <c r="A21" s="97">
        <v>18</v>
      </c>
      <c r="B21" s="66"/>
      <c r="C21" s="21">
        <v>0</v>
      </c>
      <c r="D21" s="21">
        <v>0</v>
      </c>
      <c r="E21" s="54"/>
      <c r="F21" s="66"/>
      <c r="G21" s="21">
        <v>0</v>
      </c>
      <c r="H21" s="21">
        <v>0</v>
      </c>
      <c r="I21" s="54"/>
    </row>
    <row r="22" spans="1:9" ht="18.75">
      <c r="A22" s="97">
        <v>19</v>
      </c>
      <c r="B22" s="66"/>
      <c r="C22" s="21">
        <v>0</v>
      </c>
      <c r="D22" s="21">
        <v>0</v>
      </c>
      <c r="E22" s="54"/>
      <c r="F22" s="66"/>
      <c r="G22" s="21">
        <v>0</v>
      </c>
      <c r="H22" s="21">
        <v>0</v>
      </c>
      <c r="I22" s="54"/>
    </row>
    <row r="23" spans="1:9" ht="18.75">
      <c r="A23" s="97">
        <v>20</v>
      </c>
      <c r="B23" s="66"/>
      <c r="C23" s="21">
        <v>0</v>
      </c>
      <c r="D23" s="21">
        <v>0</v>
      </c>
      <c r="E23" s="54"/>
      <c r="F23" s="66"/>
      <c r="G23" s="21">
        <v>0</v>
      </c>
      <c r="H23" s="21">
        <v>0</v>
      </c>
      <c r="I23" s="54"/>
    </row>
    <row r="24" spans="1:9" ht="18.75">
      <c r="A24" s="97">
        <v>21</v>
      </c>
      <c r="B24" s="66"/>
      <c r="C24" s="21">
        <v>0</v>
      </c>
      <c r="D24" s="21">
        <v>0</v>
      </c>
      <c r="E24" s="54"/>
      <c r="F24" s="66"/>
      <c r="G24" s="21">
        <v>0</v>
      </c>
      <c r="H24" s="21">
        <v>0</v>
      </c>
      <c r="I24" s="54"/>
    </row>
    <row r="25" spans="1:9" ht="18.75">
      <c r="A25" s="97">
        <v>22</v>
      </c>
      <c r="B25" s="66"/>
      <c r="C25" s="21">
        <v>0</v>
      </c>
      <c r="D25" s="21">
        <v>0</v>
      </c>
      <c r="E25" s="54"/>
      <c r="F25" s="66"/>
      <c r="G25" s="21">
        <v>0</v>
      </c>
      <c r="H25" s="21">
        <v>0</v>
      </c>
      <c r="I25" s="54"/>
    </row>
    <row r="26" spans="1:9" ht="18.75">
      <c r="A26" s="97">
        <v>23</v>
      </c>
      <c r="B26" s="66"/>
      <c r="C26" s="21">
        <v>0</v>
      </c>
      <c r="D26" s="21">
        <v>0</v>
      </c>
      <c r="E26" s="54"/>
      <c r="F26" s="66"/>
      <c r="G26" s="21">
        <v>0</v>
      </c>
      <c r="H26" s="21">
        <v>0</v>
      </c>
      <c r="I26" s="54"/>
    </row>
    <row r="27" spans="1:9" ht="18.75">
      <c r="A27" s="97">
        <v>24</v>
      </c>
      <c r="B27" s="66"/>
      <c r="C27" s="21">
        <v>0</v>
      </c>
      <c r="D27" s="21">
        <v>0</v>
      </c>
      <c r="E27" s="54"/>
      <c r="F27" s="66"/>
      <c r="G27" s="21">
        <v>0</v>
      </c>
      <c r="H27" s="21">
        <v>0</v>
      </c>
      <c r="I27" s="54"/>
    </row>
    <row r="28" spans="1:9" ht="18.75">
      <c r="A28" s="97">
        <v>25</v>
      </c>
      <c r="B28" s="66"/>
      <c r="C28" s="21">
        <v>0</v>
      </c>
      <c r="D28" s="21">
        <v>0</v>
      </c>
      <c r="E28" s="54"/>
      <c r="F28" s="66"/>
      <c r="G28" s="21">
        <v>0</v>
      </c>
      <c r="H28" s="21">
        <v>0</v>
      </c>
      <c r="I28" s="54"/>
    </row>
    <row r="29" spans="1:9" ht="18.75">
      <c r="A29" s="97">
        <v>26</v>
      </c>
      <c r="B29" s="83"/>
      <c r="C29" s="23">
        <v>0</v>
      </c>
      <c r="D29" s="23">
        <v>0</v>
      </c>
      <c r="E29" s="47"/>
      <c r="F29" s="83"/>
      <c r="G29" s="100">
        <v>0</v>
      </c>
      <c r="H29" s="100">
        <v>0</v>
      </c>
      <c r="I29" s="47"/>
    </row>
    <row r="30" spans="1:9" ht="18.75">
      <c r="A30" s="97">
        <v>27</v>
      </c>
      <c r="B30" s="83"/>
      <c r="C30" s="23">
        <v>0</v>
      </c>
      <c r="D30" s="23">
        <v>0</v>
      </c>
      <c r="E30" s="47"/>
      <c r="F30" s="83"/>
      <c r="G30" s="100">
        <v>0</v>
      </c>
      <c r="H30" s="100">
        <v>0</v>
      </c>
      <c r="I30" s="47"/>
    </row>
    <row r="31" spans="1:9" ht="18.75">
      <c r="A31" s="97">
        <v>28</v>
      </c>
      <c r="B31" s="83"/>
      <c r="C31" s="23">
        <v>0</v>
      </c>
      <c r="D31" s="23">
        <v>0</v>
      </c>
      <c r="E31" s="47"/>
      <c r="F31" s="83"/>
      <c r="G31" s="100">
        <v>0</v>
      </c>
      <c r="H31" s="100">
        <v>0</v>
      </c>
      <c r="I31" s="47"/>
    </row>
    <row r="32" spans="1:9" ht="18.75">
      <c r="A32" s="97">
        <v>29</v>
      </c>
      <c r="B32" s="83"/>
      <c r="C32" s="23">
        <v>0</v>
      </c>
      <c r="D32" s="23">
        <v>0</v>
      </c>
      <c r="E32" s="47"/>
      <c r="F32" s="83"/>
      <c r="G32" s="100">
        <v>0</v>
      </c>
      <c r="H32" s="100">
        <v>0</v>
      </c>
      <c r="I32" s="47"/>
    </row>
    <row r="33" spans="1:9" ht="18.75">
      <c r="A33" s="97">
        <v>30</v>
      </c>
      <c r="B33" s="83"/>
      <c r="C33" s="100">
        <v>0</v>
      </c>
      <c r="D33" s="100">
        <v>0</v>
      </c>
      <c r="E33" s="47"/>
      <c r="F33" s="83"/>
      <c r="G33" s="100">
        <v>0</v>
      </c>
      <c r="H33" s="100">
        <v>0</v>
      </c>
      <c r="I33" s="47"/>
    </row>
    <row r="34" spans="1:9" ht="18.75">
      <c r="A34" s="97">
        <v>31</v>
      </c>
      <c r="B34" s="83"/>
      <c r="C34" s="100">
        <v>0</v>
      </c>
      <c r="D34" s="100">
        <v>0</v>
      </c>
      <c r="E34" s="47"/>
      <c r="F34" s="83"/>
      <c r="G34" s="100">
        <v>0</v>
      </c>
      <c r="H34" s="100">
        <v>0</v>
      </c>
      <c r="I34" s="47"/>
    </row>
    <row r="35" spans="1:9" ht="18.75">
      <c r="A35" s="97">
        <v>32</v>
      </c>
      <c r="B35" s="83"/>
      <c r="C35" s="100">
        <v>0</v>
      </c>
      <c r="D35" s="100">
        <v>0</v>
      </c>
      <c r="E35" s="47"/>
      <c r="F35" s="83"/>
      <c r="G35" s="100">
        <v>0</v>
      </c>
      <c r="H35" s="100">
        <v>0</v>
      </c>
      <c r="I35" s="47"/>
    </row>
    <row r="36" spans="1:9" ht="18.75">
      <c r="A36" s="97">
        <v>33</v>
      </c>
      <c r="B36" s="83"/>
      <c r="C36" s="100">
        <v>0</v>
      </c>
      <c r="D36" s="100">
        <v>0</v>
      </c>
      <c r="E36" s="47"/>
      <c r="F36" s="83"/>
      <c r="G36" s="100">
        <v>0</v>
      </c>
      <c r="H36" s="100">
        <v>0</v>
      </c>
      <c r="I36" s="47"/>
    </row>
    <row r="37" spans="1:9" ht="18.75">
      <c r="A37" s="97">
        <v>34</v>
      </c>
      <c r="B37" s="83"/>
      <c r="C37" s="100">
        <v>0</v>
      </c>
      <c r="D37" s="100">
        <v>0</v>
      </c>
      <c r="E37" s="47"/>
      <c r="F37" s="83"/>
      <c r="G37" s="100">
        <v>0</v>
      </c>
      <c r="H37" s="100">
        <v>0</v>
      </c>
      <c r="I37" s="47"/>
    </row>
    <row r="38" spans="1:9" ht="18.75">
      <c r="A38" s="97">
        <v>35</v>
      </c>
      <c r="B38" s="83"/>
      <c r="C38" s="100">
        <v>0</v>
      </c>
      <c r="D38" s="100">
        <v>0</v>
      </c>
      <c r="E38" s="47"/>
      <c r="F38" s="83"/>
      <c r="G38" s="100">
        <v>0</v>
      </c>
      <c r="H38" s="100">
        <v>0</v>
      </c>
      <c r="I38" s="47"/>
    </row>
    <row r="39" spans="1:9" ht="18.75">
      <c r="A39" s="97">
        <v>36</v>
      </c>
      <c r="B39" s="83"/>
      <c r="C39" s="100">
        <v>0</v>
      </c>
      <c r="D39" s="100">
        <v>0</v>
      </c>
      <c r="E39" s="47"/>
      <c r="F39" s="83"/>
      <c r="G39" s="100">
        <v>0</v>
      </c>
      <c r="H39" s="100">
        <v>0</v>
      </c>
      <c r="I39" s="47"/>
    </row>
    <row r="40" spans="1:9" ht="18.75">
      <c r="A40" s="97">
        <v>37</v>
      </c>
      <c r="B40" s="83"/>
      <c r="C40" s="100">
        <v>0</v>
      </c>
      <c r="D40" s="100">
        <v>0</v>
      </c>
      <c r="E40" s="47"/>
      <c r="F40" s="83"/>
      <c r="G40" s="100">
        <v>0</v>
      </c>
      <c r="H40" s="100">
        <v>0</v>
      </c>
      <c r="I40" s="47"/>
    </row>
    <row r="41" spans="1:9" ht="18.75">
      <c r="A41" s="97">
        <v>38</v>
      </c>
      <c r="B41" s="83"/>
      <c r="C41" s="100">
        <v>0</v>
      </c>
      <c r="D41" s="100">
        <v>0</v>
      </c>
      <c r="E41" s="47"/>
      <c r="F41" s="83"/>
      <c r="G41" s="100">
        <v>0</v>
      </c>
      <c r="H41" s="100">
        <v>0</v>
      </c>
      <c r="I41" s="47"/>
    </row>
    <row r="42" spans="1:9" ht="18.75">
      <c r="A42" s="97">
        <v>39</v>
      </c>
      <c r="B42" s="83"/>
      <c r="C42" s="100">
        <v>0</v>
      </c>
      <c r="D42" s="100">
        <v>0</v>
      </c>
      <c r="E42" s="47"/>
      <c r="F42" s="83"/>
      <c r="G42" s="100">
        <v>0</v>
      </c>
      <c r="H42" s="100">
        <v>0</v>
      </c>
      <c r="I42" s="47"/>
    </row>
    <row r="43" spans="1:9" ht="18.75">
      <c r="A43" s="97">
        <v>40</v>
      </c>
      <c r="B43" s="83"/>
      <c r="C43" s="100">
        <v>0</v>
      </c>
      <c r="D43" s="100">
        <v>0</v>
      </c>
      <c r="E43" s="47"/>
      <c r="F43" s="83"/>
      <c r="G43" s="100">
        <v>0</v>
      </c>
      <c r="H43" s="100">
        <v>0</v>
      </c>
      <c r="I43" s="47"/>
    </row>
    <row r="44" spans="1:9" ht="18.75">
      <c r="A44" s="97">
        <v>41</v>
      </c>
      <c r="B44" s="83"/>
      <c r="C44" s="100">
        <v>0</v>
      </c>
      <c r="D44" s="100">
        <v>0</v>
      </c>
      <c r="E44" s="47"/>
      <c r="F44" s="83"/>
      <c r="G44" s="100">
        <v>0</v>
      </c>
      <c r="H44" s="100">
        <v>0</v>
      </c>
      <c r="I44" s="47"/>
    </row>
    <row r="45" spans="1:9" ht="18.75">
      <c r="A45" s="97">
        <v>42</v>
      </c>
      <c r="B45" s="83"/>
      <c r="C45" s="100">
        <v>0</v>
      </c>
      <c r="D45" s="100">
        <v>0</v>
      </c>
      <c r="E45" s="47"/>
      <c r="F45" s="83"/>
      <c r="G45" s="100">
        <v>0</v>
      </c>
      <c r="H45" s="100">
        <v>0</v>
      </c>
      <c r="I45" s="47"/>
    </row>
    <row r="46" spans="1:9" ht="18.75">
      <c r="A46" s="97">
        <v>43</v>
      </c>
      <c r="B46" s="83"/>
      <c r="C46" s="100">
        <v>0</v>
      </c>
      <c r="D46" s="100">
        <v>0</v>
      </c>
      <c r="E46" s="47"/>
      <c r="F46" s="83"/>
      <c r="G46" s="100">
        <v>0</v>
      </c>
      <c r="H46" s="100">
        <v>0</v>
      </c>
      <c r="I46" s="47"/>
    </row>
    <row r="47" spans="1:9" ht="18.75">
      <c r="A47" s="97">
        <v>44</v>
      </c>
      <c r="B47" s="83"/>
      <c r="C47" s="100">
        <v>0</v>
      </c>
      <c r="D47" s="100">
        <v>0</v>
      </c>
      <c r="E47" s="47"/>
      <c r="F47" s="83"/>
      <c r="G47" s="100">
        <v>0</v>
      </c>
      <c r="H47" s="100">
        <v>0</v>
      </c>
      <c r="I47" s="47"/>
    </row>
    <row r="48" spans="1:9" ht="18.75">
      <c r="A48" s="97">
        <v>45</v>
      </c>
      <c r="B48" s="83"/>
      <c r="C48" s="100">
        <v>0</v>
      </c>
      <c r="D48" s="100">
        <v>0</v>
      </c>
      <c r="E48" s="47"/>
      <c r="F48" s="83"/>
      <c r="G48" s="100">
        <v>0</v>
      </c>
      <c r="H48" s="100">
        <v>0</v>
      </c>
      <c r="I48" s="47"/>
    </row>
    <row r="49" spans="1:9" ht="18.75">
      <c r="A49" s="97">
        <v>46</v>
      </c>
      <c r="B49" s="83"/>
      <c r="C49" s="100">
        <v>0</v>
      </c>
      <c r="D49" s="100">
        <v>0</v>
      </c>
      <c r="E49" s="47"/>
      <c r="F49" s="83"/>
      <c r="G49" s="100">
        <v>0</v>
      </c>
      <c r="H49" s="100">
        <v>0</v>
      </c>
      <c r="I49" s="47"/>
    </row>
    <row r="50" spans="1:9" ht="18.75">
      <c r="A50" s="97">
        <v>47</v>
      </c>
      <c r="B50" s="83"/>
      <c r="C50" s="100">
        <v>0</v>
      </c>
      <c r="D50" s="100">
        <v>0</v>
      </c>
      <c r="E50" s="47"/>
      <c r="F50" s="83"/>
      <c r="G50" s="100">
        <v>0</v>
      </c>
      <c r="H50" s="100">
        <v>0</v>
      </c>
      <c r="I50" s="47"/>
    </row>
    <row r="51" spans="1:9" ht="18.75">
      <c r="A51" s="97">
        <v>48</v>
      </c>
      <c r="B51" s="83"/>
      <c r="C51" s="100">
        <v>0</v>
      </c>
      <c r="D51" s="100">
        <v>0</v>
      </c>
      <c r="E51" s="47"/>
      <c r="F51" s="83"/>
      <c r="G51" s="100">
        <v>0</v>
      </c>
      <c r="H51" s="100">
        <v>0</v>
      </c>
      <c r="I51" s="47"/>
    </row>
    <row r="52" spans="1:9" ht="18.75">
      <c r="A52" s="97">
        <v>49</v>
      </c>
      <c r="B52" s="83"/>
      <c r="C52" s="100">
        <v>0</v>
      </c>
      <c r="D52" s="100">
        <v>0</v>
      </c>
      <c r="E52" s="47"/>
      <c r="F52" s="83"/>
      <c r="G52" s="100">
        <v>0</v>
      </c>
      <c r="H52" s="100">
        <v>0</v>
      </c>
      <c r="I52" s="47"/>
    </row>
    <row r="53" spans="1:9" ht="18.75">
      <c r="A53" s="97">
        <v>50</v>
      </c>
      <c r="B53" s="83"/>
      <c r="C53" s="100">
        <v>0</v>
      </c>
      <c r="D53" s="100">
        <v>0</v>
      </c>
      <c r="E53" s="47"/>
      <c r="F53" s="83"/>
      <c r="G53" s="100">
        <v>0</v>
      </c>
      <c r="H53" s="100">
        <v>0</v>
      </c>
      <c r="I53" s="47"/>
    </row>
    <row r="54" spans="1:9" ht="18.75">
      <c r="A54" s="97">
        <v>51</v>
      </c>
      <c r="B54" s="83"/>
      <c r="C54" s="100">
        <v>0</v>
      </c>
      <c r="D54" s="100">
        <v>0</v>
      </c>
      <c r="E54" s="47"/>
      <c r="F54" s="83"/>
      <c r="G54" s="100">
        <v>0</v>
      </c>
      <c r="H54" s="100">
        <v>0</v>
      </c>
      <c r="I54" s="47"/>
    </row>
    <row r="55" spans="1:9" ht="18.75">
      <c r="A55" s="97">
        <v>52</v>
      </c>
      <c r="B55" s="83"/>
      <c r="C55" s="100">
        <v>0</v>
      </c>
      <c r="D55" s="100">
        <v>0</v>
      </c>
      <c r="E55" s="47"/>
      <c r="F55" s="83"/>
      <c r="G55" s="100">
        <v>0</v>
      </c>
      <c r="H55" s="100">
        <v>0</v>
      </c>
      <c r="I55" s="47"/>
    </row>
    <row r="56" spans="1:9" ht="18.75">
      <c r="A56" s="97">
        <v>53</v>
      </c>
      <c r="B56" s="83"/>
      <c r="C56" s="100">
        <v>0</v>
      </c>
      <c r="D56" s="100">
        <v>0</v>
      </c>
      <c r="E56" s="47"/>
      <c r="F56" s="83"/>
      <c r="G56" s="100">
        <v>0</v>
      </c>
      <c r="H56" s="100">
        <v>0</v>
      </c>
      <c r="I56" s="47"/>
    </row>
    <row r="57" spans="1:9" ht="18.75">
      <c r="A57" s="97">
        <v>52</v>
      </c>
      <c r="B57" s="83"/>
      <c r="C57" s="100">
        <v>0</v>
      </c>
      <c r="D57" s="100">
        <v>0</v>
      </c>
      <c r="E57" s="47"/>
      <c r="F57" s="83"/>
      <c r="G57" s="100">
        <v>0</v>
      </c>
      <c r="H57" s="100">
        <v>0</v>
      </c>
      <c r="I57" s="47"/>
    </row>
    <row r="58" spans="1:9" ht="18.75">
      <c r="A58" s="97">
        <v>55</v>
      </c>
      <c r="B58" s="83"/>
      <c r="C58" s="23">
        <v>0</v>
      </c>
      <c r="D58" s="23">
        <v>0</v>
      </c>
      <c r="E58" s="47"/>
      <c r="F58" s="83"/>
      <c r="G58" s="100">
        <v>0</v>
      </c>
      <c r="H58" s="100">
        <v>0</v>
      </c>
      <c r="I58" s="47"/>
    </row>
    <row r="59" spans="1:9" ht="18.75">
      <c r="A59" s="384" t="s">
        <v>84</v>
      </c>
      <c r="B59" s="385"/>
      <c r="C59" s="34">
        <f>SUM(C4:C58)</f>
        <v>0</v>
      </c>
      <c r="D59" s="34">
        <f>SUM(D4:D58)</f>
        <v>0</v>
      </c>
      <c r="E59" s="51"/>
      <c r="F59" s="51"/>
      <c r="G59" s="34">
        <f>SUM(G4:G58)</f>
        <v>0</v>
      </c>
      <c r="H59" s="34">
        <f>SUM(H4:H58)</f>
        <v>0</v>
      </c>
      <c r="I59" s="51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6"/>
  <sheetViews>
    <sheetView view="pageBreakPreview" zoomScale="80" zoomScaleNormal="80" zoomScaleSheetLayoutView="80" workbookViewId="0">
      <selection activeCell="M5" sqref="M5"/>
    </sheetView>
  </sheetViews>
  <sheetFormatPr defaultRowHeight="1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>
      <c r="A1" s="2" t="s">
        <v>224</v>
      </c>
      <c r="B1" s="48"/>
      <c r="C1" s="48"/>
      <c r="D1" s="48"/>
      <c r="E1" s="48"/>
      <c r="F1" s="48"/>
      <c r="G1" s="48"/>
      <c r="H1" s="60"/>
      <c r="I1" s="60"/>
      <c r="J1" s="60"/>
      <c r="K1" s="60"/>
      <c r="L1" s="60"/>
      <c r="M1" s="60"/>
      <c r="N1" s="60"/>
    </row>
    <row r="2" spans="1:14" ht="18.75">
      <c r="A2" s="391" t="s">
        <v>238</v>
      </c>
      <c r="B2" s="391"/>
      <c r="C2" s="391"/>
      <c r="D2" s="391"/>
      <c r="E2" s="391"/>
      <c r="F2" s="391"/>
      <c r="G2" s="391"/>
      <c r="H2" s="37"/>
      <c r="I2" s="60"/>
      <c r="J2" s="60"/>
      <c r="K2" s="37"/>
      <c r="L2" s="37"/>
      <c r="M2" s="37"/>
      <c r="N2" s="37"/>
    </row>
    <row r="3" spans="1:14" s="5" customFormat="1" ht="18.75" customHeight="1">
      <c r="A3" s="360" t="s">
        <v>113</v>
      </c>
      <c r="B3" s="389" t="s">
        <v>107</v>
      </c>
      <c r="C3" s="389"/>
      <c r="D3" s="360" t="s">
        <v>243</v>
      </c>
      <c r="E3" s="390" t="s">
        <v>236</v>
      </c>
      <c r="F3" s="360" t="s">
        <v>115</v>
      </c>
      <c r="G3" s="360" t="s">
        <v>116</v>
      </c>
      <c r="H3" s="360" t="s">
        <v>113</v>
      </c>
      <c r="I3" s="389" t="s">
        <v>107</v>
      </c>
      <c r="J3" s="389"/>
      <c r="K3" s="360" t="s">
        <v>242</v>
      </c>
      <c r="L3" s="390" t="s">
        <v>236</v>
      </c>
      <c r="M3" s="360" t="s">
        <v>115</v>
      </c>
      <c r="N3" s="360" t="s">
        <v>116</v>
      </c>
    </row>
    <row r="4" spans="1:14" s="5" customFormat="1" ht="102.75" customHeight="1">
      <c r="A4" s="360"/>
      <c r="B4" s="49" t="s">
        <v>53</v>
      </c>
      <c r="C4" s="49" t="s">
        <v>83</v>
      </c>
      <c r="D4" s="360"/>
      <c r="E4" s="390"/>
      <c r="F4" s="360"/>
      <c r="G4" s="360"/>
      <c r="H4" s="360"/>
      <c r="I4" s="49" t="s">
        <v>53</v>
      </c>
      <c r="J4" s="49" t="s">
        <v>83</v>
      </c>
      <c r="K4" s="360"/>
      <c r="L4" s="390"/>
      <c r="M4" s="360"/>
      <c r="N4" s="360"/>
    </row>
    <row r="5" spans="1:14" ht="18.75">
      <c r="A5" s="61" t="s">
        <v>216</v>
      </c>
      <c r="B5" s="34">
        <v>8</v>
      </c>
      <c r="C5" s="34">
        <v>8</v>
      </c>
      <c r="D5" s="227"/>
      <c r="E5" s="227"/>
      <c r="F5" s="34">
        <f>SUM(F6:F146)</f>
        <v>6421</v>
      </c>
      <c r="G5" s="227"/>
      <c r="H5" s="61" t="s">
        <v>114</v>
      </c>
      <c r="I5" s="34">
        <v>19</v>
      </c>
      <c r="J5" s="34">
        <v>19</v>
      </c>
      <c r="K5" s="227"/>
      <c r="L5" s="227"/>
      <c r="M5" s="34">
        <f>SUM(M6:M146)</f>
        <v>5196</v>
      </c>
      <c r="N5" s="227"/>
    </row>
    <row r="6" spans="1:14" ht="63">
      <c r="A6" s="165"/>
      <c r="B6" s="164">
        <v>1</v>
      </c>
      <c r="C6" s="164">
        <v>1</v>
      </c>
      <c r="D6" s="149" t="s">
        <v>288</v>
      </c>
      <c r="E6" s="155" t="s">
        <v>55</v>
      </c>
      <c r="F6" s="164">
        <v>180</v>
      </c>
      <c r="G6" s="246" t="s">
        <v>317</v>
      </c>
      <c r="H6" s="55"/>
      <c r="I6" s="164">
        <v>1</v>
      </c>
      <c r="J6" s="164">
        <v>1</v>
      </c>
      <c r="K6" s="243" t="s">
        <v>298</v>
      </c>
      <c r="L6" s="241" t="s">
        <v>291</v>
      </c>
      <c r="M6" s="164">
        <v>214</v>
      </c>
      <c r="N6" s="163" t="s">
        <v>321</v>
      </c>
    </row>
    <row r="7" spans="1:14" ht="63">
      <c r="A7" s="62"/>
      <c r="B7" s="21">
        <v>1</v>
      </c>
      <c r="C7" s="21">
        <v>1</v>
      </c>
      <c r="D7" s="155" t="s">
        <v>286</v>
      </c>
      <c r="E7" s="155" t="s">
        <v>290</v>
      </c>
      <c r="F7" s="21">
        <v>246</v>
      </c>
      <c r="G7" s="54" t="s">
        <v>318</v>
      </c>
      <c r="H7" s="62"/>
      <c r="I7" s="21">
        <v>1</v>
      </c>
      <c r="J7" s="21">
        <v>1</v>
      </c>
      <c r="K7" s="155" t="s">
        <v>309</v>
      </c>
      <c r="L7" s="241" t="s">
        <v>291</v>
      </c>
      <c r="M7" s="21">
        <v>565</v>
      </c>
      <c r="N7" s="163" t="s">
        <v>323</v>
      </c>
    </row>
    <row r="8" spans="1:14" ht="78" customHeight="1">
      <c r="A8" s="62"/>
      <c r="B8" s="21">
        <v>1</v>
      </c>
      <c r="C8" s="21">
        <v>1</v>
      </c>
      <c r="D8" s="155" t="s">
        <v>287</v>
      </c>
      <c r="E8" s="155" t="s">
        <v>290</v>
      </c>
      <c r="F8" s="21">
        <v>210</v>
      </c>
      <c r="G8" s="245" t="s">
        <v>319</v>
      </c>
      <c r="H8" s="62"/>
      <c r="I8" s="21">
        <v>1</v>
      </c>
      <c r="J8" s="21">
        <v>1</v>
      </c>
      <c r="K8" s="155" t="s">
        <v>299</v>
      </c>
      <c r="L8" s="155" t="s">
        <v>55</v>
      </c>
      <c r="M8" s="21">
        <v>1000</v>
      </c>
      <c r="N8" s="54" t="s">
        <v>320</v>
      </c>
    </row>
    <row r="9" spans="1:14" ht="47.25">
      <c r="A9" s="62"/>
      <c r="B9" s="21">
        <v>1</v>
      </c>
      <c r="C9" s="21">
        <v>1</v>
      </c>
      <c r="D9" s="155" t="s">
        <v>289</v>
      </c>
      <c r="E9" s="241" t="s">
        <v>291</v>
      </c>
      <c r="F9" s="21">
        <v>5000</v>
      </c>
      <c r="G9" s="54" t="s">
        <v>320</v>
      </c>
      <c r="H9" s="62"/>
      <c r="I9" s="21">
        <v>1</v>
      </c>
      <c r="J9" s="21">
        <v>1</v>
      </c>
      <c r="K9" s="155" t="s">
        <v>300</v>
      </c>
      <c r="L9" s="241" t="s">
        <v>291</v>
      </c>
      <c r="M9" s="21">
        <v>337</v>
      </c>
      <c r="N9" s="54" t="s">
        <v>324</v>
      </c>
    </row>
    <row r="10" spans="1:14" ht="47.25">
      <c r="A10" s="62"/>
      <c r="B10" s="21">
        <v>1</v>
      </c>
      <c r="C10" s="21">
        <v>1</v>
      </c>
      <c r="D10" s="155" t="s">
        <v>293</v>
      </c>
      <c r="E10" s="155" t="s">
        <v>294</v>
      </c>
      <c r="F10" s="21">
        <v>250</v>
      </c>
      <c r="G10" s="97" t="s">
        <v>321</v>
      </c>
      <c r="H10" s="62"/>
      <c r="I10" s="21">
        <v>1</v>
      </c>
      <c r="J10" s="21">
        <v>1</v>
      </c>
      <c r="K10" s="155" t="s">
        <v>301</v>
      </c>
      <c r="L10" s="241" t="s">
        <v>291</v>
      </c>
      <c r="M10" s="21">
        <v>125</v>
      </c>
      <c r="N10" s="54" t="s">
        <v>325</v>
      </c>
    </row>
    <row r="11" spans="1:14" ht="47.25">
      <c r="A11" s="62"/>
      <c r="B11" s="21">
        <v>1</v>
      </c>
      <c r="C11" s="21">
        <v>1</v>
      </c>
      <c r="D11" s="166" t="s">
        <v>292</v>
      </c>
      <c r="E11" s="241" t="s">
        <v>291</v>
      </c>
      <c r="F11" s="21">
        <v>220</v>
      </c>
      <c r="G11" s="54" t="s">
        <v>321</v>
      </c>
      <c r="H11" s="62"/>
      <c r="I11" s="21">
        <v>1</v>
      </c>
      <c r="J11" s="21">
        <v>1</v>
      </c>
      <c r="K11" s="155" t="s">
        <v>302</v>
      </c>
      <c r="L11" s="155" t="s">
        <v>55</v>
      </c>
      <c r="M11" s="21">
        <v>85</v>
      </c>
      <c r="N11" s="54" t="s">
        <v>326</v>
      </c>
    </row>
    <row r="12" spans="1:14" ht="47.25">
      <c r="A12" s="62"/>
      <c r="B12" s="21">
        <v>1</v>
      </c>
      <c r="C12" s="21">
        <v>1</v>
      </c>
      <c r="D12" s="242" t="s">
        <v>296</v>
      </c>
      <c r="E12" s="241" t="s">
        <v>291</v>
      </c>
      <c r="F12" s="21">
        <v>315</v>
      </c>
      <c r="G12" s="54" t="s">
        <v>320</v>
      </c>
      <c r="H12" s="62"/>
      <c r="I12" s="21">
        <v>1</v>
      </c>
      <c r="J12" s="21">
        <v>1</v>
      </c>
      <c r="K12" s="155" t="s">
        <v>303</v>
      </c>
      <c r="L12" s="155" t="s">
        <v>55</v>
      </c>
      <c r="M12" s="21">
        <v>250</v>
      </c>
      <c r="N12" s="54" t="s">
        <v>324</v>
      </c>
    </row>
    <row r="13" spans="1:14" ht="94.5">
      <c r="A13" s="62"/>
      <c r="B13" s="21">
        <v>1</v>
      </c>
      <c r="C13" s="21">
        <v>1</v>
      </c>
      <c r="D13" s="155" t="s">
        <v>295</v>
      </c>
      <c r="E13" s="155" t="s">
        <v>294</v>
      </c>
      <c r="F13" s="21">
        <v>0</v>
      </c>
      <c r="G13" s="54" t="s">
        <v>322</v>
      </c>
      <c r="H13" s="62"/>
      <c r="I13" s="21">
        <v>1</v>
      </c>
      <c r="J13" s="21">
        <v>1</v>
      </c>
      <c r="K13" s="244" t="s">
        <v>304</v>
      </c>
      <c r="L13" s="155" t="s">
        <v>294</v>
      </c>
      <c r="M13" s="21">
        <v>420</v>
      </c>
      <c r="N13" s="54" t="s">
        <v>324</v>
      </c>
    </row>
    <row r="14" spans="1:14" ht="31.5">
      <c r="A14" s="62"/>
      <c r="B14" s="21">
        <v>0</v>
      </c>
      <c r="C14" s="21">
        <v>0</v>
      </c>
      <c r="F14" s="21">
        <v>0</v>
      </c>
      <c r="G14" s="54"/>
      <c r="H14" s="62"/>
      <c r="I14" s="21">
        <v>1</v>
      </c>
      <c r="J14" s="21">
        <v>1</v>
      </c>
      <c r="K14" s="149" t="s">
        <v>305</v>
      </c>
      <c r="L14" s="155" t="s">
        <v>294</v>
      </c>
      <c r="M14" s="21">
        <v>120</v>
      </c>
      <c r="N14" s="54" t="s">
        <v>327</v>
      </c>
    </row>
    <row r="15" spans="1:14" ht="31.5">
      <c r="A15" s="62"/>
      <c r="B15" s="21">
        <v>0</v>
      </c>
      <c r="C15" s="21">
        <v>0</v>
      </c>
      <c r="D15" s="66"/>
      <c r="E15" s="97"/>
      <c r="F15" s="21">
        <v>0</v>
      </c>
      <c r="G15" s="54"/>
      <c r="H15" s="62"/>
      <c r="I15" s="21">
        <v>1</v>
      </c>
      <c r="J15" s="21">
        <v>1</v>
      </c>
      <c r="K15" s="166" t="s">
        <v>306</v>
      </c>
      <c r="L15" s="155" t="s">
        <v>63</v>
      </c>
      <c r="M15" s="21">
        <v>580</v>
      </c>
      <c r="N15" s="54" t="s">
        <v>328</v>
      </c>
    </row>
    <row r="16" spans="1:14" ht="31.5">
      <c r="A16" s="62"/>
      <c r="B16" s="21">
        <v>0</v>
      </c>
      <c r="C16" s="21">
        <v>0</v>
      </c>
      <c r="D16" s="66"/>
      <c r="E16" s="97"/>
      <c r="F16" s="21">
        <v>0</v>
      </c>
      <c r="G16" s="54"/>
      <c r="H16" s="62"/>
      <c r="I16" s="21">
        <v>1</v>
      </c>
      <c r="J16" s="21">
        <v>1</v>
      </c>
      <c r="K16" s="167" t="s">
        <v>307</v>
      </c>
      <c r="L16" s="155" t="s">
        <v>294</v>
      </c>
      <c r="M16" s="21">
        <v>525</v>
      </c>
      <c r="N16" s="54" t="s">
        <v>323</v>
      </c>
    </row>
    <row r="17" spans="1:14" ht="47.25">
      <c r="A17" s="62"/>
      <c r="B17" s="21">
        <v>0</v>
      </c>
      <c r="C17" s="21">
        <v>0</v>
      </c>
      <c r="D17" s="66"/>
      <c r="E17" s="97"/>
      <c r="F17" s="21">
        <v>0</v>
      </c>
      <c r="G17" s="54"/>
      <c r="H17" s="62"/>
      <c r="I17" s="21">
        <v>1</v>
      </c>
      <c r="J17" s="21">
        <v>1</v>
      </c>
      <c r="K17" s="155" t="s">
        <v>308</v>
      </c>
      <c r="L17" s="155" t="s">
        <v>55</v>
      </c>
      <c r="M17" s="21">
        <v>130</v>
      </c>
      <c r="N17" s="54" t="s">
        <v>329</v>
      </c>
    </row>
    <row r="18" spans="1:14" ht="47.25">
      <c r="A18" s="62"/>
      <c r="B18" s="21">
        <v>0</v>
      </c>
      <c r="C18" s="21">
        <v>0</v>
      </c>
      <c r="D18" s="66"/>
      <c r="E18" s="97"/>
      <c r="F18" s="21">
        <v>0</v>
      </c>
      <c r="G18" s="54"/>
      <c r="H18" s="62"/>
      <c r="I18" s="21">
        <v>1</v>
      </c>
      <c r="J18" s="21">
        <v>1</v>
      </c>
      <c r="K18" s="242" t="s">
        <v>297</v>
      </c>
      <c r="L18" s="241" t="s">
        <v>291</v>
      </c>
      <c r="M18" s="21">
        <v>80</v>
      </c>
      <c r="N18" s="54" t="s">
        <v>330</v>
      </c>
    </row>
    <row r="19" spans="1:14" ht="47.25">
      <c r="A19" s="62"/>
      <c r="B19" s="21">
        <v>0</v>
      </c>
      <c r="C19" s="21">
        <v>0</v>
      </c>
      <c r="D19" s="66"/>
      <c r="E19" s="97"/>
      <c r="F19" s="21">
        <v>0</v>
      </c>
      <c r="G19" s="54"/>
      <c r="H19" s="62"/>
      <c r="I19" s="21">
        <v>1</v>
      </c>
      <c r="J19" s="21">
        <v>1</v>
      </c>
      <c r="K19" s="155" t="s">
        <v>310</v>
      </c>
      <c r="L19" s="155" t="s">
        <v>55</v>
      </c>
      <c r="M19" s="21">
        <v>80</v>
      </c>
      <c r="N19" s="54" t="s">
        <v>331</v>
      </c>
    </row>
    <row r="20" spans="1:14" ht="47.25">
      <c r="A20" s="62"/>
      <c r="B20" s="21">
        <v>0</v>
      </c>
      <c r="C20" s="21">
        <v>0</v>
      </c>
      <c r="D20" s="66"/>
      <c r="E20" s="97"/>
      <c r="F20" s="21">
        <v>0</v>
      </c>
      <c r="G20" s="54"/>
      <c r="H20" s="62"/>
      <c r="I20" s="21">
        <v>1</v>
      </c>
      <c r="J20" s="21">
        <v>1</v>
      </c>
      <c r="K20" s="155" t="s">
        <v>311</v>
      </c>
      <c r="L20" s="241" t="s">
        <v>291</v>
      </c>
      <c r="M20" s="21">
        <v>220</v>
      </c>
      <c r="N20" s="54" t="s">
        <v>332</v>
      </c>
    </row>
    <row r="21" spans="1:14" ht="47.25">
      <c r="A21" s="62"/>
      <c r="B21" s="21">
        <v>0</v>
      </c>
      <c r="C21" s="21">
        <v>0</v>
      </c>
      <c r="D21" s="66"/>
      <c r="E21" s="97"/>
      <c r="F21" s="21">
        <v>0</v>
      </c>
      <c r="G21" s="54"/>
      <c r="H21" s="62"/>
      <c r="I21" s="21">
        <v>1</v>
      </c>
      <c r="J21" s="21">
        <v>1</v>
      </c>
      <c r="K21" s="256" t="s">
        <v>312</v>
      </c>
      <c r="L21" s="257" t="s">
        <v>291</v>
      </c>
      <c r="M21" s="258">
        <v>55</v>
      </c>
      <c r="N21" s="54" t="s">
        <v>332</v>
      </c>
    </row>
    <row r="22" spans="1:14" ht="47.25">
      <c r="A22" s="62"/>
      <c r="B22" s="21">
        <v>0</v>
      </c>
      <c r="C22" s="21">
        <v>0</v>
      </c>
      <c r="D22" s="66"/>
      <c r="E22" s="97"/>
      <c r="F22" s="21">
        <v>0</v>
      </c>
      <c r="G22" s="54"/>
      <c r="H22" s="62"/>
      <c r="I22" s="21">
        <v>1</v>
      </c>
      <c r="J22" s="21">
        <v>1</v>
      </c>
      <c r="K22" s="155" t="s">
        <v>313</v>
      </c>
      <c r="L22" s="241" t="s">
        <v>291</v>
      </c>
      <c r="M22" s="21">
        <v>165</v>
      </c>
      <c r="N22" s="54" t="s">
        <v>320</v>
      </c>
    </row>
    <row r="23" spans="1:14" ht="47.25">
      <c r="A23" s="62"/>
      <c r="B23" s="21">
        <v>0</v>
      </c>
      <c r="C23" s="21">
        <v>0</v>
      </c>
      <c r="D23" s="66"/>
      <c r="E23" s="97"/>
      <c r="F23" s="21">
        <v>0</v>
      </c>
      <c r="G23" s="54"/>
      <c r="H23" s="62"/>
      <c r="I23" s="21">
        <v>1</v>
      </c>
      <c r="J23" s="21">
        <v>1</v>
      </c>
      <c r="K23" s="155" t="s">
        <v>314</v>
      </c>
      <c r="L23" s="241" t="s">
        <v>291</v>
      </c>
      <c r="M23" s="21">
        <v>200</v>
      </c>
      <c r="N23" s="54" t="s">
        <v>333</v>
      </c>
    </row>
    <row r="24" spans="1:14" ht="47.25">
      <c r="A24" s="62"/>
      <c r="B24" s="21">
        <v>0</v>
      </c>
      <c r="C24" s="21">
        <v>0</v>
      </c>
      <c r="D24" s="66"/>
      <c r="E24" s="97"/>
      <c r="F24" s="21">
        <v>0</v>
      </c>
      <c r="G24" s="54"/>
      <c r="H24" s="62"/>
      <c r="I24" s="21">
        <v>1</v>
      </c>
      <c r="J24" s="21">
        <v>1</v>
      </c>
      <c r="K24" s="155" t="s">
        <v>315</v>
      </c>
      <c r="L24" s="155" t="s">
        <v>316</v>
      </c>
      <c r="M24" s="21">
        <v>45</v>
      </c>
      <c r="N24" s="54" t="s">
        <v>329</v>
      </c>
    </row>
    <row r="25" spans="1:14" ht="18.75">
      <c r="A25" s="62"/>
      <c r="B25" s="21">
        <v>0</v>
      </c>
      <c r="C25" s="21">
        <v>0</v>
      </c>
      <c r="D25" s="66"/>
      <c r="E25" s="97"/>
      <c r="F25" s="21">
        <v>0</v>
      </c>
      <c r="G25" s="54"/>
      <c r="H25" s="62"/>
      <c r="I25" s="21">
        <v>0</v>
      </c>
      <c r="J25" s="21">
        <v>0</v>
      </c>
      <c r="K25" s="66"/>
      <c r="L25" s="97"/>
      <c r="M25" s="21">
        <v>0</v>
      </c>
      <c r="N25" s="54"/>
    </row>
    <row r="26" spans="1:14" ht="18.75">
      <c r="A26" s="62"/>
      <c r="B26" s="21">
        <v>0</v>
      </c>
      <c r="C26" s="21">
        <v>0</v>
      </c>
      <c r="D26" s="66"/>
      <c r="E26" s="97"/>
      <c r="F26" s="21">
        <v>0</v>
      </c>
      <c r="G26" s="54"/>
      <c r="H26" s="62"/>
      <c r="I26" s="21">
        <v>0</v>
      </c>
      <c r="J26" s="21">
        <v>0</v>
      </c>
      <c r="K26" s="66"/>
      <c r="L26" s="97"/>
      <c r="M26" s="21">
        <v>0</v>
      </c>
      <c r="N26" s="54"/>
    </row>
    <row r="27" spans="1:14" ht="18.75">
      <c r="A27" s="62"/>
      <c r="B27" s="21">
        <v>0</v>
      </c>
      <c r="C27" s="21">
        <v>0</v>
      </c>
      <c r="D27" s="66"/>
      <c r="E27" s="97"/>
      <c r="F27" s="21">
        <v>0</v>
      </c>
      <c r="G27" s="54"/>
      <c r="H27" s="62"/>
      <c r="I27" s="21">
        <v>0</v>
      </c>
      <c r="J27" s="21">
        <v>0</v>
      </c>
      <c r="K27" s="66"/>
      <c r="L27" s="97"/>
      <c r="M27" s="21">
        <v>0</v>
      </c>
      <c r="N27" s="54"/>
    </row>
    <row r="28" spans="1:14" ht="18.75">
      <c r="A28" s="62"/>
      <c r="B28" s="21">
        <v>0</v>
      </c>
      <c r="C28" s="21">
        <v>0</v>
      </c>
      <c r="D28" s="66"/>
      <c r="E28" s="97"/>
      <c r="F28" s="21">
        <v>0</v>
      </c>
      <c r="G28" s="54"/>
      <c r="H28" s="62"/>
      <c r="I28" s="21">
        <v>0</v>
      </c>
      <c r="J28" s="21">
        <v>0</v>
      </c>
      <c r="K28" s="66"/>
      <c r="L28" s="97"/>
      <c r="M28" s="21">
        <v>0</v>
      </c>
      <c r="N28" s="54"/>
    </row>
    <row r="29" spans="1:14" ht="18.75">
      <c r="A29" s="62"/>
      <c r="B29" s="21">
        <v>0</v>
      </c>
      <c r="C29" s="21">
        <v>0</v>
      </c>
      <c r="D29" s="66"/>
      <c r="E29" s="97"/>
      <c r="F29" s="21">
        <v>0</v>
      </c>
      <c r="G29" s="54"/>
      <c r="H29" s="62"/>
      <c r="I29" s="21">
        <v>0</v>
      </c>
      <c r="J29" s="21">
        <v>0</v>
      </c>
      <c r="K29" s="66"/>
      <c r="L29" s="97"/>
      <c r="M29" s="21">
        <v>0</v>
      </c>
      <c r="N29" s="54"/>
    </row>
    <row r="30" spans="1:14" ht="18.75">
      <c r="A30" s="62"/>
      <c r="B30" s="21">
        <v>0</v>
      </c>
      <c r="C30" s="21">
        <v>0</v>
      </c>
      <c r="D30" s="66"/>
      <c r="E30" s="97"/>
      <c r="F30" s="21">
        <v>0</v>
      </c>
      <c r="G30" s="54"/>
      <c r="H30" s="62"/>
      <c r="I30" s="21">
        <v>0</v>
      </c>
      <c r="J30" s="21">
        <v>0</v>
      </c>
      <c r="K30" s="66"/>
      <c r="L30" s="97"/>
      <c r="M30" s="21">
        <v>0</v>
      </c>
      <c r="N30" s="54"/>
    </row>
    <row r="31" spans="1:14" ht="18.75">
      <c r="A31" s="62"/>
      <c r="B31" s="21">
        <v>0</v>
      </c>
      <c r="C31" s="21">
        <v>0</v>
      </c>
      <c r="D31" s="66"/>
      <c r="E31" s="97"/>
      <c r="F31" s="21">
        <v>0</v>
      </c>
      <c r="G31" s="54"/>
      <c r="H31" s="62"/>
      <c r="I31" s="21">
        <v>0</v>
      </c>
      <c r="J31" s="21">
        <v>0</v>
      </c>
      <c r="K31" s="66"/>
      <c r="L31" s="97"/>
      <c r="M31" s="21">
        <v>0</v>
      </c>
      <c r="N31" s="54"/>
    </row>
    <row r="32" spans="1:14" ht="18.75">
      <c r="A32" s="62"/>
      <c r="B32" s="21">
        <v>0</v>
      </c>
      <c r="C32" s="21">
        <v>0</v>
      </c>
      <c r="D32" s="66"/>
      <c r="E32" s="97"/>
      <c r="F32" s="21">
        <v>0</v>
      </c>
      <c r="G32" s="54"/>
      <c r="H32" s="62"/>
      <c r="I32" s="21">
        <v>0</v>
      </c>
      <c r="J32" s="21">
        <v>0</v>
      </c>
      <c r="K32" s="66"/>
      <c r="L32" s="97"/>
      <c r="M32" s="21">
        <v>0</v>
      </c>
      <c r="N32" s="54"/>
    </row>
    <row r="33" spans="1:14" ht="18.75">
      <c r="A33" s="62"/>
      <c r="B33" s="21">
        <v>0</v>
      </c>
      <c r="C33" s="21">
        <v>0</v>
      </c>
      <c r="D33" s="66"/>
      <c r="E33" s="97"/>
      <c r="F33" s="21">
        <v>0</v>
      </c>
      <c r="G33" s="54"/>
      <c r="H33" s="62"/>
      <c r="I33" s="21">
        <v>0</v>
      </c>
      <c r="J33" s="21">
        <v>0</v>
      </c>
      <c r="K33" s="66"/>
      <c r="L33" s="97"/>
      <c r="M33" s="21">
        <v>0</v>
      </c>
      <c r="N33" s="54"/>
    </row>
    <row r="34" spans="1:14" ht="18.75">
      <c r="A34" s="62"/>
      <c r="B34" s="21">
        <v>0</v>
      </c>
      <c r="C34" s="21">
        <v>0</v>
      </c>
      <c r="D34" s="66"/>
      <c r="E34" s="97"/>
      <c r="F34" s="21">
        <v>0</v>
      </c>
      <c r="G34" s="54"/>
      <c r="H34" s="62"/>
      <c r="I34" s="21">
        <v>0</v>
      </c>
      <c r="J34" s="21">
        <v>0</v>
      </c>
      <c r="K34" s="66"/>
      <c r="L34" s="97"/>
      <c r="M34" s="21">
        <v>0</v>
      </c>
      <c r="N34" s="54"/>
    </row>
    <row r="35" spans="1:14" ht="18.75">
      <c r="A35" s="62"/>
      <c r="B35" s="21">
        <v>0</v>
      </c>
      <c r="C35" s="21">
        <v>0</v>
      </c>
      <c r="D35" s="66"/>
      <c r="E35" s="97"/>
      <c r="F35" s="21">
        <v>0</v>
      </c>
      <c r="G35" s="54"/>
      <c r="H35" s="62"/>
      <c r="I35" s="21">
        <v>0</v>
      </c>
      <c r="J35" s="21">
        <v>0</v>
      </c>
      <c r="K35" s="66"/>
      <c r="L35" s="97"/>
      <c r="M35" s="21">
        <v>0</v>
      </c>
      <c r="N35" s="54"/>
    </row>
    <row r="36" spans="1:14" ht="18.75">
      <c r="A36" s="62"/>
      <c r="B36" s="21">
        <v>0</v>
      </c>
      <c r="C36" s="21">
        <v>0</v>
      </c>
      <c r="D36" s="66"/>
      <c r="E36" s="97"/>
      <c r="F36" s="21">
        <v>0</v>
      </c>
      <c r="G36" s="54"/>
      <c r="H36" s="62"/>
      <c r="I36" s="21">
        <v>0</v>
      </c>
      <c r="J36" s="21">
        <v>0</v>
      </c>
      <c r="K36" s="66"/>
      <c r="L36" s="97"/>
      <c r="M36" s="21">
        <v>0</v>
      </c>
      <c r="N36" s="54"/>
    </row>
    <row r="37" spans="1:14" ht="18.75">
      <c r="A37" s="62"/>
      <c r="B37" s="21">
        <v>0</v>
      </c>
      <c r="C37" s="21">
        <v>0</v>
      </c>
      <c r="D37" s="66"/>
      <c r="E37" s="97"/>
      <c r="F37" s="21">
        <v>0</v>
      </c>
      <c r="G37" s="54"/>
      <c r="H37" s="62"/>
      <c r="I37" s="21">
        <v>0</v>
      </c>
      <c r="J37" s="21">
        <v>0</v>
      </c>
      <c r="K37" s="66"/>
      <c r="L37" s="97"/>
      <c r="M37" s="21">
        <v>0</v>
      </c>
      <c r="N37" s="54"/>
    </row>
    <row r="38" spans="1:14" ht="18.75">
      <c r="A38" s="62"/>
      <c r="B38" s="21">
        <v>0</v>
      </c>
      <c r="C38" s="21">
        <v>0</v>
      </c>
      <c r="D38" s="66"/>
      <c r="E38" s="97"/>
      <c r="F38" s="21">
        <v>0</v>
      </c>
      <c r="G38" s="54"/>
      <c r="H38" s="62"/>
      <c r="I38" s="21">
        <v>0</v>
      </c>
      <c r="J38" s="21">
        <v>0</v>
      </c>
      <c r="K38" s="66"/>
      <c r="L38" s="97"/>
      <c r="M38" s="21">
        <v>0</v>
      </c>
      <c r="N38" s="54"/>
    </row>
    <row r="39" spans="1:14" ht="18.75">
      <c r="A39" s="62"/>
      <c r="B39" s="21">
        <v>0</v>
      </c>
      <c r="C39" s="21">
        <v>0</v>
      </c>
      <c r="D39" s="66"/>
      <c r="E39" s="97"/>
      <c r="F39" s="21">
        <v>0</v>
      </c>
      <c r="G39" s="54"/>
      <c r="H39" s="62"/>
      <c r="I39" s="21">
        <v>0</v>
      </c>
      <c r="J39" s="21">
        <v>0</v>
      </c>
      <c r="K39" s="66"/>
      <c r="L39" s="97"/>
      <c r="M39" s="21">
        <v>0</v>
      </c>
      <c r="N39" s="54"/>
    </row>
    <row r="40" spans="1:14" ht="18.75">
      <c r="A40" s="62"/>
      <c r="B40" s="21">
        <v>0</v>
      </c>
      <c r="C40" s="21">
        <v>0</v>
      </c>
      <c r="D40" s="66"/>
      <c r="E40" s="97"/>
      <c r="F40" s="21">
        <v>0</v>
      </c>
      <c r="G40" s="54"/>
      <c r="H40" s="62"/>
      <c r="I40" s="21">
        <v>0</v>
      </c>
      <c r="J40" s="21">
        <v>0</v>
      </c>
      <c r="K40" s="66"/>
      <c r="L40" s="97"/>
      <c r="M40" s="21">
        <v>0</v>
      </c>
      <c r="N40" s="54"/>
    </row>
    <row r="41" spans="1:14" ht="18.75">
      <c r="A41" s="62"/>
      <c r="B41" s="21">
        <v>0</v>
      </c>
      <c r="C41" s="21">
        <v>0</v>
      </c>
      <c r="D41" s="66"/>
      <c r="E41" s="97"/>
      <c r="F41" s="21">
        <v>0</v>
      </c>
      <c r="G41" s="54"/>
      <c r="H41" s="62"/>
      <c r="I41" s="21">
        <v>0</v>
      </c>
      <c r="J41" s="21">
        <v>0</v>
      </c>
      <c r="K41" s="66"/>
      <c r="L41" s="97"/>
      <c r="M41" s="21">
        <v>0</v>
      </c>
      <c r="N41" s="54"/>
    </row>
    <row r="42" spans="1:14" ht="18.75">
      <c r="A42" s="62"/>
      <c r="B42" s="21">
        <v>0</v>
      </c>
      <c r="C42" s="21">
        <v>0</v>
      </c>
      <c r="D42" s="66"/>
      <c r="E42" s="97"/>
      <c r="F42" s="21">
        <v>0</v>
      </c>
      <c r="G42" s="54"/>
      <c r="H42" s="62"/>
      <c r="I42" s="21">
        <v>0</v>
      </c>
      <c r="J42" s="21">
        <v>0</v>
      </c>
      <c r="K42" s="66"/>
      <c r="L42" s="97"/>
      <c r="M42" s="21">
        <v>0</v>
      </c>
      <c r="N42" s="54"/>
    </row>
    <row r="43" spans="1:14" ht="18.75">
      <c r="A43" s="62"/>
      <c r="B43" s="21">
        <v>0</v>
      </c>
      <c r="C43" s="21">
        <v>0</v>
      </c>
      <c r="D43" s="66"/>
      <c r="E43" s="97"/>
      <c r="F43" s="21">
        <v>0</v>
      </c>
      <c r="G43" s="54"/>
      <c r="H43" s="62"/>
      <c r="I43" s="21">
        <v>0</v>
      </c>
      <c r="J43" s="21">
        <v>0</v>
      </c>
      <c r="K43" s="66"/>
      <c r="L43" s="97"/>
      <c r="M43" s="21">
        <v>0</v>
      </c>
      <c r="N43" s="54"/>
    </row>
    <row r="44" spans="1:14" ht="18.75">
      <c r="A44" s="62"/>
      <c r="B44" s="21">
        <v>0</v>
      </c>
      <c r="C44" s="21">
        <v>0</v>
      </c>
      <c r="D44" s="66"/>
      <c r="E44" s="97"/>
      <c r="F44" s="21">
        <v>0</v>
      </c>
      <c r="G44" s="54"/>
      <c r="H44" s="62"/>
      <c r="I44" s="21">
        <v>0</v>
      </c>
      <c r="J44" s="21">
        <v>0</v>
      </c>
      <c r="K44" s="66"/>
      <c r="L44" s="97"/>
      <c r="M44" s="21">
        <v>0</v>
      </c>
      <c r="N44" s="54"/>
    </row>
    <row r="45" spans="1:14" ht="18.75">
      <c r="A45" s="62"/>
      <c r="B45" s="21">
        <v>0</v>
      </c>
      <c r="C45" s="21">
        <v>0</v>
      </c>
      <c r="D45" s="66"/>
      <c r="E45" s="97"/>
      <c r="F45" s="21">
        <v>0</v>
      </c>
      <c r="G45" s="54"/>
      <c r="H45" s="62"/>
      <c r="I45" s="21">
        <v>0</v>
      </c>
      <c r="J45" s="21">
        <v>0</v>
      </c>
      <c r="K45" s="66"/>
      <c r="L45" s="97"/>
      <c r="M45" s="21">
        <v>0</v>
      </c>
      <c r="N45" s="54"/>
    </row>
    <row r="46" spans="1:14" ht="18.75">
      <c r="A46" s="62"/>
      <c r="B46" s="21">
        <v>0</v>
      </c>
      <c r="C46" s="21">
        <v>0</v>
      </c>
      <c r="D46" s="66"/>
      <c r="E46" s="97"/>
      <c r="F46" s="21">
        <v>0</v>
      </c>
      <c r="G46" s="54"/>
      <c r="H46" s="62"/>
      <c r="I46" s="21">
        <v>0</v>
      </c>
      <c r="J46" s="21">
        <v>0</v>
      </c>
      <c r="K46" s="66"/>
      <c r="L46" s="97"/>
      <c r="M46" s="21">
        <v>0</v>
      </c>
      <c r="N46" s="54"/>
    </row>
    <row r="47" spans="1:14" ht="18.75">
      <c r="A47" s="62"/>
      <c r="B47" s="21">
        <v>0</v>
      </c>
      <c r="C47" s="21">
        <v>0</v>
      </c>
      <c r="D47" s="66"/>
      <c r="E47" s="97"/>
      <c r="F47" s="21">
        <v>0</v>
      </c>
      <c r="G47" s="54"/>
      <c r="H47" s="62"/>
      <c r="I47" s="21">
        <v>0</v>
      </c>
      <c r="J47" s="21">
        <v>0</v>
      </c>
      <c r="K47" s="66"/>
      <c r="L47" s="97"/>
      <c r="M47" s="21">
        <v>0</v>
      </c>
      <c r="N47" s="54"/>
    </row>
    <row r="48" spans="1:14" ht="18.75">
      <c r="A48" s="62"/>
      <c r="B48" s="21">
        <v>0</v>
      </c>
      <c r="C48" s="21">
        <v>0</v>
      </c>
      <c r="D48" s="66"/>
      <c r="E48" s="97"/>
      <c r="F48" s="21">
        <v>0</v>
      </c>
      <c r="G48" s="54"/>
      <c r="H48" s="62"/>
      <c r="I48" s="21">
        <v>0</v>
      </c>
      <c r="J48" s="21">
        <v>0</v>
      </c>
      <c r="K48" s="66"/>
      <c r="L48" s="97"/>
      <c r="M48" s="21">
        <v>0</v>
      </c>
      <c r="N48" s="54"/>
    </row>
    <row r="49" spans="1:14" ht="18.75">
      <c r="A49" s="62"/>
      <c r="B49" s="21">
        <v>0</v>
      </c>
      <c r="C49" s="21">
        <v>0</v>
      </c>
      <c r="D49" s="66"/>
      <c r="E49" s="97"/>
      <c r="F49" s="21">
        <v>0</v>
      </c>
      <c r="G49" s="54"/>
      <c r="H49" s="62"/>
      <c r="I49" s="21">
        <v>0</v>
      </c>
      <c r="J49" s="21">
        <v>0</v>
      </c>
      <c r="K49" s="66"/>
      <c r="L49" s="97"/>
      <c r="M49" s="21">
        <v>0</v>
      </c>
      <c r="N49" s="54"/>
    </row>
    <row r="50" spans="1:14" ht="18.75">
      <c r="A50" s="62"/>
      <c r="B50" s="21">
        <v>0</v>
      </c>
      <c r="C50" s="21">
        <v>0</v>
      </c>
      <c r="D50" s="66"/>
      <c r="E50" s="97"/>
      <c r="F50" s="21">
        <v>0</v>
      </c>
      <c r="G50" s="54"/>
      <c r="H50" s="62"/>
      <c r="I50" s="21">
        <v>0</v>
      </c>
      <c r="J50" s="21">
        <v>0</v>
      </c>
      <c r="K50" s="66"/>
      <c r="L50" s="97"/>
      <c r="M50" s="21">
        <v>0</v>
      </c>
      <c r="N50" s="54"/>
    </row>
    <row r="51" spans="1:14" ht="18.75">
      <c r="A51" s="62"/>
      <c r="B51" s="21">
        <v>0</v>
      </c>
      <c r="C51" s="21">
        <v>0</v>
      </c>
      <c r="D51" s="66"/>
      <c r="E51" s="97"/>
      <c r="F51" s="21">
        <v>0</v>
      </c>
      <c r="G51" s="54"/>
      <c r="H51" s="62"/>
      <c r="I51" s="21">
        <v>0</v>
      </c>
      <c r="J51" s="21">
        <v>0</v>
      </c>
      <c r="K51" s="66"/>
      <c r="L51" s="97"/>
      <c r="M51" s="21">
        <v>0</v>
      </c>
      <c r="N51" s="54"/>
    </row>
    <row r="52" spans="1:14" ht="18.75">
      <c r="A52" s="62"/>
      <c r="B52" s="21">
        <v>0</v>
      </c>
      <c r="C52" s="21">
        <v>0</v>
      </c>
      <c r="D52" s="66"/>
      <c r="E52" s="97"/>
      <c r="F52" s="21">
        <v>0</v>
      </c>
      <c r="G52" s="54"/>
      <c r="H52" s="62"/>
      <c r="I52" s="21">
        <v>0</v>
      </c>
      <c r="J52" s="21">
        <v>0</v>
      </c>
      <c r="K52" s="66"/>
      <c r="L52" s="97"/>
      <c r="M52" s="21">
        <v>0</v>
      </c>
      <c r="N52" s="54"/>
    </row>
    <row r="53" spans="1:14" ht="18.75">
      <c r="A53" s="62"/>
      <c r="B53" s="21">
        <v>0</v>
      </c>
      <c r="C53" s="21">
        <v>0</v>
      </c>
      <c r="D53" s="66"/>
      <c r="E53" s="97"/>
      <c r="F53" s="21">
        <v>0</v>
      </c>
      <c r="G53" s="54"/>
      <c r="H53" s="62"/>
      <c r="I53" s="21">
        <v>0</v>
      </c>
      <c r="J53" s="21">
        <v>0</v>
      </c>
      <c r="K53" s="66"/>
      <c r="L53" s="97"/>
      <c r="M53" s="21">
        <v>0</v>
      </c>
      <c r="N53" s="54"/>
    </row>
    <row r="54" spans="1:14" ht="18.75">
      <c r="A54" s="62"/>
      <c r="B54" s="21">
        <v>0</v>
      </c>
      <c r="C54" s="21">
        <v>0</v>
      </c>
      <c r="D54" s="66"/>
      <c r="E54" s="97"/>
      <c r="F54" s="21">
        <v>0</v>
      </c>
      <c r="G54" s="54"/>
      <c r="H54" s="62"/>
      <c r="I54" s="21">
        <v>0</v>
      </c>
      <c r="J54" s="21">
        <v>0</v>
      </c>
      <c r="K54" s="66"/>
      <c r="L54" s="97"/>
      <c r="M54" s="21">
        <v>0</v>
      </c>
      <c r="N54" s="54"/>
    </row>
    <row r="55" spans="1:14" ht="18.75">
      <c r="A55" s="62"/>
      <c r="B55" s="21">
        <v>0</v>
      </c>
      <c r="C55" s="21">
        <v>0</v>
      </c>
      <c r="D55" s="66"/>
      <c r="E55" s="97"/>
      <c r="F55" s="21">
        <v>0</v>
      </c>
      <c r="G55" s="54"/>
      <c r="H55" s="62"/>
      <c r="I55" s="21">
        <v>0</v>
      </c>
      <c r="J55" s="21">
        <v>0</v>
      </c>
      <c r="K55" s="66"/>
      <c r="L55" s="97"/>
      <c r="M55" s="21">
        <v>0</v>
      </c>
      <c r="N55" s="54"/>
    </row>
    <row r="56" spans="1:14" ht="18.75">
      <c r="A56" s="62"/>
      <c r="B56" s="21">
        <v>0</v>
      </c>
      <c r="C56" s="21">
        <v>0</v>
      </c>
      <c r="D56" s="66"/>
      <c r="E56" s="97"/>
      <c r="F56" s="21">
        <v>0</v>
      </c>
      <c r="G56" s="54"/>
      <c r="H56" s="62"/>
      <c r="I56" s="21">
        <v>0</v>
      </c>
      <c r="J56" s="21">
        <v>0</v>
      </c>
      <c r="K56" s="66"/>
      <c r="L56" s="97"/>
      <c r="M56" s="21">
        <v>0</v>
      </c>
      <c r="N56" s="54"/>
    </row>
    <row r="57" spans="1:14" ht="18.75">
      <c r="A57" s="62"/>
      <c r="B57" s="21">
        <v>0</v>
      </c>
      <c r="C57" s="21">
        <v>0</v>
      </c>
      <c r="D57" s="66"/>
      <c r="E57" s="97"/>
      <c r="F57" s="21">
        <v>0</v>
      </c>
      <c r="G57" s="54"/>
      <c r="H57" s="62"/>
      <c r="I57" s="21">
        <v>0</v>
      </c>
      <c r="J57" s="21">
        <v>0</v>
      </c>
      <c r="K57" s="66"/>
      <c r="L57" s="97"/>
      <c r="M57" s="21">
        <v>0</v>
      </c>
      <c r="N57" s="54"/>
    </row>
    <row r="58" spans="1:14" ht="18.75">
      <c r="A58" s="62"/>
      <c r="B58" s="21">
        <v>0</v>
      </c>
      <c r="C58" s="21">
        <v>0</v>
      </c>
      <c r="D58" s="66"/>
      <c r="E58" s="97"/>
      <c r="F58" s="21">
        <v>0</v>
      </c>
      <c r="G58" s="54"/>
      <c r="H58" s="62"/>
      <c r="I58" s="21">
        <v>0</v>
      </c>
      <c r="J58" s="21">
        <v>0</v>
      </c>
      <c r="K58" s="66"/>
      <c r="L58" s="97"/>
      <c r="M58" s="21">
        <v>0</v>
      </c>
      <c r="N58" s="54"/>
    </row>
    <row r="59" spans="1:14" ht="18.75">
      <c r="A59" s="62"/>
      <c r="B59" s="21">
        <v>0</v>
      </c>
      <c r="C59" s="21">
        <v>0</v>
      </c>
      <c r="D59" s="66"/>
      <c r="E59" s="97"/>
      <c r="F59" s="21">
        <v>0</v>
      </c>
      <c r="G59" s="54"/>
      <c r="H59" s="62"/>
      <c r="I59" s="21">
        <v>0</v>
      </c>
      <c r="J59" s="21">
        <v>0</v>
      </c>
      <c r="K59" s="66"/>
      <c r="L59" s="97"/>
      <c r="M59" s="21">
        <v>0</v>
      </c>
      <c r="N59" s="54"/>
    </row>
    <row r="60" spans="1:14" ht="18.75">
      <c r="A60" s="62"/>
      <c r="B60" s="21">
        <v>0</v>
      </c>
      <c r="C60" s="21">
        <v>0</v>
      </c>
      <c r="D60" s="66"/>
      <c r="E60" s="97"/>
      <c r="F60" s="21">
        <v>0</v>
      </c>
      <c r="G60" s="54"/>
      <c r="H60" s="62"/>
      <c r="I60" s="21">
        <v>0</v>
      </c>
      <c r="J60" s="21">
        <v>0</v>
      </c>
      <c r="K60" s="66"/>
      <c r="L60" s="97"/>
      <c r="M60" s="21">
        <v>0</v>
      </c>
      <c r="N60" s="54"/>
    </row>
    <row r="61" spans="1:14" ht="18.75">
      <c r="A61" s="62"/>
      <c r="B61" s="21">
        <v>0</v>
      </c>
      <c r="C61" s="21">
        <v>0</v>
      </c>
      <c r="D61" s="66"/>
      <c r="E61" s="97"/>
      <c r="F61" s="21">
        <v>0</v>
      </c>
      <c r="G61" s="54"/>
      <c r="H61" s="62"/>
      <c r="I61" s="21">
        <v>0</v>
      </c>
      <c r="J61" s="21">
        <v>0</v>
      </c>
      <c r="K61" s="66"/>
      <c r="L61" s="97"/>
      <c r="M61" s="21">
        <v>0</v>
      </c>
      <c r="N61" s="54"/>
    </row>
    <row r="62" spans="1:14" ht="18.75">
      <c r="A62" s="62"/>
      <c r="B62" s="21">
        <v>0</v>
      </c>
      <c r="C62" s="21">
        <v>0</v>
      </c>
      <c r="D62" s="66"/>
      <c r="E62" s="97"/>
      <c r="F62" s="21">
        <v>0</v>
      </c>
      <c r="G62" s="54"/>
      <c r="H62" s="62"/>
      <c r="I62" s="21">
        <v>0</v>
      </c>
      <c r="J62" s="21">
        <v>0</v>
      </c>
      <c r="K62" s="66"/>
      <c r="L62" s="97"/>
      <c r="M62" s="21">
        <v>0</v>
      </c>
      <c r="N62" s="54"/>
    </row>
    <row r="63" spans="1:14" ht="18.75">
      <c r="A63" s="62"/>
      <c r="B63" s="21">
        <v>0</v>
      </c>
      <c r="C63" s="21">
        <v>0</v>
      </c>
      <c r="D63" s="66"/>
      <c r="E63" s="97"/>
      <c r="F63" s="21">
        <v>0</v>
      </c>
      <c r="G63" s="54"/>
      <c r="H63" s="62"/>
      <c r="I63" s="21">
        <v>0</v>
      </c>
      <c r="J63" s="21">
        <v>0</v>
      </c>
      <c r="K63" s="66"/>
      <c r="L63" s="97"/>
      <c r="M63" s="21">
        <v>0</v>
      </c>
      <c r="N63" s="54"/>
    </row>
    <row r="64" spans="1:14" ht="18.75">
      <c r="A64" s="62"/>
      <c r="B64" s="21">
        <v>0</v>
      </c>
      <c r="C64" s="21">
        <v>0</v>
      </c>
      <c r="D64" s="66"/>
      <c r="E64" s="97"/>
      <c r="F64" s="21">
        <v>0</v>
      </c>
      <c r="G64" s="54"/>
      <c r="H64" s="62"/>
      <c r="I64" s="21">
        <v>0</v>
      </c>
      <c r="J64" s="21">
        <v>0</v>
      </c>
      <c r="K64" s="66"/>
      <c r="L64" s="97"/>
      <c r="M64" s="21">
        <v>0</v>
      </c>
      <c r="N64" s="54"/>
    </row>
    <row r="65" spans="1:14" ht="18.75">
      <c r="A65" s="62"/>
      <c r="B65" s="21">
        <v>0</v>
      </c>
      <c r="C65" s="21">
        <v>0</v>
      </c>
      <c r="D65" s="66"/>
      <c r="E65" s="97"/>
      <c r="F65" s="21">
        <v>0</v>
      </c>
      <c r="G65" s="54"/>
      <c r="H65" s="62"/>
      <c r="I65" s="21">
        <v>0</v>
      </c>
      <c r="J65" s="21">
        <v>0</v>
      </c>
      <c r="K65" s="66"/>
      <c r="L65" s="97"/>
      <c r="M65" s="21">
        <v>0</v>
      </c>
      <c r="N65" s="54"/>
    </row>
    <row r="66" spans="1:14" ht="18.75">
      <c r="A66" s="62"/>
      <c r="B66" s="21">
        <v>0</v>
      </c>
      <c r="C66" s="21">
        <v>0</v>
      </c>
      <c r="D66" s="66"/>
      <c r="E66" s="97"/>
      <c r="F66" s="21">
        <v>0</v>
      </c>
      <c r="G66" s="54"/>
      <c r="H66" s="62"/>
      <c r="I66" s="21">
        <v>0</v>
      </c>
      <c r="J66" s="21">
        <v>0</v>
      </c>
      <c r="K66" s="66"/>
      <c r="L66" s="97"/>
      <c r="M66" s="21">
        <v>0</v>
      </c>
      <c r="N66" s="54"/>
    </row>
    <row r="67" spans="1:14" ht="18.75">
      <c r="A67" s="62"/>
      <c r="B67" s="21">
        <v>0</v>
      </c>
      <c r="C67" s="21">
        <v>0</v>
      </c>
      <c r="D67" s="66"/>
      <c r="E67" s="97"/>
      <c r="F67" s="21">
        <v>0</v>
      </c>
      <c r="G67" s="54"/>
      <c r="H67" s="62"/>
      <c r="I67" s="21">
        <v>0</v>
      </c>
      <c r="J67" s="21">
        <v>0</v>
      </c>
      <c r="K67" s="66"/>
      <c r="L67" s="97"/>
      <c r="M67" s="21">
        <v>0</v>
      </c>
      <c r="N67" s="54"/>
    </row>
    <row r="68" spans="1:14" ht="18.75">
      <c r="A68" s="62"/>
      <c r="B68" s="21">
        <v>0</v>
      </c>
      <c r="C68" s="21">
        <v>0</v>
      </c>
      <c r="D68" s="66"/>
      <c r="E68" s="97"/>
      <c r="F68" s="21">
        <v>0</v>
      </c>
      <c r="G68" s="54"/>
      <c r="H68" s="62"/>
      <c r="I68" s="21">
        <v>0</v>
      </c>
      <c r="J68" s="21">
        <v>0</v>
      </c>
      <c r="K68" s="66"/>
      <c r="L68" s="97"/>
      <c r="M68" s="21">
        <v>0</v>
      </c>
      <c r="N68" s="54"/>
    </row>
    <row r="69" spans="1:14" ht="18.75">
      <c r="A69" s="62"/>
      <c r="B69" s="21">
        <v>0</v>
      </c>
      <c r="C69" s="21">
        <v>0</v>
      </c>
      <c r="D69" s="66"/>
      <c r="E69" s="97"/>
      <c r="F69" s="21">
        <v>0</v>
      </c>
      <c r="G69" s="54"/>
      <c r="H69" s="62"/>
      <c r="I69" s="21">
        <v>0</v>
      </c>
      <c r="J69" s="21">
        <v>0</v>
      </c>
      <c r="K69" s="66"/>
      <c r="L69" s="97"/>
      <c r="M69" s="21">
        <v>0</v>
      </c>
      <c r="N69" s="54"/>
    </row>
    <row r="70" spans="1:14" ht="18.75">
      <c r="A70" s="55"/>
      <c r="B70" s="21">
        <v>0</v>
      </c>
      <c r="C70" s="21">
        <v>0</v>
      </c>
      <c r="D70" s="66"/>
      <c r="E70" s="97"/>
      <c r="F70" s="21">
        <v>0</v>
      </c>
      <c r="G70" s="54"/>
      <c r="H70" s="62"/>
      <c r="I70" s="21">
        <v>0</v>
      </c>
      <c r="J70" s="21">
        <v>0</v>
      </c>
      <c r="K70" s="66"/>
      <c r="L70" s="97"/>
      <c r="M70" s="21">
        <v>0</v>
      </c>
      <c r="N70" s="54"/>
    </row>
    <row r="71" spans="1:14" ht="18.75">
      <c r="A71" s="55"/>
      <c r="B71" s="21">
        <v>0</v>
      </c>
      <c r="C71" s="21">
        <v>0</v>
      </c>
      <c r="D71" s="66"/>
      <c r="E71" s="97"/>
      <c r="F71" s="21">
        <v>0</v>
      </c>
      <c r="G71" s="54"/>
      <c r="H71" s="62"/>
      <c r="I71" s="21">
        <v>0</v>
      </c>
      <c r="J71" s="21">
        <v>0</v>
      </c>
      <c r="K71" s="66"/>
      <c r="L71" s="97"/>
      <c r="M71" s="21">
        <v>0</v>
      </c>
      <c r="N71" s="54"/>
    </row>
    <row r="72" spans="1:14" ht="18.75">
      <c r="A72" s="55"/>
      <c r="B72" s="21">
        <v>0</v>
      </c>
      <c r="C72" s="21">
        <v>0</v>
      </c>
      <c r="D72" s="66"/>
      <c r="E72" s="97"/>
      <c r="F72" s="21">
        <v>0</v>
      </c>
      <c r="G72" s="54"/>
      <c r="H72" s="62"/>
      <c r="I72" s="21">
        <v>0</v>
      </c>
      <c r="J72" s="21">
        <v>0</v>
      </c>
      <c r="K72" s="66"/>
      <c r="L72" s="97"/>
      <c r="M72" s="21">
        <v>0</v>
      </c>
      <c r="N72" s="54"/>
    </row>
    <row r="73" spans="1:14" ht="18.75">
      <c r="A73" s="55"/>
      <c r="B73" s="21">
        <v>0</v>
      </c>
      <c r="C73" s="21">
        <v>0</v>
      </c>
      <c r="D73" s="66"/>
      <c r="E73" s="97"/>
      <c r="F73" s="21">
        <v>0</v>
      </c>
      <c r="G73" s="54"/>
      <c r="H73" s="62"/>
      <c r="I73" s="21">
        <v>0</v>
      </c>
      <c r="J73" s="21">
        <v>0</v>
      </c>
      <c r="K73" s="66"/>
      <c r="L73" s="97"/>
      <c r="M73" s="21">
        <v>0</v>
      </c>
      <c r="N73" s="54"/>
    </row>
    <row r="74" spans="1:14" ht="18.75">
      <c r="A74" s="55"/>
      <c r="B74" s="21">
        <v>0</v>
      </c>
      <c r="C74" s="21">
        <v>0</v>
      </c>
      <c r="D74" s="66"/>
      <c r="E74" s="97"/>
      <c r="F74" s="21">
        <v>0</v>
      </c>
      <c r="G74" s="54"/>
      <c r="H74" s="62"/>
      <c r="I74" s="21">
        <v>0</v>
      </c>
      <c r="J74" s="21">
        <v>0</v>
      </c>
      <c r="K74" s="66"/>
      <c r="L74" s="97"/>
      <c r="M74" s="21">
        <v>0</v>
      </c>
      <c r="N74" s="54"/>
    </row>
    <row r="75" spans="1:14" ht="18.75">
      <c r="A75" s="55"/>
      <c r="B75" s="21">
        <v>0</v>
      </c>
      <c r="C75" s="21">
        <v>0</v>
      </c>
      <c r="D75" s="66"/>
      <c r="E75" s="97"/>
      <c r="F75" s="21">
        <v>0</v>
      </c>
      <c r="G75" s="54"/>
      <c r="H75" s="62"/>
      <c r="I75" s="21">
        <v>0</v>
      </c>
      <c r="J75" s="21">
        <v>0</v>
      </c>
      <c r="K75" s="66"/>
      <c r="L75" s="97"/>
      <c r="M75" s="21">
        <v>0</v>
      </c>
      <c r="N75" s="54"/>
    </row>
    <row r="76" spans="1:14" ht="18.75">
      <c r="A76" s="55"/>
      <c r="B76" s="21">
        <v>0</v>
      </c>
      <c r="C76" s="21">
        <v>0</v>
      </c>
      <c r="D76" s="66"/>
      <c r="E76" s="97"/>
      <c r="F76" s="21">
        <v>0</v>
      </c>
      <c r="G76" s="54"/>
      <c r="H76" s="62"/>
      <c r="I76" s="21">
        <v>0</v>
      </c>
      <c r="J76" s="21">
        <v>0</v>
      </c>
      <c r="K76" s="66"/>
      <c r="L76" s="97"/>
      <c r="M76" s="21">
        <v>0</v>
      </c>
      <c r="N76" s="54"/>
    </row>
    <row r="77" spans="1:14" ht="18.75">
      <c r="A77" s="55"/>
      <c r="B77" s="21">
        <v>0</v>
      </c>
      <c r="C77" s="21">
        <v>0</v>
      </c>
      <c r="D77" s="66"/>
      <c r="E77" s="97"/>
      <c r="F77" s="21">
        <v>0</v>
      </c>
      <c r="G77" s="54"/>
      <c r="H77" s="62"/>
      <c r="I77" s="21">
        <v>0</v>
      </c>
      <c r="J77" s="21">
        <v>0</v>
      </c>
      <c r="K77" s="66"/>
      <c r="L77" s="97"/>
      <c r="M77" s="21">
        <v>0</v>
      </c>
      <c r="N77" s="54"/>
    </row>
    <row r="78" spans="1:14" ht="18.75">
      <c r="A78" s="55"/>
      <c r="B78" s="21">
        <v>0</v>
      </c>
      <c r="C78" s="21">
        <v>0</v>
      </c>
      <c r="D78" s="66"/>
      <c r="E78" s="97"/>
      <c r="F78" s="21">
        <v>0</v>
      </c>
      <c r="G78" s="54"/>
      <c r="H78" s="62"/>
      <c r="I78" s="21">
        <v>0</v>
      </c>
      <c r="J78" s="21">
        <v>0</v>
      </c>
      <c r="K78" s="66"/>
      <c r="L78" s="97"/>
      <c r="M78" s="21">
        <v>0</v>
      </c>
      <c r="N78" s="54"/>
    </row>
    <row r="79" spans="1:14" ht="18.75">
      <c r="A79" s="55"/>
      <c r="B79" s="21">
        <v>0</v>
      </c>
      <c r="C79" s="21">
        <v>0</v>
      </c>
      <c r="D79" s="66"/>
      <c r="E79" s="97"/>
      <c r="F79" s="21">
        <v>0</v>
      </c>
      <c r="G79" s="54"/>
      <c r="H79" s="62"/>
      <c r="I79" s="21">
        <v>0</v>
      </c>
      <c r="J79" s="21">
        <v>0</v>
      </c>
      <c r="K79" s="66"/>
      <c r="L79" s="97"/>
      <c r="M79" s="21">
        <v>0</v>
      </c>
      <c r="N79" s="54"/>
    </row>
    <row r="80" spans="1:14" ht="18.75">
      <c r="A80" s="55"/>
      <c r="B80" s="21">
        <v>0</v>
      </c>
      <c r="C80" s="21">
        <v>0</v>
      </c>
      <c r="D80" s="66"/>
      <c r="E80" s="97"/>
      <c r="F80" s="21">
        <v>0</v>
      </c>
      <c r="G80" s="54"/>
      <c r="H80" s="62"/>
      <c r="I80" s="21">
        <v>0</v>
      </c>
      <c r="J80" s="21">
        <v>0</v>
      </c>
      <c r="K80" s="66"/>
      <c r="L80" s="97"/>
      <c r="M80" s="21">
        <v>0</v>
      </c>
      <c r="N80" s="54"/>
    </row>
    <row r="81" spans="1:14" ht="18.75">
      <c r="A81" s="55"/>
      <c r="B81" s="21">
        <v>0</v>
      </c>
      <c r="C81" s="21">
        <v>0</v>
      </c>
      <c r="D81" s="66"/>
      <c r="E81" s="97"/>
      <c r="F81" s="21">
        <v>0</v>
      </c>
      <c r="G81" s="54"/>
      <c r="H81" s="62"/>
      <c r="I81" s="21">
        <v>0</v>
      </c>
      <c r="J81" s="21">
        <v>0</v>
      </c>
      <c r="K81" s="66"/>
      <c r="L81" s="97"/>
      <c r="M81" s="21">
        <v>0</v>
      </c>
      <c r="N81" s="54"/>
    </row>
    <row r="82" spans="1:14" ht="18.75">
      <c r="A82" s="55"/>
      <c r="B82" s="21">
        <v>0</v>
      </c>
      <c r="C82" s="21">
        <v>0</v>
      </c>
      <c r="D82" s="66"/>
      <c r="E82" s="97"/>
      <c r="F82" s="21">
        <v>0</v>
      </c>
      <c r="G82" s="54"/>
      <c r="H82" s="62"/>
      <c r="I82" s="21">
        <v>0</v>
      </c>
      <c r="J82" s="21">
        <v>0</v>
      </c>
      <c r="K82" s="66"/>
      <c r="L82" s="97"/>
      <c r="M82" s="21">
        <v>0</v>
      </c>
      <c r="N82" s="54"/>
    </row>
    <row r="83" spans="1:14" ht="18.75">
      <c r="A83" s="55"/>
      <c r="B83" s="21">
        <v>0</v>
      </c>
      <c r="C83" s="21">
        <v>0</v>
      </c>
      <c r="D83" s="66"/>
      <c r="E83" s="97"/>
      <c r="F83" s="21">
        <v>0</v>
      </c>
      <c r="G83" s="54"/>
      <c r="H83" s="62"/>
      <c r="I83" s="21">
        <v>0</v>
      </c>
      <c r="J83" s="21">
        <v>0</v>
      </c>
      <c r="K83" s="66"/>
      <c r="L83" s="97"/>
      <c r="M83" s="21">
        <v>0</v>
      </c>
      <c r="N83" s="54"/>
    </row>
    <row r="84" spans="1:14" ht="18.75">
      <c r="A84" s="55"/>
      <c r="B84" s="21">
        <v>0</v>
      </c>
      <c r="C84" s="21">
        <v>0</v>
      </c>
      <c r="D84" s="66"/>
      <c r="E84" s="97"/>
      <c r="F84" s="21">
        <v>0</v>
      </c>
      <c r="G84" s="54"/>
      <c r="H84" s="62"/>
      <c r="I84" s="21">
        <v>0</v>
      </c>
      <c r="J84" s="21">
        <v>0</v>
      </c>
      <c r="K84" s="66"/>
      <c r="L84" s="97"/>
      <c r="M84" s="21">
        <v>0</v>
      </c>
      <c r="N84" s="54"/>
    </row>
    <row r="85" spans="1:14" ht="18.75">
      <c r="A85" s="55"/>
      <c r="B85" s="21">
        <v>0</v>
      </c>
      <c r="C85" s="21">
        <v>0</v>
      </c>
      <c r="D85" s="66"/>
      <c r="E85" s="97"/>
      <c r="F85" s="21">
        <v>0</v>
      </c>
      <c r="G85" s="54"/>
      <c r="H85" s="62"/>
      <c r="I85" s="21">
        <v>0</v>
      </c>
      <c r="J85" s="21">
        <v>0</v>
      </c>
      <c r="K85" s="66"/>
      <c r="L85" s="97"/>
      <c r="M85" s="21">
        <v>0</v>
      </c>
      <c r="N85" s="54"/>
    </row>
    <row r="86" spans="1:14" ht="18.75">
      <c r="A86" s="55"/>
      <c r="B86" s="21">
        <v>0</v>
      </c>
      <c r="C86" s="21">
        <v>0</v>
      </c>
      <c r="D86" s="66"/>
      <c r="E86" s="97"/>
      <c r="F86" s="21">
        <v>0</v>
      </c>
      <c r="G86" s="54"/>
      <c r="H86" s="62"/>
      <c r="I86" s="21">
        <v>0</v>
      </c>
      <c r="J86" s="21">
        <v>0</v>
      </c>
      <c r="K86" s="66"/>
      <c r="L86" s="97"/>
      <c r="M86" s="21">
        <v>0</v>
      </c>
      <c r="N86" s="54"/>
    </row>
    <row r="87" spans="1:14" ht="18.75">
      <c r="A87" s="55"/>
      <c r="B87" s="21">
        <v>0</v>
      </c>
      <c r="C87" s="21">
        <v>0</v>
      </c>
      <c r="D87" s="66"/>
      <c r="E87" s="97"/>
      <c r="F87" s="21">
        <v>0</v>
      </c>
      <c r="G87" s="54"/>
      <c r="H87" s="62"/>
      <c r="I87" s="21">
        <v>0</v>
      </c>
      <c r="J87" s="21">
        <v>0</v>
      </c>
      <c r="K87" s="66"/>
      <c r="L87" s="97"/>
      <c r="M87" s="21">
        <v>0</v>
      </c>
      <c r="N87" s="54"/>
    </row>
    <row r="88" spans="1:14" ht="18.75">
      <c r="A88" s="55"/>
      <c r="B88" s="21">
        <v>0</v>
      </c>
      <c r="C88" s="21">
        <v>0</v>
      </c>
      <c r="D88" s="66"/>
      <c r="E88" s="97"/>
      <c r="F88" s="21">
        <v>0</v>
      </c>
      <c r="G88" s="54"/>
      <c r="H88" s="62"/>
      <c r="I88" s="21">
        <v>0</v>
      </c>
      <c r="J88" s="21">
        <v>0</v>
      </c>
      <c r="K88" s="66"/>
      <c r="L88" s="97"/>
      <c r="M88" s="21">
        <v>0</v>
      </c>
      <c r="N88" s="54"/>
    </row>
    <row r="89" spans="1:14" ht="18.75">
      <c r="A89" s="55"/>
      <c r="B89" s="21">
        <v>0</v>
      </c>
      <c r="C89" s="21">
        <v>0</v>
      </c>
      <c r="D89" s="66"/>
      <c r="E89" s="97"/>
      <c r="F89" s="21">
        <v>0</v>
      </c>
      <c r="G89" s="54"/>
      <c r="H89" s="62"/>
      <c r="I89" s="21">
        <v>0</v>
      </c>
      <c r="J89" s="21">
        <v>0</v>
      </c>
      <c r="K89" s="66"/>
      <c r="L89" s="97"/>
      <c r="M89" s="21">
        <v>0</v>
      </c>
      <c r="N89" s="54"/>
    </row>
    <row r="90" spans="1:14" ht="18.75">
      <c r="A90" s="55"/>
      <c r="B90" s="21">
        <v>0</v>
      </c>
      <c r="C90" s="21">
        <v>0</v>
      </c>
      <c r="D90" s="66"/>
      <c r="E90" s="97"/>
      <c r="F90" s="21">
        <v>0</v>
      </c>
      <c r="G90" s="54"/>
      <c r="H90" s="62"/>
      <c r="I90" s="21">
        <v>0</v>
      </c>
      <c r="J90" s="21">
        <v>0</v>
      </c>
      <c r="K90" s="66"/>
      <c r="L90" s="97"/>
      <c r="M90" s="21">
        <v>0</v>
      </c>
      <c r="N90" s="54"/>
    </row>
    <row r="91" spans="1:14" ht="18.75">
      <c r="A91" s="55"/>
      <c r="B91" s="21">
        <v>0</v>
      </c>
      <c r="C91" s="21">
        <v>0</v>
      </c>
      <c r="D91" s="66"/>
      <c r="E91" s="97"/>
      <c r="F91" s="21">
        <v>0</v>
      </c>
      <c r="G91" s="54"/>
      <c r="H91" s="62"/>
      <c r="I91" s="21">
        <v>0</v>
      </c>
      <c r="J91" s="21">
        <v>0</v>
      </c>
      <c r="K91" s="66"/>
      <c r="L91" s="97"/>
      <c r="M91" s="21">
        <v>0</v>
      </c>
      <c r="N91" s="54"/>
    </row>
    <row r="92" spans="1:14" ht="18.75">
      <c r="A92" s="55"/>
      <c r="B92" s="21">
        <v>0</v>
      </c>
      <c r="C92" s="21">
        <v>0</v>
      </c>
      <c r="D92" s="66"/>
      <c r="E92" s="97"/>
      <c r="F92" s="21">
        <v>0</v>
      </c>
      <c r="G92" s="54"/>
      <c r="H92" s="62"/>
      <c r="I92" s="21">
        <v>0</v>
      </c>
      <c r="J92" s="21">
        <v>0</v>
      </c>
      <c r="K92" s="66"/>
      <c r="L92" s="97"/>
      <c r="M92" s="21">
        <v>0</v>
      </c>
      <c r="N92" s="54"/>
    </row>
    <row r="93" spans="1:14" ht="18.75">
      <c r="A93" s="55"/>
      <c r="B93" s="21">
        <v>0</v>
      </c>
      <c r="C93" s="21">
        <v>0</v>
      </c>
      <c r="D93" s="66"/>
      <c r="E93" s="97"/>
      <c r="F93" s="21">
        <v>0</v>
      </c>
      <c r="G93" s="54"/>
      <c r="H93" s="62"/>
      <c r="I93" s="21">
        <v>0</v>
      </c>
      <c r="J93" s="21">
        <v>0</v>
      </c>
      <c r="K93" s="66"/>
      <c r="L93" s="97"/>
      <c r="M93" s="21">
        <v>0</v>
      </c>
      <c r="N93" s="54"/>
    </row>
    <row r="94" spans="1:14" ht="18.75">
      <c r="A94" s="55"/>
      <c r="B94" s="21">
        <v>0</v>
      </c>
      <c r="C94" s="21">
        <v>0</v>
      </c>
      <c r="D94" s="66"/>
      <c r="E94" s="97"/>
      <c r="F94" s="21">
        <v>0</v>
      </c>
      <c r="G94" s="54"/>
      <c r="H94" s="62"/>
      <c r="I94" s="21">
        <v>0</v>
      </c>
      <c r="J94" s="21">
        <v>0</v>
      </c>
      <c r="K94" s="66"/>
      <c r="L94" s="97"/>
      <c r="M94" s="21">
        <v>0</v>
      </c>
      <c r="N94" s="54"/>
    </row>
    <row r="95" spans="1:14" ht="18.75">
      <c r="A95" s="55"/>
      <c r="B95" s="21">
        <v>0</v>
      </c>
      <c r="C95" s="21">
        <v>0</v>
      </c>
      <c r="D95" s="66"/>
      <c r="E95" s="97"/>
      <c r="F95" s="21">
        <v>0</v>
      </c>
      <c r="G95" s="54"/>
      <c r="H95" s="62"/>
      <c r="I95" s="21">
        <v>0</v>
      </c>
      <c r="J95" s="21">
        <v>0</v>
      </c>
      <c r="K95" s="66"/>
      <c r="L95" s="97"/>
      <c r="M95" s="21">
        <v>0</v>
      </c>
      <c r="N95" s="54"/>
    </row>
    <row r="96" spans="1:14" ht="18.75">
      <c r="A96" s="55"/>
      <c r="B96" s="21">
        <v>0</v>
      </c>
      <c r="C96" s="21">
        <v>0</v>
      </c>
      <c r="D96" s="66"/>
      <c r="E96" s="97"/>
      <c r="F96" s="21">
        <v>0</v>
      </c>
      <c r="G96" s="54"/>
      <c r="H96" s="62"/>
      <c r="I96" s="21">
        <v>0</v>
      </c>
      <c r="J96" s="21">
        <v>0</v>
      </c>
      <c r="K96" s="66"/>
      <c r="L96" s="97"/>
      <c r="M96" s="21">
        <v>0</v>
      </c>
      <c r="N96" s="54"/>
    </row>
    <row r="97" spans="1:14" ht="18.75">
      <c r="A97" s="55"/>
      <c r="B97" s="21">
        <v>0</v>
      </c>
      <c r="C97" s="21">
        <v>0</v>
      </c>
      <c r="D97" s="66"/>
      <c r="E97" s="97"/>
      <c r="F97" s="21">
        <v>0</v>
      </c>
      <c r="G97" s="54"/>
      <c r="H97" s="62"/>
      <c r="I97" s="21">
        <v>0</v>
      </c>
      <c r="J97" s="21">
        <v>0</v>
      </c>
      <c r="K97" s="66"/>
      <c r="L97" s="97"/>
      <c r="M97" s="21">
        <v>0</v>
      </c>
      <c r="N97" s="54"/>
    </row>
    <row r="98" spans="1:14" ht="18.75">
      <c r="A98" s="55"/>
      <c r="B98" s="21">
        <v>0</v>
      </c>
      <c r="C98" s="21">
        <v>0</v>
      </c>
      <c r="D98" s="66"/>
      <c r="E98" s="97"/>
      <c r="F98" s="21">
        <v>0</v>
      </c>
      <c r="G98" s="54"/>
      <c r="H98" s="62"/>
      <c r="I98" s="21">
        <v>0</v>
      </c>
      <c r="J98" s="21">
        <v>0</v>
      </c>
      <c r="K98" s="66"/>
      <c r="L98" s="97"/>
      <c r="M98" s="21">
        <v>0</v>
      </c>
      <c r="N98" s="54"/>
    </row>
    <row r="99" spans="1:14" ht="18.75">
      <c r="A99" s="55"/>
      <c r="B99" s="21">
        <v>0</v>
      </c>
      <c r="C99" s="21">
        <v>0</v>
      </c>
      <c r="D99" s="66"/>
      <c r="E99" s="97"/>
      <c r="F99" s="21">
        <v>0</v>
      </c>
      <c r="G99" s="54"/>
      <c r="H99" s="62"/>
      <c r="I99" s="21">
        <v>0</v>
      </c>
      <c r="J99" s="21">
        <v>0</v>
      </c>
      <c r="K99" s="66"/>
      <c r="L99" s="97"/>
      <c r="M99" s="21">
        <v>0</v>
      </c>
      <c r="N99" s="54"/>
    </row>
    <row r="100" spans="1:14" ht="18.75">
      <c r="A100" s="55"/>
      <c r="B100" s="21">
        <v>0</v>
      </c>
      <c r="C100" s="21">
        <v>0</v>
      </c>
      <c r="D100" s="66"/>
      <c r="E100" s="97"/>
      <c r="F100" s="21">
        <v>0</v>
      </c>
      <c r="G100" s="54"/>
      <c r="H100" s="62"/>
      <c r="I100" s="21">
        <v>0</v>
      </c>
      <c r="J100" s="21">
        <v>0</v>
      </c>
      <c r="K100" s="66"/>
      <c r="L100" s="97"/>
      <c r="M100" s="21">
        <v>0</v>
      </c>
      <c r="N100" s="54"/>
    </row>
    <row r="101" spans="1:14" ht="18.75">
      <c r="A101" s="55"/>
      <c r="B101" s="21">
        <v>0</v>
      </c>
      <c r="C101" s="21">
        <v>0</v>
      </c>
      <c r="D101" s="66"/>
      <c r="E101" s="97"/>
      <c r="F101" s="21">
        <v>0</v>
      </c>
      <c r="G101" s="54"/>
      <c r="H101" s="62"/>
      <c r="I101" s="21">
        <v>0</v>
      </c>
      <c r="J101" s="21">
        <v>0</v>
      </c>
      <c r="K101" s="66"/>
      <c r="L101" s="97"/>
      <c r="M101" s="21">
        <v>0</v>
      </c>
      <c r="N101" s="54"/>
    </row>
    <row r="102" spans="1:14" ht="18.75">
      <c r="A102" s="55"/>
      <c r="B102" s="21">
        <v>0</v>
      </c>
      <c r="C102" s="21">
        <v>0</v>
      </c>
      <c r="D102" s="66"/>
      <c r="E102" s="97"/>
      <c r="F102" s="21">
        <v>0</v>
      </c>
      <c r="G102" s="54"/>
      <c r="H102" s="62"/>
      <c r="I102" s="21">
        <v>0</v>
      </c>
      <c r="J102" s="21">
        <v>0</v>
      </c>
      <c r="K102" s="66"/>
      <c r="L102" s="97"/>
      <c r="M102" s="21">
        <v>0</v>
      </c>
      <c r="N102" s="54"/>
    </row>
    <row r="103" spans="1:14" ht="18.75">
      <c r="A103" s="55"/>
      <c r="B103" s="21">
        <v>0</v>
      </c>
      <c r="C103" s="21">
        <v>0</v>
      </c>
      <c r="D103" s="66"/>
      <c r="E103" s="97"/>
      <c r="F103" s="21">
        <v>0</v>
      </c>
      <c r="G103" s="54"/>
      <c r="H103" s="62"/>
      <c r="I103" s="21">
        <v>0</v>
      </c>
      <c r="J103" s="21">
        <v>0</v>
      </c>
      <c r="K103" s="66"/>
      <c r="L103" s="97"/>
      <c r="M103" s="21">
        <v>0</v>
      </c>
      <c r="N103" s="54"/>
    </row>
    <row r="104" spans="1:14" ht="18.75">
      <c r="A104" s="55"/>
      <c r="B104" s="21">
        <v>0</v>
      </c>
      <c r="C104" s="21">
        <v>0</v>
      </c>
      <c r="D104" s="66"/>
      <c r="E104" s="97"/>
      <c r="F104" s="21">
        <v>0</v>
      </c>
      <c r="G104" s="54"/>
      <c r="H104" s="62"/>
      <c r="I104" s="21">
        <v>0</v>
      </c>
      <c r="J104" s="21">
        <v>0</v>
      </c>
      <c r="K104" s="66"/>
      <c r="L104" s="97"/>
      <c r="M104" s="21">
        <v>0</v>
      </c>
      <c r="N104" s="54"/>
    </row>
    <row r="105" spans="1:14" ht="18.75">
      <c r="A105" s="55"/>
      <c r="B105" s="21">
        <v>0</v>
      </c>
      <c r="C105" s="21">
        <v>0</v>
      </c>
      <c r="D105" s="66"/>
      <c r="E105" s="97"/>
      <c r="F105" s="21">
        <v>0</v>
      </c>
      <c r="G105" s="54"/>
      <c r="H105" s="62"/>
      <c r="I105" s="21">
        <v>0</v>
      </c>
      <c r="J105" s="21">
        <v>0</v>
      </c>
      <c r="K105" s="66"/>
      <c r="L105" s="97"/>
      <c r="M105" s="21">
        <v>0</v>
      </c>
      <c r="N105" s="54"/>
    </row>
    <row r="106" spans="1:14" ht="18.75">
      <c r="A106" s="55"/>
      <c r="B106" s="21">
        <v>0</v>
      </c>
      <c r="C106" s="21">
        <v>0</v>
      </c>
      <c r="D106" s="66"/>
      <c r="E106" s="97"/>
      <c r="F106" s="21">
        <v>0</v>
      </c>
      <c r="G106" s="54"/>
      <c r="H106" s="62"/>
      <c r="I106" s="21">
        <v>0</v>
      </c>
      <c r="J106" s="21">
        <v>0</v>
      </c>
      <c r="K106" s="66"/>
      <c r="L106" s="97"/>
      <c r="M106" s="21">
        <v>0</v>
      </c>
      <c r="N106" s="54"/>
    </row>
    <row r="107" spans="1:14" ht="18.75">
      <c r="A107" s="55"/>
      <c r="B107" s="21">
        <v>0</v>
      </c>
      <c r="C107" s="21">
        <v>0</v>
      </c>
      <c r="D107" s="66"/>
      <c r="E107" s="97"/>
      <c r="F107" s="21">
        <v>0</v>
      </c>
      <c r="G107" s="54"/>
      <c r="H107" s="62"/>
      <c r="I107" s="21">
        <v>0</v>
      </c>
      <c r="J107" s="21">
        <v>0</v>
      </c>
      <c r="K107" s="66"/>
      <c r="L107" s="97"/>
      <c r="M107" s="21">
        <v>0</v>
      </c>
      <c r="N107" s="54"/>
    </row>
    <row r="108" spans="1:14" ht="18.75">
      <c r="A108" s="55"/>
      <c r="B108" s="21">
        <v>0</v>
      </c>
      <c r="C108" s="21">
        <v>0</v>
      </c>
      <c r="D108" s="66"/>
      <c r="E108" s="97"/>
      <c r="F108" s="21">
        <v>0</v>
      </c>
      <c r="G108" s="54"/>
      <c r="H108" s="62"/>
      <c r="I108" s="21">
        <v>0</v>
      </c>
      <c r="J108" s="21">
        <v>0</v>
      </c>
      <c r="K108" s="66"/>
      <c r="L108" s="97"/>
      <c r="M108" s="21">
        <v>0</v>
      </c>
      <c r="N108" s="54"/>
    </row>
    <row r="109" spans="1:14" ht="18.75">
      <c r="A109" s="55"/>
      <c r="B109" s="21">
        <v>0</v>
      </c>
      <c r="C109" s="21">
        <v>0</v>
      </c>
      <c r="D109" s="66"/>
      <c r="E109" s="97"/>
      <c r="F109" s="21">
        <v>0</v>
      </c>
      <c r="G109" s="54"/>
      <c r="H109" s="62"/>
      <c r="I109" s="21">
        <v>0</v>
      </c>
      <c r="J109" s="21">
        <v>0</v>
      </c>
      <c r="K109" s="66"/>
      <c r="L109" s="97"/>
      <c r="M109" s="21">
        <v>0</v>
      </c>
      <c r="N109" s="54"/>
    </row>
    <row r="110" spans="1:14" ht="18.75">
      <c r="A110" s="55"/>
      <c r="B110" s="21">
        <v>0</v>
      </c>
      <c r="C110" s="21">
        <v>0</v>
      </c>
      <c r="D110" s="66"/>
      <c r="E110" s="97"/>
      <c r="F110" s="21">
        <v>0</v>
      </c>
      <c r="G110" s="54"/>
      <c r="H110" s="62"/>
      <c r="I110" s="21">
        <v>0</v>
      </c>
      <c r="J110" s="21">
        <v>0</v>
      </c>
      <c r="K110" s="66"/>
      <c r="L110" s="97"/>
      <c r="M110" s="21">
        <v>0</v>
      </c>
      <c r="N110" s="54"/>
    </row>
    <row r="111" spans="1:14" ht="18.75">
      <c r="A111" s="55"/>
      <c r="B111" s="21">
        <v>0</v>
      </c>
      <c r="C111" s="21">
        <v>0</v>
      </c>
      <c r="D111" s="66"/>
      <c r="E111" s="97"/>
      <c r="F111" s="21">
        <v>0</v>
      </c>
      <c r="G111" s="54"/>
      <c r="H111" s="62"/>
      <c r="I111" s="21">
        <v>0</v>
      </c>
      <c r="J111" s="21">
        <v>0</v>
      </c>
      <c r="K111" s="66"/>
      <c r="L111" s="97"/>
      <c r="M111" s="21">
        <v>0</v>
      </c>
      <c r="N111" s="54"/>
    </row>
    <row r="112" spans="1:14" ht="18.75">
      <c r="A112" s="55"/>
      <c r="B112" s="21">
        <v>0</v>
      </c>
      <c r="C112" s="21">
        <v>0</v>
      </c>
      <c r="D112" s="66"/>
      <c r="E112" s="97"/>
      <c r="F112" s="21">
        <v>0</v>
      </c>
      <c r="G112" s="54"/>
      <c r="H112" s="62"/>
      <c r="I112" s="21">
        <v>0</v>
      </c>
      <c r="J112" s="21">
        <v>0</v>
      </c>
      <c r="K112" s="66"/>
      <c r="L112" s="97"/>
      <c r="M112" s="21">
        <v>0</v>
      </c>
      <c r="N112" s="54"/>
    </row>
    <row r="113" spans="1:14" ht="18.75">
      <c r="A113" s="55"/>
      <c r="B113" s="21">
        <v>0</v>
      </c>
      <c r="C113" s="21">
        <v>0</v>
      </c>
      <c r="D113" s="66"/>
      <c r="E113" s="97"/>
      <c r="F113" s="21">
        <v>0</v>
      </c>
      <c r="G113" s="54"/>
      <c r="H113" s="62"/>
      <c r="I113" s="21">
        <v>0</v>
      </c>
      <c r="J113" s="21">
        <v>0</v>
      </c>
      <c r="K113" s="66"/>
      <c r="L113" s="97"/>
      <c r="M113" s="21">
        <v>0</v>
      </c>
      <c r="N113" s="54"/>
    </row>
    <row r="114" spans="1:14" ht="18.75">
      <c r="A114" s="55"/>
      <c r="B114" s="21">
        <v>0</v>
      </c>
      <c r="C114" s="21">
        <v>0</v>
      </c>
      <c r="D114" s="66"/>
      <c r="E114" s="97"/>
      <c r="F114" s="21">
        <v>0</v>
      </c>
      <c r="G114" s="54"/>
      <c r="H114" s="62"/>
      <c r="I114" s="21">
        <v>0</v>
      </c>
      <c r="J114" s="21">
        <v>0</v>
      </c>
      <c r="K114" s="66"/>
      <c r="L114" s="97"/>
      <c r="M114" s="21">
        <v>0</v>
      </c>
      <c r="N114" s="54"/>
    </row>
    <row r="115" spans="1:14" ht="18.75">
      <c r="A115" s="55"/>
      <c r="B115" s="21">
        <v>0</v>
      </c>
      <c r="C115" s="21">
        <v>0</v>
      </c>
      <c r="D115" s="66"/>
      <c r="E115" s="97"/>
      <c r="F115" s="21">
        <v>0</v>
      </c>
      <c r="G115" s="54"/>
      <c r="H115" s="62"/>
      <c r="I115" s="21">
        <v>0</v>
      </c>
      <c r="J115" s="21">
        <v>0</v>
      </c>
      <c r="K115" s="66"/>
      <c r="L115" s="97"/>
      <c r="M115" s="21">
        <v>0</v>
      </c>
      <c r="N115" s="54"/>
    </row>
    <row r="116" spans="1:14" ht="18.75">
      <c r="A116" s="55"/>
      <c r="B116" s="21">
        <v>0</v>
      </c>
      <c r="C116" s="21">
        <v>0</v>
      </c>
      <c r="D116" s="66"/>
      <c r="E116" s="97"/>
      <c r="F116" s="21">
        <v>0</v>
      </c>
      <c r="G116" s="54"/>
      <c r="H116" s="62"/>
      <c r="I116" s="21">
        <v>0</v>
      </c>
      <c r="J116" s="21">
        <v>0</v>
      </c>
      <c r="K116" s="66"/>
      <c r="L116" s="97"/>
      <c r="M116" s="21">
        <v>0</v>
      </c>
      <c r="N116" s="54"/>
    </row>
    <row r="117" spans="1:14" ht="18.75">
      <c r="A117" s="55"/>
      <c r="B117" s="21">
        <v>0</v>
      </c>
      <c r="C117" s="21">
        <v>0</v>
      </c>
      <c r="D117" s="66"/>
      <c r="E117" s="97"/>
      <c r="F117" s="21">
        <v>0</v>
      </c>
      <c r="G117" s="54"/>
      <c r="H117" s="62"/>
      <c r="I117" s="21">
        <v>0</v>
      </c>
      <c r="J117" s="21">
        <v>0</v>
      </c>
      <c r="K117" s="66"/>
      <c r="L117" s="97"/>
      <c r="M117" s="21">
        <v>0</v>
      </c>
      <c r="N117" s="54"/>
    </row>
    <row r="118" spans="1:14" ht="18.75">
      <c r="A118" s="55"/>
      <c r="B118" s="21">
        <v>0</v>
      </c>
      <c r="C118" s="21">
        <v>0</v>
      </c>
      <c r="D118" s="66"/>
      <c r="E118" s="97"/>
      <c r="F118" s="21">
        <v>0</v>
      </c>
      <c r="G118" s="54"/>
      <c r="H118" s="62"/>
      <c r="I118" s="21">
        <v>0</v>
      </c>
      <c r="J118" s="21">
        <v>0</v>
      </c>
      <c r="K118" s="66"/>
      <c r="L118" s="97"/>
      <c r="M118" s="21">
        <v>0</v>
      </c>
      <c r="N118" s="54"/>
    </row>
    <row r="119" spans="1:14" ht="18.75">
      <c r="A119" s="55"/>
      <c r="B119" s="21">
        <v>0</v>
      </c>
      <c r="C119" s="21">
        <v>0</v>
      </c>
      <c r="D119" s="66"/>
      <c r="E119" s="97"/>
      <c r="F119" s="21">
        <v>0</v>
      </c>
      <c r="G119" s="54"/>
      <c r="H119" s="62"/>
      <c r="I119" s="21">
        <v>0</v>
      </c>
      <c r="J119" s="21">
        <v>0</v>
      </c>
      <c r="K119" s="66"/>
      <c r="L119" s="97"/>
      <c r="M119" s="21">
        <v>0</v>
      </c>
      <c r="N119" s="54"/>
    </row>
    <row r="120" spans="1:14" ht="18.75">
      <c r="A120" s="55"/>
      <c r="B120" s="21">
        <v>0</v>
      </c>
      <c r="C120" s="21">
        <v>0</v>
      </c>
      <c r="D120" s="66"/>
      <c r="E120" s="97"/>
      <c r="F120" s="21">
        <v>0</v>
      </c>
      <c r="G120" s="54"/>
      <c r="H120" s="62"/>
      <c r="I120" s="21">
        <v>0</v>
      </c>
      <c r="J120" s="21">
        <v>0</v>
      </c>
      <c r="K120" s="66"/>
      <c r="L120" s="97"/>
      <c r="M120" s="21">
        <v>0</v>
      </c>
      <c r="N120" s="54"/>
    </row>
    <row r="121" spans="1:14" ht="18.75">
      <c r="B121" s="21">
        <v>0</v>
      </c>
      <c r="C121" s="21">
        <v>0</v>
      </c>
      <c r="D121" s="66"/>
      <c r="E121" s="97"/>
      <c r="F121" s="21">
        <v>0</v>
      </c>
      <c r="G121" s="54"/>
      <c r="H121" s="62"/>
      <c r="I121" s="21">
        <v>0</v>
      </c>
      <c r="J121" s="21">
        <v>0</v>
      </c>
      <c r="K121" s="66"/>
      <c r="L121" s="97"/>
      <c r="M121" s="21">
        <v>0</v>
      </c>
      <c r="N121" s="54"/>
    </row>
    <row r="122" spans="1:14" ht="18.75">
      <c r="A122" s="55"/>
      <c r="B122" s="21">
        <v>0</v>
      </c>
      <c r="C122" s="21">
        <v>0</v>
      </c>
      <c r="D122" s="66"/>
      <c r="E122" s="97"/>
      <c r="F122" s="21">
        <v>0</v>
      </c>
      <c r="G122" s="54"/>
      <c r="H122" s="62"/>
      <c r="I122" s="21">
        <v>0</v>
      </c>
      <c r="J122" s="21">
        <v>0</v>
      </c>
      <c r="K122" s="66"/>
      <c r="L122" s="97"/>
      <c r="M122" s="21">
        <v>0</v>
      </c>
      <c r="N122" s="54"/>
    </row>
    <row r="123" spans="1:14" ht="18.75">
      <c r="A123" s="55"/>
      <c r="B123" s="21">
        <v>0</v>
      </c>
      <c r="C123" s="21">
        <v>0</v>
      </c>
      <c r="D123" s="66"/>
      <c r="E123" s="97"/>
      <c r="F123" s="21">
        <v>0</v>
      </c>
      <c r="G123" s="54"/>
      <c r="H123" s="62"/>
      <c r="I123" s="21">
        <v>0</v>
      </c>
      <c r="J123" s="21">
        <v>0</v>
      </c>
      <c r="K123" s="66"/>
      <c r="L123" s="97"/>
      <c r="M123" s="21">
        <v>0</v>
      </c>
      <c r="N123" s="54"/>
    </row>
    <row r="124" spans="1:14" ht="18.75">
      <c r="A124" s="55"/>
      <c r="B124" s="21">
        <v>0</v>
      </c>
      <c r="C124" s="21">
        <v>0</v>
      </c>
      <c r="D124" s="66"/>
      <c r="E124" s="97"/>
      <c r="F124" s="21">
        <v>0</v>
      </c>
      <c r="G124" s="54"/>
      <c r="H124" s="62"/>
      <c r="I124" s="21">
        <v>0</v>
      </c>
      <c r="J124" s="21">
        <v>0</v>
      </c>
      <c r="K124" s="66"/>
      <c r="L124" s="97"/>
      <c r="M124" s="21">
        <v>0</v>
      </c>
      <c r="N124" s="54"/>
    </row>
    <row r="125" spans="1:14" ht="18.75">
      <c r="A125" s="55"/>
      <c r="B125" s="21">
        <v>0</v>
      </c>
      <c r="C125" s="21">
        <v>0</v>
      </c>
      <c r="D125" s="66"/>
      <c r="E125" s="97"/>
      <c r="F125" s="21">
        <v>0</v>
      </c>
      <c r="G125" s="54"/>
      <c r="H125" s="62"/>
      <c r="I125" s="21">
        <v>0</v>
      </c>
      <c r="J125" s="21">
        <v>0</v>
      </c>
      <c r="K125" s="66"/>
      <c r="L125" s="97"/>
      <c r="M125" s="21">
        <v>0</v>
      </c>
      <c r="N125" s="54"/>
    </row>
    <row r="126" spans="1:14" ht="18.75">
      <c r="A126" s="55"/>
      <c r="B126" s="21">
        <v>0</v>
      </c>
      <c r="C126" s="21">
        <v>0</v>
      </c>
      <c r="D126" s="66"/>
      <c r="E126" s="97"/>
      <c r="F126" s="21">
        <v>0</v>
      </c>
      <c r="G126" s="54"/>
      <c r="H126" s="62"/>
      <c r="I126" s="21">
        <v>0</v>
      </c>
      <c r="J126" s="21">
        <v>0</v>
      </c>
      <c r="K126" s="66"/>
      <c r="L126" s="97"/>
      <c r="M126" s="21">
        <v>0</v>
      </c>
      <c r="N126" s="54"/>
    </row>
    <row r="127" spans="1:14" ht="18.75">
      <c r="A127" s="55"/>
      <c r="B127" s="21">
        <v>0</v>
      </c>
      <c r="C127" s="21">
        <v>0</v>
      </c>
      <c r="D127" s="66"/>
      <c r="E127" s="97"/>
      <c r="F127" s="21">
        <v>0</v>
      </c>
      <c r="G127" s="54"/>
      <c r="H127" s="62"/>
      <c r="I127" s="21">
        <v>0</v>
      </c>
      <c r="J127" s="21">
        <v>0</v>
      </c>
      <c r="K127" s="66"/>
      <c r="L127" s="97"/>
      <c r="M127" s="21">
        <v>0</v>
      </c>
      <c r="N127" s="54"/>
    </row>
    <row r="128" spans="1:14" ht="18.75">
      <c r="A128" s="55"/>
      <c r="B128" s="21">
        <v>0</v>
      </c>
      <c r="C128" s="21">
        <v>0</v>
      </c>
      <c r="D128" s="66"/>
      <c r="E128" s="97"/>
      <c r="F128" s="21">
        <v>0</v>
      </c>
      <c r="G128" s="54"/>
      <c r="H128" s="62"/>
      <c r="I128" s="21">
        <v>0</v>
      </c>
      <c r="J128" s="21">
        <v>0</v>
      </c>
      <c r="K128" s="66"/>
      <c r="L128" s="97"/>
      <c r="M128" s="21">
        <v>0</v>
      </c>
      <c r="N128" s="54"/>
    </row>
    <row r="129" spans="1:14" ht="18.75">
      <c r="A129" s="55"/>
      <c r="B129" s="21">
        <v>0</v>
      </c>
      <c r="C129" s="21">
        <v>0</v>
      </c>
      <c r="D129" s="66"/>
      <c r="E129" s="97"/>
      <c r="F129" s="21">
        <v>0</v>
      </c>
      <c r="G129" s="54"/>
      <c r="H129" s="62"/>
      <c r="I129" s="21">
        <v>0</v>
      </c>
      <c r="J129" s="21">
        <v>0</v>
      </c>
      <c r="K129" s="66"/>
      <c r="L129" s="97"/>
      <c r="M129" s="21">
        <v>0</v>
      </c>
      <c r="N129" s="54"/>
    </row>
    <row r="130" spans="1:14" ht="18.75">
      <c r="A130" s="55"/>
      <c r="B130" s="21">
        <v>0</v>
      </c>
      <c r="C130" s="21">
        <v>0</v>
      </c>
      <c r="D130" s="66"/>
      <c r="E130" s="97"/>
      <c r="F130" s="21">
        <v>0</v>
      </c>
      <c r="G130" s="54"/>
      <c r="H130" s="62"/>
      <c r="I130" s="21">
        <v>0</v>
      </c>
      <c r="J130" s="21">
        <v>0</v>
      </c>
      <c r="K130" s="66"/>
      <c r="L130" s="97"/>
      <c r="M130" s="21">
        <v>0</v>
      </c>
      <c r="N130" s="54"/>
    </row>
    <row r="131" spans="1:14" ht="18.75">
      <c r="A131" s="55"/>
      <c r="B131" s="21">
        <v>0</v>
      </c>
      <c r="C131" s="21">
        <v>0</v>
      </c>
      <c r="D131" s="66"/>
      <c r="E131" s="97"/>
      <c r="F131" s="21">
        <v>0</v>
      </c>
      <c r="G131" s="54"/>
      <c r="H131" s="62"/>
      <c r="I131" s="21">
        <v>0</v>
      </c>
      <c r="J131" s="21">
        <v>0</v>
      </c>
      <c r="K131" s="66"/>
      <c r="L131" s="97"/>
      <c r="M131" s="21">
        <v>0</v>
      </c>
      <c r="N131" s="54"/>
    </row>
    <row r="132" spans="1:14" ht="18.75">
      <c r="A132" s="55"/>
      <c r="B132" s="21">
        <v>0</v>
      </c>
      <c r="C132" s="21">
        <v>0</v>
      </c>
      <c r="D132" s="66"/>
      <c r="E132" s="97"/>
      <c r="F132" s="21">
        <v>0</v>
      </c>
      <c r="G132" s="54"/>
      <c r="H132" s="62"/>
      <c r="I132" s="21">
        <v>0</v>
      </c>
      <c r="J132" s="21">
        <v>0</v>
      </c>
      <c r="K132" s="66"/>
      <c r="L132" s="97"/>
      <c r="M132" s="21">
        <v>0</v>
      </c>
      <c r="N132" s="54"/>
    </row>
    <row r="133" spans="1:14" ht="18.75">
      <c r="A133" s="55"/>
      <c r="B133" s="21">
        <v>0</v>
      </c>
      <c r="C133" s="21">
        <v>0</v>
      </c>
      <c r="D133" s="66"/>
      <c r="E133" s="97"/>
      <c r="F133" s="21">
        <v>0</v>
      </c>
      <c r="G133" s="54"/>
      <c r="H133" s="62"/>
      <c r="I133" s="21">
        <v>0</v>
      </c>
      <c r="J133" s="21">
        <v>0</v>
      </c>
      <c r="K133" s="66"/>
      <c r="L133" s="97"/>
      <c r="M133" s="21">
        <v>0</v>
      </c>
      <c r="N133" s="54"/>
    </row>
    <row r="134" spans="1:14" ht="18.75">
      <c r="A134" s="55"/>
      <c r="B134" s="21">
        <v>0</v>
      </c>
      <c r="C134" s="21">
        <v>0</v>
      </c>
      <c r="D134" s="66"/>
      <c r="E134" s="97"/>
      <c r="F134" s="21">
        <v>0</v>
      </c>
      <c r="G134" s="54"/>
      <c r="H134" s="62"/>
      <c r="I134" s="21">
        <v>0</v>
      </c>
      <c r="J134" s="21">
        <v>0</v>
      </c>
      <c r="K134" s="66"/>
      <c r="L134" s="97"/>
      <c r="M134" s="21">
        <v>0</v>
      </c>
      <c r="N134" s="54"/>
    </row>
    <row r="135" spans="1:14" ht="18.75">
      <c r="A135" s="55"/>
      <c r="B135" s="21">
        <v>0</v>
      </c>
      <c r="C135" s="21">
        <v>0</v>
      </c>
      <c r="D135" s="66"/>
      <c r="E135" s="97"/>
      <c r="F135" s="21">
        <v>0</v>
      </c>
      <c r="G135" s="54"/>
      <c r="H135" s="62"/>
      <c r="I135" s="21">
        <v>0</v>
      </c>
      <c r="J135" s="21">
        <v>0</v>
      </c>
      <c r="K135" s="66"/>
      <c r="L135" s="97"/>
      <c r="M135" s="21">
        <v>0</v>
      </c>
      <c r="N135" s="54"/>
    </row>
    <row r="136" spans="1:14" ht="18.75">
      <c r="A136" s="55"/>
      <c r="B136" s="21">
        <v>0</v>
      </c>
      <c r="C136" s="21">
        <v>0</v>
      </c>
      <c r="D136" s="66"/>
      <c r="E136" s="97"/>
      <c r="F136" s="21">
        <v>0</v>
      </c>
      <c r="G136" s="54"/>
      <c r="H136" s="62"/>
      <c r="I136" s="21">
        <v>0</v>
      </c>
      <c r="J136" s="21">
        <v>0</v>
      </c>
      <c r="K136" s="66"/>
      <c r="L136" s="97"/>
      <c r="M136" s="21">
        <v>0</v>
      </c>
      <c r="N136" s="54"/>
    </row>
    <row r="137" spans="1:14" ht="18.75">
      <c r="A137" s="55"/>
      <c r="B137" s="21">
        <v>0</v>
      </c>
      <c r="C137" s="21">
        <v>0</v>
      </c>
      <c r="D137" s="66"/>
      <c r="E137" s="97"/>
      <c r="F137" s="21">
        <v>0</v>
      </c>
      <c r="G137" s="54"/>
      <c r="H137" s="62"/>
      <c r="I137" s="21">
        <v>0</v>
      </c>
      <c r="J137" s="21">
        <v>0</v>
      </c>
      <c r="K137" s="66"/>
      <c r="L137" s="97"/>
      <c r="M137" s="21">
        <v>0</v>
      </c>
      <c r="N137" s="54"/>
    </row>
    <row r="138" spans="1:14" ht="18.75">
      <c r="A138" s="55"/>
      <c r="B138" s="21">
        <v>0</v>
      </c>
      <c r="C138" s="21">
        <v>0</v>
      </c>
      <c r="D138" s="66"/>
      <c r="E138" s="97"/>
      <c r="F138" s="21">
        <v>0</v>
      </c>
      <c r="G138" s="54"/>
      <c r="H138" s="62"/>
      <c r="I138" s="21">
        <v>0</v>
      </c>
      <c r="J138" s="21">
        <v>0</v>
      </c>
      <c r="K138" s="66"/>
      <c r="L138" s="97"/>
      <c r="M138" s="21">
        <v>0</v>
      </c>
      <c r="N138" s="54"/>
    </row>
    <row r="139" spans="1:14" ht="18.75">
      <c r="A139" s="55"/>
      <c r="B139" s="21">
        <v>0</v>
      </c>
      <c r="C139" s="21">
        <v>0</v>
      </c>
      <c r="D139" s="66"/>
      <c r="E139" s="97"/>
      <c r="F139" s="21">
        <v>0</v>
      </c>
      <c r="G139" s="54"/>
      <c r="H139" s="62"/>
      <c r="I139" s="21">
        <v>0</v>
      </c>
      <c r="J139" s="21">
        <v>0</v>
      </c>
      <c r="K139" s="66"/>
      <c r="L139" s="97"/>
      <c r="M139" s="21">
        <v>0</v>
      </c>
      <c r="N139" s="54"/>
    </row>
    <row r="140" spans="1:14" ht="18.75">
      <c r="A140" s="55"/>
      <c r="B140" s="21">
        <v>0</v>
      </c>
      <c r="C140" s="21">
        <v>0</v>
      </c>
      <c r="D140" s="66"/>
      <c r="E140" s="97"/>
      <c r="F140" s="21">
        <v>0</v>
      </c>
      <c r="G140" s="54"/>
      <c r="H140" s="62"/>
      <c r="I140" s="21">
        <v>0</v>
      </c>
      <c r="J140" s="21">
        <v>0</v>
      </c>
      <c r="K140" s="66"/>
      <c r="L140" s="97"/>
      <c r="M140" s="21">
        <v>0</v>
      </c>
      <c r="N140" s="54"/>
    </row>
    <row r="141" spans="1:14" ht="18.75">
      <c r="A141" s="55"/>
      <c r="B141" s="21">
        <v>0</v>
      </c>
      <c r="C141" s="21">
        <v>0</v>
      </c>
      <c r="D141" s="66"/>
      <c r="E141" s="97"/>
      <c r="F141" s="21">
        <v>0</v>
      </c>
      <c r="G141" s="54"/>
      <c r="H141" s="62"/>
      <c r="I141" s="21">
        <v>0</v>
      </c>
      <c r="J141" s="21">
        <v>0</v>
      </c>
      <c r="K141" s="66"/>
      <c r="L141" s="97"/>
      <c r="M141" s="21">
        <v>0</v>
      </c>
      <c r="N141" s="54"/>
    </row>
    <row r="142" spans="1:14" ht="18.75">
      <c r="A142" s="55"/>
      <c r="B142" s="21">
        <v>0</v>
      </c>
      <c r="C142" s="21">
        <v>0</v>
      </c>
      <c r="D142" s="66"/>
      <c r="E142" s="97"/>
      <c r="F142" s="21">
        <v>0</v>
      </c>
      <c r="G142" s="54"/>
      <c r="H142" s="62"/>
      <c r="I142" s="21">
        <v>0</v>
      </c>
      <c r="J142" s="21">
        <v>0</v>
      </c>
      <c r="K142" s="66"/>
      <c r="L142" s="97"/>
      <c r="M142" s="21">
        <v>0</v>
      </c>
      <c r="N142" s="54"/>
    </row>
    <row r="143" spans="1:14" ht="18.75">
      <c r="A143" s="55"/>
      <c r="B143" s="21">
        <v>0</v>
      </c>
      <c r="C143" s="21">
        <v>0</v>
      </c>
      <c r="D143" s="66"/>
      <c r="E143" s="97"/>
      <c r="F143" s="21">
        <v>0</v>
      </c>
      <c r="G143" s="54"/>
      <c r="H143" s="62"/>
      <c r="I143" s="21">
        <v>0</v>
      </c>
      <c r="J143" s="21">
        <v>0</v>
      </c>
      <c r="K143" s="66"/>
      <c r="L143" s="97"/>
      <c r="M143" s="21">
        <v>0</v>
      </c>
      <c r="N143" s="54"/>
    </row>
    <row r="144" spans="1:14" ht="18.75">
      <c r="A144" s="55"/>
      <c r="B144" s="21">
        <v>0</v>
      </c>
      <c r="C144" s="21">
        <v>0</v>
      </c>
      <c r="D144" s="66"/>
      <c r="E144" s="97"/>
      <c r="F144" s="21">
        <v>0</v>
      </c>
      <c r="G144" s="54"/>
      <c r="H144" s="62"/>
      <c r="I144" s="21">
        <v>0</v>
      </c>
      <c r="J144" s="21">
        <v>0</v>
      </c>
      <c r="K144" s="66"/>
      <c r="L144" s="97"/>
      <c r="M144" s="21">
        <v>0</v>
      </c>
      <c r="N144" s="54"/>
    </row>
    <row r="145" spans="1:14" ht="18.75">
      <c r="A145" s="55"/>
      <c r="B145" s="21">
        <v>0</v>
      </c>
      <c r="C145" s="21">
        <v>0</v>
      </c>
      <c r="D145" s="66"/>
      <c r="E145" s="97"/>
      <c r="F145" s="21">
        <v>0</v>
      </c>
      <c r="G145" s="54"/>
      <c r="H145" s="62"/>
      <c r="I145" s="21">
        <v>0</v>
      </c>
      <c r="J145" s="21">
        <v>0</v>
      </c>
      <c r="K145" s="66"/>
      <c r="L145" s="97"/>
      <c r="M145" s="21">
        <v>0</v>
      </c>
      <c r="N145" s="54"/>
    </row>
    <row r="146" spans="1:14" ht="18.75">
      <c r="A146" s="55"/>
      <c r="B146" s="21">
        <v>0</v>
      </c>
      <c r="C146" s="21">
        <v>0</v>
      </c>
      <c r="D146" s="66"/>
      <c r="E146" s="97"/>
      <c r="F146" s="21">
        <v>0</v>
      </c>
      <c r="G146" s="54"/>
      <c r="H146" s="62"/>
      <c r="I146" s="21">
        <v>0</v>
      </c>
      <c r="J146" s="21">
        <v>0</v>
      </c>
      <c r="K146" s="66"/>
      <c r="L146" s="97"/>
      <c r="M146" s="21">
        <v>0</v>
      </c>
      <c r="N146" s="97"/>
    </row>
    <row r="147" spans="1:14" ht="18.75">
      <c r="B147" s="2"/>
      <c r="C147" s="2"/>
      <c r="D147" s="1"/>
      <c r="E147" s="1"/>
      <c r="F147" s="1"/>
      <c r="G147" s="1"/>
      <c r="L147" s="3"/>
      <c r="M147" s="226"/>
      <c r="N147" s="3"/>
    </row>
    <row r="148" spans="1:14" ht="18.75">
      <c r="B148" s="2"/>
      <c r="C148" s="2"/>
      <c r="D148" s="1"/>
      <c r="E148" s="1"/>
      <c r="F148" s="1"/>
      <c r="G148" s="1"/>
      <c r="L148" s="3"/>
      <c r="M148" s="226"/>
      <c r="N148" s="3"/>
    </row>
    <row r="149" spans="1:14" ht="18.75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>
      <c r="B150" s="2"/>
      <c r="C150" s="2"/>
      <c r="D150" s="1"/>
      <c r="E150" s="1"/>
      <c r="F150" s="1"/>
      <c r="G150" s="1"/>
      <c r="M150" s="3"/>
      <c r="N150" s="3"/>
    </row>
    <row r="151" spans="1:14" ht="18.75">
      <c r="B151" s="2"/>
      <c r="C151" s="2"/>
      <c r="D151" s="1"/>
      <c r="E151" s="1"/>
      <c r="F151" s="1"/>
      <c r="G151" s="1"/>
    </row>
    <row r="152" spans="1:14" ht="18.75">
      <c r="B152" s="2"/>
      <c r="C152" s="2"/>
      <c r="D152" s="1"/>
      <c r="E152" s="1"/>
      <c r="F152" s="1"/>
      <c r="G152" s="1"/>
    </row>
    <row r="153" spans="1:14" ht="18.75">
      <c r="B153" s="2"/>
      <c r="C153" s="2"/>
      <c r="D153" s="1"/>
      <c r="E153" s="1"/>
      <c r="F153" s="1"/>
      <c r="G153" s="1"/>
    </row>
    <row r="154" spans="1:14" ht="18.75">
      <c r="B154" s="2"/>
      <c r="C154" s="2"/>
      <c r="D154" s="1"/>
      <c r="E154" s="1"/>
      <c r="F154" s="1"/>
      <c r="G154" s="1"/>
    </row>
    <row r="155" spans="1:14" ht="18.75">
      <c r="B155" s="2"/>
      <c r="C155" s="2"/>
      <c r="D155" s="1"/>
      <c r="E155" s="1"/>
      <c r="F155" s="1"/>
      <c r="G155" s="1"/>
    </row>
    <row r="156" spans="1:14" ht="18.75">
      <c r="B156" s="2"/>
      <c r="C156" s="2"/>
      <c r="D156" s="1"/>
      <c r="E156" s="1"/>
      <c r="F156" s="1"/>
      <c r="G156" s="1"/>
    </row>
    <row r="157" spans="1:14" ht="18.75">
      <c r="B157" s="2"/>
      <c r="C157" s="2"/>
      <c r="D157" s="1"/>
      <c r="E157" s="1"/>
      <c r="F157" s="1"/>
      <c r="G157" s="1"/>
    </row>
    <row r="158" spans="1:14" ht="18.75">
      <c r="B158" s="2"/>
      <c r="C158" s="2"/>
      <c r="D158" s="1"/>
      <c r="E158" s="1"/>
      <c r="F158" s="1"/>
      <c r="G158" s="1"/>
    </row>
    <row r="159" spans="1:14" ht="18.75">
      <c r="B159" s="2"/>
      <c r="C159" s="2"/>
      <c r="D159" s="1"/>
      <c r="E159" s="1"/>
      <c r="F159" s="1"/>
      <c r="G159" s="1"/>
    </row>
    <row r="160" spans="1:14" ht="18.75">
      <c r="B160" s="2"/>
      <c r="C160" s="2"/>
      <c r="D160" s="1"/>
      <c r="E160" s="1"/>
      <c r="F160" s="1"/>
      <c r="G160" s="1"/>
    </row>
    <row r="161" spans="2:7" ht="18.75">
      <c r="B161" s="2"/>
      <c r="C161" s="2"/>
      <c r="D161" s="1"/>
      <c r="E161" s="1"/>
      <c r="F161" s="1"/>
      <c r="G161" s="1"/>
    </row>
    <row r="162" spans="2:7" ht="18.75">
      <c r="B162" s="2"/>
      <c r="C162" s="2"/>
      <c r="D162" s="1"/>
      <c r="E162" s="1"/>
      <c r="F162" s="1"/>
      <c r="G162" s="1"/>
    </row>
    <row r="163" spans="2:7" ht="18.75">
      <c r="B163" s="2"/>
      <c r="C163" s="2"/>
      <c r="D163" s="1"/>
      <c r="E163" s="1"/>
      <c r="F163" s="1"/>
      <c r="G163" s="1"/>
    </row>
    <row r="164" spans="2:7" ht="18.75">
      <c r="B164" s="2"/>
      <c r="C164" s="2"/>
      <c r="D164" s="1"/>
      <c r="E164" s="1"/>
      <c r="F164" s="1"/>
      <c r="G164" s="1"/>
    </row>
    <row r="165" spans="2:7" ht="18.75">
      <c r="B165" s="2"/>
      <c r="C165" s="2"/>
      <c r="D165" s="1"/>
      <c r="E165" s="1"/>
      <c r="F165" s="1"/>
      <c r="G165" s="1"/>
    </row>
    <row r="166" spans="2:7" ht="18.75">
      <c r="B166" s="2"/>
      <c r="C166" s="2"/>
      <c r="D166" s="1"/>
      <c r="E166" s="1"/>
      <c r="F166" s="1"/>
      <c r="G166" s="1"/>
    </row>
    <row r="167" spans="2:7" ht="18.75">
      <c r="B167" s="2"/>
      <c r="C167" s="2"/>
      <c r="D167" s="1"/>
      <c r="E167" s="1"/>
      <c r="F167" s="1"/>
      <c r="G167" s="1"/>
    </row>
    <row r="168" spans="2:7" ht="18.75">
      <c r="B168" s="2"/>
      <c r="C168" s="2"/>
      <c r="D168" s="1"/>
      <c r="E168" s="1"/>
      <c r="F168" s="1"/>
      <c r="G168" s="1"/>
    </row>
    <row r="169" spans="2:7" ht="18.75">
      <c r="B169" s="2"/>
      <c r="C169" s="2"/>
      <c r="D169" s="1"/>
      <c r="E169" s="1"/>
      <c r="F169" s="1"/>
      <c r="G169" s="1"/>
    </row>
    <row r="170" spans="2:7" ht="18.75">
      <c r="B170" s="2"/>
      <c r="C170" s="2"/>
      <c r="D170" s="1"/>
      <c r="E170" s="1"/>
      <c r="F170" s="1"/>
      <c r="G170" s="1"/>
    </row>
    <row r="171" spans="2:7" ht="18.75">
      <c r="B171" s="2"/>
      <c r="C171" s="2"/>
      <c r="D171" s="1"/>
      <c r="E171" s="1"/>
      <c r="F171" s="1"/>
      <c r="G171" s="1"/>
    </row>
    <row r="172" spans="2:7" ht="18.75">
      <c r="B172" s="2"/>
      <c r="C172" s="2"/>
      <c r="D172" s="1"/>
      <c r="E172" s="1"/>
      <c r="F172" s="1"/>
      <c r="G172" s="1"/>
    </row>
    <row r="173" spans="2:7" ht="18.75">
      <c r="B173" s="2"/>
      <c r="C173" s="2"/>
      <c r="D173" s="1"/>
      <c r="E173" s="1"/>
      <c r="F173" s="1"/>
      <c r="G173" s="1"/>
    </row>
    <row r="174" spans="2:7" ht="18.75">
      <c r="B174" s="2"/>
      <c r="C174" s="2"/>
      <c r="D174" s="1"/>
      <c r="E174" s="1"/>
      <c r="F174" s="1"/>
      <c r="G174" s="1"/>
    </row>
    <row r="175" spans="2:7" ht="18.75">
      <c r="B175" s="2"/>
      <c r="C175" s="2"/>
      <c r="D175" s="1"/>
      <c r="E175" s="1"/>
      <c r="F175" s="1"/>
      <c r="G175" s="1"/>
    </row>
    <row r="176" spans="2:7" ht="18.75">
      <c r="B176" s="2"/>
      <c r="C176" s="2"/>
      <c r="D176" s="1"/>
      <c r="E176" s="1"/>
      <c r="F176" s="1"/>
      <c r="G176" s="1"/>
    </row>
    <row r="177" spans="2:7" ht="18.75">
      <c r="B177" s="2"/>
      <c r="C177" s="2"/>
      <c r="D177" s="1"/>
      <c r="E177" s="1"/>
      <c r="F177" s="1"/>
      <c r="G177" s="1"/>
    </row>
    <row r="178" spans="2:7" ht="18.75">
      <c r="B178" s="2"/>
      <c r="C178" s="2"/>
      <c r="D178" s="1"/>
      <c r="E178" s="1"/>
      <c r="F178" s="1"/>
      <c r="G178" s="1"/>
    </row>
    <row r="179" spans="2:7" ht="18.75">
      <c r="B179" s="2"/>
      <c r="C179" s="2"/>
      <c r="D179" s="1"/>
      <c r="E179" s="1"/>
      <c r="F179" s="1"/>
      <c r="G179" s="1"/>
    </row>
    <row r="180" spans="2:7" ht="18.75">
      <c r="B180" s="2"/>
      <c r="C180" s="2"/>
      <c r="D180" s="1"/>
      <c r="E180" s="1"/>
      <c r="F180" s="1"/>
      <c r="G180" s="1"/>
    </row>
    <row r="181" spans="2:7" ht="18.75">
      <c r="B181" s="2"/>
      <c r="C181" s="2"/>
      <c r="D181" s="1"/>
      <c r="E181" s="1"/>
      <c r="F181" s="1"/>
      <c r="G181" s="1"/>
    </row>
    <row r="182" spans="2:7" ht="18.75">
      <c r="B182" s="2"/>
      <c r="C182" s="2"/>
      <c r="D182" s="1"/>
      <c r="E182" s="1"/>
      <c r="F182" s="1"/>
      <c r="G182" s="1"/>
    </row>
    <row r="183" spans="2:7" ht="18.75">
      <c r="B183" s="2"/>
      <c r="C183" s="2"/>
      <c r="D183" s="1"/>
      <c r="E183" s="1"/>
      <c r="F183" s="1"/>
      <c r="G183" s="1"/>
    </row>
    <row r="184" spans="2:7" ht="18.75">
      <c r="B184" s="2"/>
      <c r="C184" s="2"/>
      <c r="D184" s="1"/>
      <c r="E184" s="1"/>
      <c r="F184" s="1"/>
      <c r="G184" s="1"/>
    </row>
    <row r="185" spans="2:7" ht="18.75">
      <c r="B185" s="2"/>
      <c r="C185" s="2"/>
      <c r="D185" s="1"/>
      <c r="E185" s="1"/>
      <c r="F185" s="1"/>
      <c r="G185" s="1"/>
    </row>
    <row r="186" spans="2:7" ht="18.75">
      <c r="B186" s="2"/>
      <c r="C186" s="2"/>
      <c r="D186" s="1"/>
      <c r="E186" s="1"/>
      <c r="F186" s="1"/>
      <c r="G186" s="1"/>
    </row>
    <row r="187" spans="2:7" ht="18.75">
      <c r="B187" s="2"/>
      <c r="C187" s="2"/>
      <c r="D187" s="1"/>
      <c r="E187" s="1"/>
      <c r="F187" s="1"/>
      <c r="G187" s="1"/>
    </row>
    <row r="188" spans="2:7" ht="18.75">
      <c r="B188" s="2"/>
      <c r="C188" s="2"/>
      <c r="D188" s="1"/>
      <c r="E188" s="1"/>
      <c r="F188" s="1"/>
      <c r="G188" s="1"/>
    </row>
    <row r="189" spans="2:7" ht="18.75">
      <c r="B189" s="2"/>
      <c r="C189" s="2"/>
      <c r="D189" s="1"/>
      <c r="E189" s="1"/>
      <c r="F189" s="1"/>
      <c r="G189" s="1"/>
    </row>
    <row r="190" spans="2:7" ht="18.75">
      <c r="B190" s="2"/>
      <c r="C190" s="2"/>
      <c r="D190" s="1"/>
      <c r="E190" s="1"/>
      <c r="F190" s="1"/>
      <c r="G190" s="1"/>
    </row>
    <row r="191" spans="2:7" ht="18.75">
      <c r="B191" s="2"/>
      <c r="C191" s="2"/>
      <c r="D191" s="1"/>
      <c r="E191" s="1"/>
      <c r="F191" s="1"/>
      <c r="G191" s="1"/>
    </row>
    <row r="192" spans="2:7" ht="18.75">
      <c r="B192" s="2"/>
      <c r="C192" s="2"/>
      <c r="D192" s="1"/>
      <c r="E192" s="1"/>
      <c r="F192" s="1"/>
      <c r="G192" s="1"/>
    </row>
    <row r="193" spans="2:7" ht="18.75">
      <c r="B193" s="2"/>
      <c r="C193" s="2"/>
      <c r="D193" s="1"/>
      <c r="E193" s="1"/>
      <c r="F193" s="1"/>
      <c r="G193" s="1"/>
    </row>
    <row r="194" spans="2:7" ht="18.75">
      <c r="B194" s="2"/>
      <c r="C194" s="2"/>
      <c r="D194" s="1"/>
      <c r="E194" s="1"/>
      <c r="F194" s="1"/>
      <c r="G194" s="1"/>
    </row>
    <row r="195" spans="2:7" ht="18.75">
      <c r="B195" s="2"/>
      <c r="C195" s="2"/>
      <c r="D195" s="1"/>
      <c r="E195" s="1"/>
      <c r="F195" s="1"/>
      <c r="G195" s="1"/>
    </row>
    <row r="196" spans="2:7" ht="18.75">
      <c r="B196" s="2"/>
      <c r="C196" s="2"/>
      <c r="D196" s="1"/>
      <c r="E196" s="1"/>
      <c r="F196" s="1"/>
      <c r="G196" s="1"/>
    </row>
    <row r="197" spans="2:7" ht="18.75">
      <c r="B197" s="2"/>
      <c r="C197" s="2"/>
      <c r="D197" s="1"/>
      <c r="E197" s="1"/>
      <c r="F197" s="1"/>
      <c r="G197" s="1"/>
    </row>
    <row r="198" spans="2:7" ht="18.75">
      <c r="B198" s="2"/>
      <c r="C198" s="2"/>
      <c r="D198" s="1"/>
      <c r="E198" s="1"/>
      <c r="F198" s="1"/>
      <c r="G198" s="1"/>
    </row>
    <row r="199" spans="2:7" ht="18.75">
      <c r="B199" s="2"/>
      <c r="C199" s="2"/>
      <c r="D199" s="1"/>
      <c r="E199" s="1"/>
      <c r="F199" s="1"/>
      <c r="G199" s="1"/>
    </row>
    <row r="200" spans="2:7" ht="18.75">
      <c r="B200" s="2"/>
      <c r="C200" s="2"/>
      <c r="D200" s="1"/>
      <c r="E200" s="1"/>
      <c r="F200" s="1"/>
      <c r="G200" s="1"/>
    </row>
    <row r="201" spans="2:7" ht="18.75">
      <c r="B201" s="2"/>
      <c r="C201" s="2"/>
      <c r="D201" s="1"/>
      <c r="E201" s="1"/>
      <c r="F201" s="1"/>
      <c r="G201" s="1"/>
    </row>
    <row r="202" spans="2:7" ht="18.75">
      <c r="B202" s="2"/>
      <c r="C202" s="2"/>
      <c r="D202" s="1"/>
      <c r="E202" s="1"/>
      <c r="F202" s="1"/>
      <c r="G202" s="1"/>
    </row>
    <row r="203" spans="2:7" ht="18.75">
      <c r="B203" s="2"/>
      <c r="C203" s="2"/>
      <c r="D203" s="1"/>
      <c r="E203" s="1"/>
      <c r="F203" s="1"/>
      <c r="G203" s="1"/>
    </row>
    <row r="204" spans="2:7" ht="18.75">
      <c r="B204" s="2"/>
      <c r="C204" s="2"/>
      <c r="D204" s="1"/>
      <c r="E204" s="1"/>
      <c r="F204" s="1"/>
      <c r="G204" s="1"/>
    </row>
    <row r="205" spans="2:7" ht="18.75">
      <c r="B205" s="2"/>
      <c r="C205" s="2"/>
      <c r="D205" s="1"/>
      <c r="E205" s="1"/>
      <c r="F205" s="1"/>
      <c r="G205" s="1"/>
    </row>
    <row r="206" spans="2:7" ht="18.75">
      <c r="B206" s="2"/>
      <c r="C206" s="2"/>
      <c r="D206" s="1"/>
      <c r="E206" s="1"/>
      <c r="F206" s="1"/>
      <c r="G206" s="1"/>
    </row>
    <row r="207" spans="2:7" ht="18.75">
      <c r="B207" s="2"/>
      <c r="C207" s="2"/>
      <c r="D207" s="1"/>
      <c r="E207" s="1"/>
      <c r="F207" s="1"/>
      <c r="G207" s="1"/>
    </row>
    <row r="208" spans="2:7" ht="18.75">
      <c r="B208" s="2"/>
      <c r="C208" s="2"/>
      <c r="D208" s="1"/>
      <c r="E208" s="1"/>
      <c r="F208" s="1"/>
      <c r="G208" s="1"/>
    </row>
    <row r="209" spans="2:7" ht="18.75">
      <c r="B209" s="2"/>
      <c r="C209" s="2"/>
      <c r="D209" s="1"/>
      <c r="E209" s="1"/>
      <c r="F209" s="1"/>
      <c r="G209" s="1"/>
    </row>
    <row r="210" spans="2:7" ht="18.75">
      <c r="B210" s="2"/>
      <c r="C210" s="2"/>
      <c r="D210" s="1"/>
      <c r="E210" s="1"/>
      <c r="F210" s="1"/>
      <c r="G210" s="1"/>
    </row>
    <row r="211" spans="2:7" ht="18.75">
      <c r="B211" s="2"/>
      <c r="C211" s="2"/>
      <c r="D211" s="1"/>
      <c r="E211" s="1"/>
      <c r="F211" s="1"/>
      <c r="G211" s="1"/>
    </row>
    <row r="212" spans="2:7" ht="18.75">
      <c r="B212" s="2"/>
      <c r="C212" s="2"/>
      <c r="D212" s="1"/>
      <c r="E212" s="1"/>
      <c r="F212" s="1"/>
      <c r="G212" s="1"/>
    </row>
    <row r="213" spans="2:7" ht="18.75">
      <c r="B213" s="2"/>
      <c r="C213" s="2"/>
      <c r="D213" s="1"/>
      <c r="E213" s="1"/>
      <c r="F213" s="1"/>
      <c r="G213" s="1"/>
    </row>
    <row r="214" spans="2:7" ht="18.75">
      <c r="B214" s="2"/>
      <c r="C214" s="2"/>
      <c r="D214" s="1"/>
      <c r="E214" s="1"/>
      <c r="F214" s="1"/>
      <c r="G214" s="1"/>
    </row>
    <row r="215" spans="2:7" ht="18.75">
      <c r="B215" s="2"/>
      <c r="C215" s="2"/>
      <c r="D215" s="1"/>
      <c r="E215" s="1"/>
      <c r="F215" s="1"/>
      <c r="G215" s="1"/>
    </row>
    <row r="216" spans="2:7" ht="18.75">
      <c r="B216" s="2"/>
      <c r="C216" s="2"/>
      <c r="D216" s="1"/>
      <c r="E216" s="1"/>
      <c r="F216" s="1"/>
      <c r="G216" s="1"/>
    </row>
    <row r="217" spans="2:7" ht="18.75">
      <c r="B217" s="2"/>
      <c r="C217" s="2"/>
      <c r="D217" s="1"/>
      <c r="E217" s="1"/>
      <c r="F217" s="1"/>
      <c r="G217" s="1"/>
    </row>
    <row r="218" spans="2:7" ht="18.75">
      <c r="B218" s="2"/>
      <c r="C218" s="2"/>
      <c r="D218" s="1"/>
      <c r="E218" s="1"/>
      <c r="F218" s="1"/>
      <c r="G218" s="1"/>
    </row>
    <row r="219" spans="2:7" ht="18.75">
      <c r="B219" s="2"/>
      <c r="C219" s="2"/>
      <c r="D219" s="1"/>
      <c r="E219" s="1"/>
      <c r="F219" s="1"/>
      <c r="G219" s="1"/>
    </row>
    <row r="220" spans="2:7" ht="18.75">
      <c r="B220" s="2"/>
      <c r="C220" s="2"/>
      <c r="D220" s="1"/>
      <c r="E220" s="1"/>
      <c r="F220" s="1"/>
      <c r="G220" s="1"/>
    </row>
    <row r="221" spans="2:7" ht="18.75">
      <c r="B221" s="2"/>
      <c r="C221" s="2"/>
      <c r="D221" s="1"/>
      <c r="E221" s="1"/>
      <c r="F221" s="1"/>
      <c r="G221" s="1"/>
    </row>
    <row r="222" spans="2:7" ht="18.75">
      <c r="B222" s="2"/>
      <c r="C222" s="2"/>
      <c r="D222" s="1"/>
      <c r="E222" s="1"/>
      <c r="F222" s="1"/>
      <c r="G222" s="1"/>
    </row>
    <row r="223" spans="2:7" ht="18.75">
      <c r="B223" s="2"/>
      <c r="C223" s="2"/>
      <c r="D223" s="1"/>
      <c r="E223" s="1"/>
      <c r="F223" s="1"/>
      <c r="G223" s="1"/>
    </row>
    <row r="224" spans="2:7" ht="18.75">
      <c r="B224" s="2"/>
      <c r="C224" s="2"/>
      <c r="D224" s="1"/>
      <c r="E224" s="1"/>
      <c r="F224" s="1"/>
      <c r="G224" s="1"/>
    </row>
    <row r="225" spans="2:7" ht="18.75">
      <c r="B225" s="2"/>
      <c r="C225" s="2"/>
      <c r="D225" s="1"/>
      <c r="E225" s="1"/>
      <c r="F225" s="1"/>
      <c r="G225" s="1"/>
    </row>
    <row r="226" spans="2:7" ht="18.75">
      <c r="B226" s="2"/>
      <c r="C226" s="2"/>
      <c r="D226" s="1"/>
      <c r="E226" s="1"/>
      <c r="F226" s="1"/>
      <c r="G226" s="1"/>
    </row>
    <row r="227" spans="2:7" ht="18.75">
      <c r="B227" s="2"/>
      <c r="C227" s="2"/>
      <c r="D227" s="1"/>
      <c r="E227" s="1"/>
      <c r="F227" s="1"/>
      <c r="G227" s="1"/>
    </row>
    <row r="228" spans="2:7" ht="18.75">
      <c r="B228" s="2"/>
      <c r="C228" s="2"/>
      <c r="D228" s="1"/>
      <c r="E228" s="1"/>
      <c r="F228" s="1"/>
      <c r="G228" s="1"/>
    </row>
    <row r="229" spans="2:7" ht="18.75">
      <c r="B229" s="2"/>
      <c r="C229" s="2"/>
      <c r="D229" s="1"/>
      <c r="E229" s="1"/>
      <c r="F229" s="1"/>
      <c r="G229" s="1"/>
    </row>
    <row r="230" spans="2:7" ht="18.75">
      <c r="B230" s="2"/>
      <c r="C230" s="2"/>
      <c r="D230" s="1"/>
      <c r="E230" s="1"/>
      <c r="F230" s="1"/>
      <c r="G230" s="1"/>
    </row>
    <row r="231" spans="2:7" ht="18.75">
      <c r="B231" s="2"/>
      <c r="C231" s="2"/>
      <c r="D231" s="1"/>
      <c r="E231" s="1"/>
      <c r="F231" s="1"/>
      <c r="G231" s="1"/>
    </row>
    <row r="232" spans="2:7" ht="18.75">
      <c r="B232" s="2"/>
      <c r="C232" s="2"/>
      <c r="D232" s="1"/>
      <c r="E232" s="1"/>
      <c r="F232" s="1"/>
      <c r="G232" s="1"/>
    </row>
    <row r="233" spans="2:7" ht="18.75">
      <c r="B233" s="2"/>
      <c r="C233" s="2"/>
      <c r="D233" s="1"/>
      <c r="E233" s="1"/>
      <c r="F233" s="1"/>
      <c r="G233" s="1"/>
    </row>
    <row r="234" spans="2:7" ht="18.75">
      <c r="B234" s="2"/>
      <c r="C234" s="2"/>
      <c r="D234" s="1"/>
      <c r="E234" s="1"/>
      <c r="F234" s="1"/>
      <c r="G234" s="1"/>
    </row>
    <row r="235" spans="2:7" ht="18.75">
      <c r="B235" s="2"/>
      <c r="C235" s="2"/>
      <c r="D235" s="1"/>
      <c r="E235" s="1"/>
      <c r="F235" s="1"/>
      <c r="G235" s="1"/>
    </row>
    <row r="236" spans="2:7" ht="18.75">
      <c r="B236" s="2"/>
      <c r="C236" s="2"/>
      <c r="D236" s="1"/>
      <c r="E236" s="1"/>
      <c r="F236" s="1"/>
      <c r="G236" s="1"/>
    </row>
    <row r="237" spans="2:7" ht="18.75">
      <c r="B237" s="2"/>
      <c r="C237" s="2"/>
      <c r="D237" s="1"/>
      <c r="E237" s="1"/>
      <c r="F237" s="1"/>
      <c r="G237" s="1"/>
    </row>
    <row r="238" spans="2:7" ht="18.75">
      <c r="B238" s="2"/>
      <c r="C238" s="2"/>
      <c r="D238" s="1"/>
      <c r="E238" s="1"/>
      <c r="F238" s="1"/>
      <c r="G238" s="1"/>
    </row>
    <row r="239" spans="2:7" ht="18.75">
      <c r="B239" s="2"/>
      <c r="C239" s="2"/>
      <c r="D239" s="1"/>
      <c r="E239" s="1"/>
      <c r="F239" s="1"/>
      <c r="G239" s="1"/>
    </row>
    <row r="240" spans="2:7" ht="18.75">
      <c r="B240" s="2"/>
      <c r="C240" s="2"/>
      <c r="D240" s="1"/>
      <c r="E240" s="1"/>
      <c r="F240" s="1"/>
      <c r="G240" s="1"/>
    </row>
    <row r="241" spans="2:7" ht="18.75">
      <c r="B241" s="2"/>
      <c r="C241" s="2"/>
      <c r="D241" s="1"/>
      <c r="E241" s="1"/>
      <c r="F241" s="1"/>
      <c r="G241" s="1"/>
    </row>
    <row r="242" spans="2:7" ht="18.75">
      <c r="B242" s="2"/>
      <c r="C242" s="2"/>
      <c r="D242" s="1"/>
      <c r="E242" s="1"/>
      <c r="F242" s="1"/>
      <c r="G242" s="1"/>
    </row>
    <row r="243" spans="2:7" ht="18.75">
      <c r="B243" s="2"/>
      <c r="C243" s="2"/>
      <c r="D243" s="1"/>
      <c r="E243" s="1"/>
      <c r="F243" s="1"/>
      <c r="G243" s="1"/>
    </row>
    <row r="244" spans="2:7" ht="18.75">
      <c r="B244" s="2"/>
      <c r="C244" s="2"/>
      <c r="D244" s="1"/>
      <c r="E244" s="1"/>
      <c r="F244" s="1"/>
      <c r="G244" s="1"/>
    </row>
    <row r="245" spans="2:7" ht="18.75">
      <c r="B245" s="2"/>
      <c r="C245" s="2"/>
      <c r="D245" s="1"/>
      <c r="E245" s="1"/>
      <c r="F245" s="1"/>
      <c r="G245" s="1"/>
    </row>
    <row r="246" spans="2:7" ht="18.75">
      <c r="B246" s="2"/>
      <c r="C246" s="2"/>
      <c r="D246" s="1"/>
      <c r="E246" s="1"/>
      <c r="F246" s="1"/>
      <c r="G246" s="1"/>
    </row>
    <row r="247" spans="2:7" ht="18.75">
      <c r="B247" s="2"/>
      <c r="C247" s="2"/>
      <c r="D247" s="1"/>
      <c r="E247" s="1"/>
      <c r="F247" s="1"/>
      <c r="G247" s="1"/>
    </row>
    <row r="248" spans="2:7" ht="18.75">
      <c r="B248" s="2"/>
      <c r="C248" s="2"/>
      <c r="D248" s="1"/>
      <c r="E248" s="1"/>
      <c r="F248" s="1"/>
      <c r="G248" s="1"/>
    </row>
    <row r="249" spans="2:7" ht="18.75">
      <c r="B249" s="2"/>
      <c r="C249" s="2"/>
      <c r="D249" s="1"/>
      <c r="E249" s="1"/>
      <c r="F249" s="1"/>
      <c r="G249" s="1"/>
    </row>
    <row r="250" spans="2:7" ht="18.75">
      <c r="B250" s="2"/>
      <c r="C250" s="2"/>
      <c r="D250" s="1"/>
      <c r="E250" s="1"/>
      <c r="F250" s="1"/>
      <c r="G250" s="1"/>
    </row>
    <row r="251" spans="2:7" ht="18.75">
      <c r="B251" s="2"/>
      <c r="C251" s="2"/>
      <c r="D251" s="1"/>
      <c r="E251" s="1"/>
      <c r="F251" s="1"/>
      <c r="G251" s="1"/>
    </row>
    <row r="252" spans="2:7" ht="18.75">
      <c r="B252" s="2"/>
      <c r="C252" s="2"/>
      <c r="D252" s="1"/>
      <c r="E252" s="1"/>
      <c r="F252" s="1"/>
      <c r="G252" s="1"/>
    </row>
    <row r="253" spans="2:7" ht="18.75">
      <c r="B253" s="2"/>
      <c r="C253" s="2"/>
      <c r="D253" s="1"/>
      <c r="E253" s="1"/>
      <c r="F253" s="1"/>
      <c r="G253" s="1"/>
    </row>
    <row r="254" spans="2:7" ht="18.75">
      <c r="B254" s="2"/>
      <c r="C254" s="2"/>
      <c r="D254" s="1"/>
      <c r="E254" s="1"/>
      <c r="F254" s="1"/>
      <c r="G254" s="1"/>
    </row>
    <row r="255" spans="2:7" ht="18.75">
      <c r="B255" s="2"/>
      <c r="C255" s="2"/>
      <c r="D255" s="1"/>
      <c r="E255" s="1"/>
      <c r="F255" s="1"/>
      <c r="G255" s="1"/>
    </row>
    <row r="256" spans="2:7" ht="18.75">
      <c r="B256" s="2"/>
      <c r="C256" s="2"/>
      <c r="D256" s="1"/>
      <c r="E256" s="1"/>
      <c r="F256" s="1"/>
      <c r="G256" s="1"/>
    </row>
    <row r="257" spans="2:7" ht="18.75">
      <c r="B257" s="2"/>
      <c r="C257" s="2"/>
      <c r="D257" s="1"/>
      <c r="E257" s="1"/>
      <c r="F257" s="1"/>
      <c r="G257" s="1"/>
    </row>
    <row r="258" spans="2:7" ht="18.75">
      <c r="B258" s="2"/>
      <c r="C258" s="2"/>
      <c r="D258" s="1"/>
      <c r="E258" s="1"/>
      <c r="F258" s="1"/>
      <c r="G258" s="1"/>
    </row>
    <row r="259" spans="2:7" ht="18.75">
      <c r="B259" s="2"/>
      <c r="C259" s="2"/>
      <c r="D259" s="1"/>
      <c r="E259" s="1"/>
      <c r="F259" s="1"/>
      <c r="G259" s="1"/>
    </row>
    <row r="260" spans="2:7" ht="18.75">
      <c r="B260" s="2"/>
      <c r="C260" s="2"/>
      <c r="D260" s="1"/>
      <c r="E260" s="1"/>
      <c r="F260" s="1"/>
      <c r="G260" s="1"/>
    </row>
    <row r="261" spans="2:7" ht="18.75">
      <c r="B261" s="2"/>
      <c r="C261" s="2"/>
      <c r="D261" s="1"/>
      <c r="E261" s="1"/>
      <c r="F261" s="1"/>
      <c r="G261" s="1"/>
    </row>
    <row r="262" spans="2:7" ht="18.75">
      <c r="B262" s="2"/>
      <c r="C262" s="2"/>
      <c r="D262" s="1"/>
      <c r="E262" s="1"/>
      <c r="F262" s="1"/>
      <c r="G262" s="1"/>
    </row>
    <row r="263" spans="2:7" ht="18.75">
      <c r="B263" s="2"/>
      <c r="C263" s="2"/>
      <c r="D263" s="1"/>
      <c r="E263" s="1"/>
      <c r="F263" s="1"/>
      <c r="G263" s="1"/>
    </row>
    <row r="264" spans="2:7" ht="18.75">
      <c r="B264" s="2"/>
      <c r="C264" s="2"/>
      <c r="D264" s="1"/>
      <c r="E264" s="1"/>
      <c r="F264" s="1"/>
      <c r="G264" s="1"/>
    </row>
    <row r="265" spans="2:7" ht="18.75">
      <c r="B265" s="2"/>
      <c r="C265" s="2"/>
      <c r="D265" s="1"/>
      <c r="E265" s="1"/>
      <c r="F265" s="1"/>
      <c r="G265" s="1"/>
    </row>
    <row r="266" spans="2:7" ht="18.75">
      <c r="B266" s="2"/>
      <c r="C266" s="2"/>
      <c r="D266" s="1"/>
      <c r="E266" s="1"/>
      <c r="F266" s="1"/>
      <c r="G266" s="1"/>
    </row>
    <row r="267" spans="2:7" ht="18.75">
      <c r="B267" s="2"/>
      <c r="C267" s="2"/>
      <c r="D267" s="1"/>
      <c r="E267" s="1"/>
      <c r="F267" s="1"/>
      <c r="G267" s="1"/>
    </row>
    <row r="268" spans="2:7" ht="18.75">
      <c r="B268" s="2"/>
      <c r="C268" s="2"/>
      <c r="D268" s="1"/>
      <c r="E268" s="1"/>
      <c r="F268" s="1"/>
      <c r="G268" s="1"/>
    </row>
    <row r="269" spans="2:7" ht="18.75">
      <c r="B269" s="2"/>
      <c r="C269" s="2"/>
      <c r="D269" s="1"/>
      <c r="E269" s="1"/>
      <c r="F269" s="1"/>
      <c r="G269" s="1"/>
    </row>
    <row r="270" spans="2:7" ht="18.75">
      <c r="B270" s="2"/>
      <c r="C270" s="2"/>
      <c r="D270" s="1"/>
      <c r="E270" s="1"/>
      <c r="F270" s="1"/>
      <c r="G270" s="1"/>
    </row>
    <row r="271" spans="2:7" ht="18.75">
      <c r="B271" s="2"/>
      <c r="C271" s="2"/>
      <c r="D271" s="1"/>
      <c r="E271" s="1"/>
      <c r="F271" s="1"/>
      <c r="G271" s="1"/>
    </row>
    <row r="272" spans="2:7" ht="18.75">
      <c r="B272" s="2"/>
      <c r="C272" s="2"/>
      <c r="D272" s="1"/>
      <c r="E272" s="1"/>
      <c r="F272" s="1"/>
      <c r="G272" s="1"/>
    </row>
    <row r="273" spans="2:7" ht="18.75">
      <c r="B273" s="2"/>
      <c r="C273" s="2"/>
      <c r="D273" s="1"/>
      <c r="E273" s="1"/>
      <c r="F273" s="1"/>
      <c r="G273" s="1"/>
    </row>
    <row r="274" spans="2:7" ht="18.75">
      <c r="B274" s="2"/>
      <c r="C274" s="2"/>
      <c r="D274" s="1"/>
      <c r="E274" s="1"/>
      <c r="F274" s="1"/>
      <c r="G274" s="1"/>
    </row>
    <row r="275" spans="2:7" ht="18.75">
      <c r="B275" s="2"/>
      <c r="C275" s="2"/>
      <c r="D275" s="1"/>
      <c r="E275" s="1"/>
      <c r="F275" s="1"/>
      <c r="G275" s="1"/>
    </row>
    <row r="276" spans="2:7" ht="18.75">
      <c r="B276" s="2"/>
      <c r="C276" s="2"/>
      <c r="D276" s="1"/>
      <c r="E276" s="1"/>
      <c r="F276" s="1"/>
      <c r="G276" s="1"/>
    </row>
    <row r="277" spans="2:7" ht="18.75">
      <c r="B277" s="2"/>
      <c r="C277" s="2"/>
      <c r="D277" s="1"/>
      <c r="E277" s="1"/>
      <c r="F277" s="1"/>
      <c r="G277" s="1"/>
    </row>
    <row r="278" spans="2:7" ht="18.75">
      <c r="B278" s="2"/>
      <c r="C278" s="2"/>
      <c r="D278" s="1"/>
      <c r="E278" s="1"/>
      <c r="F278" s="1"/>
      <c r="G278" s="1"/>
    </row>
    <row r="279" spans="2:7" ht="18.75">
      <c r="B279" s="2"/>
      <c r="C279" s="2"/>
      <c r="D279" s="1"/>
      <c r="E279" s="1"/>
      <c r="F279" s="1"/>
      <c r="G279" s="1"/>
    </row>
    <row r="280" spans="2:7" ht="18.75">
      <c r="B280" s="2"/>
      <c r="C280" s="2"/>
      <c r="D280" s="1"/>
      <c r="E280" s="1"/>
      <c r="F280" s="1"/>
      <c r="G280" s="1"/>
    </row>
    <row r="281" spans="2:7" ht="18.75">
      <c r="B281" s="2"/>
      <c r="C281" s="2"/>
      <c r="D281" s="1"/>
      <c r="E281" s="1"/>
      <c r="F281" s="1"/>
      <c r="G281" s="1"/>
    </row>
    <row r="282" spans="2:7" ht="18.75">
      <c r="B282" s="2"/>
      <c r="C282" s="2"/>
      <c r="D282" s="1"/>
      <c r="E282" s="1"/>
      <c r="F282" s="1"/>
      <c r="G282" s="1"/>
    </row>
    <row r="283" spans="2:7" ht="18.75">
      <c r="B283" s="2"/>
      <c r="C283" s="2"/>
      <c r="D283" s="1"/>
      <c r="E283" s="1"/>
      <c r="F283" s="1"/>
      <c r="G283" s="1"/>
    </row>
    <row r="284" spans="2:7" ht="18.75">
      <c r="B284" s="2"/>
      <c r="C284" s="2"/>
      <c r="D284" s="1"/>
      <c r="E284" s="1"/>
      <c r="F284" s="1"/>
      <c r="G284" s="1"/>
    </row>
    <row r="285" spans="2:7" ht="18.75">
      <c r="B285" s="2"/>
      <c r="C285" s="2"/>
      <c r="D285" s="1"/>
      <c r="E285" s="1"/>
      <c r="F285" s="1"/>
      <c r="G285" s="1"/>
    </row>
    <row r="286" spans="2:7" ht="18.75">
      <c r="B286" s="2"/>
      <c r="C286" s="2"/>
      <c r="D286" s="1"/>
      <c r="E286" s="1"/>
      <c r="F286" s="1"/>
      <c r="G286" s="1"/>
    </row>
    <row r="287" spans="2:7" ht="18.75">
      <c r="B287" s="2"/>
      <c r="C287" s="2"/>
      <c r="D287" s="1"/>
      <c r="E287" s="1"/>
      <c r="F287" s="1"/>
      <c r="G287" s="1"/>
    </row>
    <row r="288" spans="2:7" ht="18.75">
      <c r="B288" s="2"/>
      <c r="C288" s="2"/>
      <c r="D288" s="1"/>
      <c r="E288" s="1"/>
      <c r="F288" s="1"/>
      <c r="G288" s="1"/>
    </row>
    <row r="289" spans="2:7" ht="18.75">
      <c r="B289" s="2"/>
      <c r="C289" s="2"/>
      <c r="D289" s="1"/>
      <c r="E289" s="1"/>
      <c r="F289" s="1"/>
      <c r="G289" s="1"/>
    </row>
    <row r="290" spans="2:7" ht="18.75">
      <c r="B290" s="2"/>
      <c r="C290" s="2"/>
      <c r="D290" s="1"/>
      <c r="E290" s="1"/>
      <c r="F290" s="1"/>
      <c r="G290" s="1"/>
    </row>
    <row r="291" spans="2:7" ht="18.75">
      <c r="B291" s="2"/>
      <c r="C291" s="2"/>
      <c r="D291" s="1"/>
      <c r="E291" s="1"/>
      <c r="F291" s="1"/>
      <c r="G291" s="1"/>
    </row>
    <row r="292" spans="2:7" ht="18.75">
      <c r="B292" s="2"/>
      <c r="C292" s="2"/>
      <c r="D292" s="1"/>
      <c r="E292" s="1"/>
      <c r="F292" s="1"/>
      <c r="G292" s="1"/>
    </row>
    <row r="293" spans="2:7" ht="18.75">
      <c r="B293" s="2"/>
      <c r="C293" s="2"/>
      <c r="D293" s="1"/>
      <c r="E293" s="1"/>
      <c r="F293" s="1"/>
      <c r="G293" s="1"/>
    </row>
    <row r="294" spans="2:7" ht="18.75">
      <c r="B294" s="2"/>
      <c r="C294" s="2"/>
      <c r="D294" s="1"/>
      <c r="E294" s="1"/>
      <c r="F294" s="1"/>
      <c r="G294" s="1"/>
    </row>
    <row r="295" spans="2:7" ht="18.75">
      <c r="B295" s="2"/>
      <c r="C295" s="2"/>
      <c r="D295" s="1"/>
      <c r="E295" s="1"/>
      <c r="F295" s="1"/>
      <c r="G295" s="1"/>
    </row>
    <row r="296" spans="2:7" ht="18.75">
      <c r="B296" s="2"/>
      <c r="C296" s="2"/>
      <c r="D296" s="1"/>
      <c r="E296" s="1"/>
      <c r="F296" s="1"/>
      <c r="G296" s="1"/>
    </row>
    <row r="297" spans="2:7" ht="18.75">
      <c r="B297" s="2"/>
      <c r="C297" s="2"/>
      <c r="D297" s="1"/>
      <c r="E297" s="1"/>
      <c r="F297" s="1"/>
      <c r="G297" s="1"/>
    </row>
    <row r="298" spans="2:7" ht="18.75">
      <c r="B298" s="2"/>
      <c r="C298" s="2"/>
      <c r="D298" s="1"/>
      <c r="E298" s="1"/>
      <c r="F298" s="1"/>
      <c r="G298" s="1"/>
    </row>
    <row r="299" spans="2:7" ht="18.75">
      <c r="B299" s="2"/>
      <c r="C299" s="2"/>
      <c r="D299" s="1"/>
      <c r="E299" s="1"/>
      <c r="F299" s="1"/>
      <c r="G299" s="1"/>
    </row>
    <row r="300" spans="2:7" ht="18.75">
      <c r="B300" s="2"/>
      <c r="C300" s="2"/>
      <c r="D300" s="1"/>
      <c r="E300" s="1"/>
      <c r="F300" s="1"/>
      <c r="G300" s="1"/>
    </row>
    <row r="301" spans="2:7" ht="18.75">
      <c r="B301" s="2"/>
      <c r="C301" s="2"/>
      <c r="D301" s="1"/>
      <c r="E301" s="1"/>
      <c r="F301" s="1"/>
      <c r="G301" s="1"/>
    </row>
    <row r="302" spans="2:7" ht="18.75">
      <c r="B302" s="2"/>
      <c r="C302" s="2"/>
      <c r="D302" s="1"/>
      <c r="E302" s="1"/>
      <c r="F302" s="1"/>
      <c r="G302" s="1"/>
    </row>
    <row r="303" spans="2:7" ht="18.75">
      <c r="B303" s="2"/>
      <c r="C303" s="2"/>
      <c r="D303" s="1"/>
      <c r="E303" s="1"/>
      <c r="F303" s="1"/>
      <c r="G303" s="1"/>
    </row>
    <row r="304" spans="2:7" ht="18.75">
      <c r="B304" s="2"/>
      <c r="C304" s="2"/>
      <c r="D304" s="1"/>
      <c r="E304" s="1"/>
      <c r="F304" s="1"/>
      <c r="G304" s="1"/>
    </row>
    <row r="305" spans="2:7" ht="18.75">
      <c r="B305" s="2"/>
      <c r="C305" s="2"/>
      <c r="D305" s="1"/>
      <c r="E305" s="1"/>
      <c r="F305" s="1"/>
      <c r="G305" s="1"/>
    </row>
    <row r="306" spans="2:7" ht="18.75">
      <c r="B306" s="2"/>
      <c r="C306" s="2"/>
      <c r="D306" s="1"/>
      <c r="E306" s="1"/>
      <c r="F306" s="1"/>
      <c r="G306" s="1"/>
    </row>
    <row r="307" spans="2:7" ht="18.75">
      <c r="B307" s="2"/>
      <c r="C307" s="2"/>
      <c r="D307" s="1"/>
      <c r="E307" s="1"/>
      <c r="F307" s="1"/>
      <c r="G307" s="1"/>
    </row>
    <row r="308" spans="2:7" ht="18.75">
      <c r="B308" s="2"/>
      <c r="C308" s="2"/>
      <c r="D308" s="1"/>
      <c r="E308" s="1"/>
      <c r="F308" s="1"/>
      <c r="G308" s="1"/>
    </row>
    <row r="309" spans="2:7" ht="18.75">
      <c r="B309" s="2"/>
      <c r="C309" s="2"/>
      <c r="D309" s="1"/>
      <c r="E309" s="1"/>
      <c r="F309" s="1"/>
      <c r="G309" s="1"/>
    </row>
    <row r="310" spans="2:7" ht="18.75">
      <c r="B310" s="2"/>
      <c r="C310" s="2"/>
      <c r="D310" s="1"/>
      <c r="E310" s="1"/>
      <c r="F310" s="1"/>
      <c r="G310" s="1"/>
    </row>
    <row r="311" spans="2:7" ht="18.75">
      <c r="B311" s="2"/>
      <c r="C311" s="2"/>
      <c r="D311" s="1"/>
      <c r="E311" s="1"/>
      <c r="F311" s="1"/>
      <c r="G311" s="1"/>
    </row>
    <row r="312" spans="2:7" ht="18.75">
      <c r="B312" s="2"/>
      <c r="C312" s="2"/>
      <c r="D312" s="1"/>
      <c r="E312" s="1"/>
      <c r="F312" s="1"/>
      <c r="G312" s="1"/>
    </row>
    <row r="313" spans="2:7" ht="18.75">
      <c r="B313" s="2"/>
      <c r="C313" s="2"/>
      <c r="D313" s="1"/>
      <c r="E313" s="1"/>
      <c r="F313" s="1"/>
      <c r="G313" s="1"/>
    </row>
    <row r="314" spans="2:7" ht="18.75">
      <c r="B314" s="2"/>
      <c r="C314" s="2"/>
      <c r="D314" s="1"/>
      <c r="E314" s="1"/>
      <c r="F314" s="1"/>
      <c r="G314" s="1"/>
    </row>
    <row r="315" spans="2:7" ht="18.75">
      <c r="B315" s="2"/>
      <c r="C315" s="2"/>
      <c r="D315" s="1"/>
      <c r="E315" s="1"/>
      <c r="F315" s="1"/>
      <c r="G315" s="1"/>
    </row>
    <row r="316" spans="2:7" ht="18.75">
      <c r="B316" s="2"/>
      <c r="C316" s="2"/>
      <c r="D316" s="1"/>
      <c r="E316" s="1"/>
      <c r="F316" s="1"/>
      <c r="G316" s="1"/>
    </row>
    <row r="317" spans="2:7" ht="18.75">
      <c r="B317" s="2"/>
      <c r="C317" s="2"/>
      <c r="D317" s="1"/>
      <c r="E317" s="1"/>
      <c r="F317" s="1"/>
      <c r="G317" s="1"/>
    </row>
    <row r="318" spans="2:7" ht="18.75">
      <c r="B318" s="2"/>
      <c r="C318" s="2"/>
      <c r="D318" s="1"/>
      <c r="E318" s="1"/>
      <c r="F318" s="1"/>
      <c r="G318" s="1"/>
    </row>
    <row r="319" spans="2:7" ht="18.75">
      <c r="B319" s="2"/>
      <c r="C319" s="2"/>
      <c r="D319" s="1"/>
      <c r="E319" s="1"/>
      <c r="F319" s="1"/>
      <c r="G319" s="1"/>
    </row>
    <row r="320" spans="2:7" ht="18.75">
      <c r="B320" s="2"/>
      <c r="C320" s="2"/>
      <c r="D320" s="1"/>
      <c r="E320" s="1"/>
      <c r="F320" s="1"/>
      <c r="G320" s="1"/>
    </row>
    <row r="321" spans="2:7" ht="18.75">
      <c r="B321" s="2"/>
      <c r="C321" s="2"/>
      <c r="D321" s="1"/>
      <c r="E321" s="1"/>
      <c r="F321" s="1"/>
      <c r="G321" s="1"/>
    </row>
    <row r="322" spans="2:7" ht="18.75">
      <c r="B322" s="2"/>
      <c r="C322" s="2"/>
      <c r="D322" s="1"/>
      <c r="E322" s="1"/>
      <c r="F322" s="1"/>
      <c r="G322" s="1"/>
    </row>
    <row r="323" spans="2:7" ht="18.75">
      <c r="B323" s="2"/>
      <c r="C323" s="2"/>
      <c r="D323" s="1"/>
      <c r="E323" s="1"/>
      <c r="F323" s="1"/>
      <c r="G323" s="1"/>
    </row>
    <row r="324" spans="2:7" ht="18.75">
      <c r="B324" s="2"/>
      <c r="C324" s="2"/>
      <c r="D324" s="1"/>
      <c r="E324" s="1"/>
      <c r="F324" s="1"/>
      <c r="G324" s="1"/>
    </row>
    <row r="325" spans="2:7" ht="18.75">
      <c r="B325" s="2"/>
      <c r="C325" s="2"/>
      <c r="D325" s="1"/>
      <c r="E325" s="1"/>
      <c r="F325" s="1"/>
      <c r="G325" s="1"/>
    </row>
    <row r="326" spans="2:7" ht="18.75">
      <c r="B326" s="2"/>
      <c r="C326" s="2"/>
      <c r="D326" s="1"/>
      <c r="E326" s="1"/>
      <c r="F326" s="1"/>
      <c r="G326" s="1"/>
    </row>
    <row r="327" spans="2:7" ht="18.75">
      <c r="B327" s="2"/>
      <c r="C327" s="2"/>
      <c r="D327" s="1"/>
      <c r="E327" s="1"/>
      <c r="F327" s="1"/>
      <c r="G327" s="1"/>
    </row>
    <row r="328" spans="2:7" ht="18.75">
      <c r="B328" s="2"/>
      <c r="C328" s="2"/>
      <c r="D328" s="1"/>
      <c r="E328" s="1"/>
      <c r="F328" s="1"/>
      <c r="G328" s="1"/>
    </row>
    <row r="329" spans="2:7" ht="18.75">
      <c r="B329" s="2"/>
      <c r="C329" s="2"/>
      <c r="D329" s="1"/>
      <c r="E329" s="1"/>
      <c r="F329" s="1"/>
      <c r="G329" s="1"/>
    </row>
    <row r="330" spans="2:7" ht="18.75">
      <c r="B330" s="2"/>
      <c r="C330" s="2"/>
      <c r="D330" s="1"/>
      <c r="E330" s="1"/>
      <c r="F330" s="1"/>
      <c r="G330" s="1"/>
    </row>
    <row r="331" spans="2:7" ht="18.75">
      <c r="B331" s="2"/>
      <c r="C331" s="2"/>
      <c r="D331" s="1"/>
      <c r="E331" s="1"/>
      <c r="F331" s="1"/>
      <c r="G331" s="1"/>
    </row>
    <row r="332" spans="2:7" ht="18.75">
      <c r="B332" s="2"/>
      <c r="C332" s="2"/>
      <c r="D332" s="1"/>
      <c r="E332" s="1"/>
      <c r="F332" s="1"/>
      <c r="G332" s="1"/>
    </row>
    <row r="333" spans="2:7" ht="18.75">
      <c r="B333" s="2"/>
      <c r="C333" s="2"/>
      <c r="D333" s="1"/>
      <c r="E333" s="1"/>
      <c r="F333" s="1"/>
      <c r="G333" s="1"/>
    </row>
    <row r="334" spans="2:7" ht="18.75">
      <c r="B334" s="2"/>
      <c r="C334" s="2"/>
      <c r="D334" s="1"/>
      <c r="E334" s="1"/>
      <c r="F334" s="1"/>
      <c r="G334" s="1"/>
    </row>
    <row r="335" spans="2:7" ht="18.75">
      <c r="B335" s="2"/>
      <c r="C335" s="2"/>
      <c r="D335" s="1"/>
      <c r="E335" s="1"/>
      <c r="F335" s="1"/>
      <c r="G335" s="1"/>
    </row>
    <row r="336" spans="2:7" ht="18.75">
      <c r="B336" s="2"/>
      <c r="C336" s="2"/>
      <c r="D336" s="1"/>
      <c r="E336" s="1"/>
      <c r="F336" s="1"/>
      <c r="G336" s="1"/>
    </row>
    <row r="337" spans="2:7" ht="18.75">
      <c r="B337" s="2"/>
      <c r="C337" s="2"/>
      <c r="D337" s="1"/>
      <c r="E337" s="1"/>
      <c r="F337" s="1"/>
      <c r="G337" s="1"/>
    </row>
    <row r="338" spans="2:7" ht="18.75">
      <c r="B338" s="2"/>
      <c r="C338" s="2"/>
      <c r="D338" s="1"/>
      <c r="E338" s="1"/>
      <c r="F338" s="1"/>
      <c r="G338" s="1"/>
    </row>
    <row r="339" spans="2:7" ht="18.75">
      <c r="B339" s="2"/>
      <c r="C339" s="2"/>
      <c r="D339" s="1"/>
      <c r="E339" s="1"/>
      <c r="F339" s="1"/>
      <c r="G339" s="1"/>
    </row>
    <row r="340" spans="2:7" ht="18.75">
      <c r="B340" s="2"/>
      <c r="C340" s="2"/>
      <c r="D340" s="1"/>
      <c r="E340" s="1"/>
      <c r="F340" s="1"/>
      <c r="G340" s="1"/>
    </row>
    <row r="341" spans="2:7" ht="18.75">
      <c r="B341" s="2"/>
      <c r="C341" s="2"/>
      <c r="D341" s="1"/>
      <c r="E341" s="1"/>
      <c r="F341" s="1"/>
      <c r="G341" s="1"/>
    </row>
    <row r="342" spans="2:7" ht="18.75">
      <c r="B342" s="2"/>
      <c r="C342" s="2"/>
      <c r="D342" s="1"/>
      <c r="E342" s="1"/>
      <c r="F342" s="1"/>
      <c r="G342" s="1"/>
    </row>
    <row r="343" spans="2:7" ht="18.75">
      <c r="B343" s="2"/>
      <c r="C343" s="2"/>
      <c r="D343" s="1"/>
      <c r="E343" s="1"/>
      <c r="F343" s="1"/>
      <c r="G343" s="1"/>
    </row>
    <row r="344" spans="2:7" ht="18.75">
      <c r="B344" s="2"/>
      <c r="C344" s="2"/>
      <c r="D344" s="1"/>
      <c r="E344" s="1"/>
      <c r="F344" s="1"/>
      <c r="G344" s="1"/>
    </row>
    <row r="345" spans="2:7" ht="18.75">
      <c r="B345" s="2"/>
      <c r="C345" s="2"/>
      <c r="D345" s="1"/>
      <c r="E345" s="1"/>
      <c r="F345" s="1"/>
      <c r="G345" s="1"/>
    </row>
    <row r="346" spans="2:7" ht="18.75">
      <c r="B346" s="2"/>
      <c r="C346" s="2"/>
      <c r="D346" s="1"/>
      <c r="E346" s="1"/>
      <c r="F346" s="1"/>
      <c r="G346" s="1"/>
    </row>
    <row r="347" spans="2:7" ht="18.75">
      <c r="B347" s="2"/>
      <c r="C347" s="2"/>
      <c r="D347" s="1"/>
      <c r="E347" s="1"/>
      <c r="F347" s="1"/>
      <c r="G347" s="1"/>
    </row>
    <row r="348" spans="2:7" ht="18.75">
      <c r="B348" s="2"/>
      <c r="C348" s="2"/>
      <c r="D348" s="1"/>
      <c r="E348" s="1"/>
      <c r="F348" s="1"/>
      <c r="G348" s="1"/>
    </row>
    <row r="349" spans="2:7" ht="18.75">
      <c r="B349" s="2"/>
      <c r="C349" s="2"/>
      <c r="D349" s="1"/>
      <c r="E349" s="1"/>
      <c r="F349" s="1"/>
      <c r="G349" s="1"/>
    </row>
    <row r="350" spans="2:7" ht="18.75">
      <c r="B350" s="2"/>
      <c r="C350" s="2"/>
      <c r="D350" s="1"/>
      <c r="E350" s="1"/>
      <c r="F350" s="1"/>
      <c r="G350" s="1"/>
    </row>
    <row r="351" spans="2:7" ht="18.75">
      <c r="B351" s="2"/>
      <c r="C351" s="2"/>
      <c r="D351" s="1"/>
      <c r="E351" s="1"/>
      <c r="F351" s="1"/>
      <c r="G351" s="1"/>
    </row>
    <row r="352" spans="2:7" ht="18.75">
      <c r="B352" s="2"/>
      <c r="C352" s="2"/>
      <c r="D352" s="1"/>
      <c r="E352" s="1"/>
      <c r="F352" s="1"/>
      <c r="G352" s="1"/>
    </row>
    <row r="353" spans="2:7" ht="18.75">
      <c r="B353" s="2"/>
      <c r="C353" s="2"/>
      <c r="D353" s="1"/>
      <c r="E353" s="1"/>
      <c r="F353" s="1"/>
      <c r="G353" s="1"/>
    </row>
    <row r="354" spans="2:7" ht="18.75">
      <c r="B354" s="2"/>
      <c r="C354" s="2"/>
      <c r="D354" s="1"/>
      <c r="E354" s="1"/>
      <c r="F354" s="1"/>
      <c r="G354" s="1"/>
    </row>
    <row r="355" spans="2:7" ht="18.75">
      <c r="B355" s="2"/>
      <c r="C355" s="2"/>
      <c r="D355" s="1"/>
      <c r="E355" s="1"/>
      <c r="F355" s="1"/>
      <c r="G355" s="1"/>
    </row>
    <row r="356" spans="2:7" ht="18.75">
      <c r="B356" s="2"/>
      <c r="C356" s="2"/>
      <c r="D356" s="1"/>
      <c r="E356" s="1"/>
      <c r="F356" s="1"/>
      <c r="G356" s="1"/>
    </row>
    <row r="357" spans="2:7" ht="18.75">
      <c r="B357" s="2"/>
      <c r="C357" s="2"/>
      <c r="D357" s="1"/>
      <c r="E357" s="1"/>
      <c r="F357" s="1"/>
      <c r="G357" s="1"/>
    </row>
    <row r="358" spans="2:7" ht="18.75">
      <c r="B358" s="2"/>
      <c r="C358" s="2"/>
      <c r="D358" s="1"/>
      <c r="E358" s="1"/>
      <c r="F358" s="1"/>
      <c r="G358" s="1"/>
    </row>
    <row r="359" spans="2:7" ht="18.75">
      <c r="B359" s="2"/>
      <c r="C359" s="2"/>
      <c r="D359" s="1"/>
      <c r="E359" s="1"/>
      <c r="F359" s="1"/>
      <c r="G359" s="1"/>
    </row>
    <row r="360" spans="2:7" ht="18.75">
      <c r="B360" s="2"/>
      <c r="C360" s="2"/>
      <c r="D360" s="1"/>
      <c r="E360" s="1"/>
      <c r="F360" s="1"/>
      <c r="G360" s="1"/>
    </row>
    <row r="361" spans="2:7" ht="18.75">
      <c r="B361" s="2"/>
      <c r="C361" s="2"/>
      <c r="D361" s="1"/>
      <c r="E361" s="1"/>
      <c r="F361" s="1"/>
      <c r="G361" s="1"/>
    </row>
    <row r="362" spans="2:7" ht="18.75">
      <c r="B362" s="2"/>
      <c r="C362" s="2"/>
      <c r="D362" s="1"/>
      <c r="E362" s="1"/>
      <c r="F362" s="1"/>
      <c r="G362" s="1"/>
    </row>
    <row r="363" spans="2:7" ht="18.75">
      <c r="B363" s="2"/>
      <c r="C363" s="2"/>
      <c r="D363" s="1"/>
      <c r="E363" s="1"/>
      <c r="F363" s="1"/>
      <c r="G363" s="1"/>
    </row>
    <row r="364" spans="2:7" ht="18.75">
      <c r="B364" s="2"/>
      <c r="C364" s="2"/>
      <c r="D364" s="1"/>
      <c r="E364" s="1"/>
      <c r="F364" s="1"/>
      <c r="G364" s="1"/>
    </row>
    <row r="365" spans="2:7" ht="18.75">
      <c r="B365" s="2"/>
      <c r="C365" s="2"/>
      <c r="D365" s="1"/>
      <c r="E365" s="1"/>
      <c r="F365" s="1"/>
      <c r="G365" s="1"/>
    </row>
    <row r="366" spans="2:7" ht="18.75">
      <c r="B366" s="2"/>
      <c r="C366" s="2"/>
      <c r="D366" s="1"/>
      <c r="E366" s="1"/>
      <c r="F366" s="1"/>
      <c r="G366" s="1"/>
    </row>
    <row r="367" spans="2:7" ht="18.75">
      <c r="B367" s="2"/>
      <c r="C367" s="2"/>
      <c r="D367" s="1"/>
      <c r="E367" s="1"/>
      <c r="F367" s="1"/>
      <c r="G367" s="1"/>
    </row>
    <row r="368" spans="2:7" ht="18.75">
      <c r="B368" s="2"/>
      <c r="C368" s="2"/>
      <c r="D368" s="1"/>
      <c r="E368" s="1"/>
      <c r="F368" s="1"/>
      <c r="G368" s="1"/>
    </row>
    <row r="369" spans="2:7" ht="18.75">
      <c r="B369" s="2"/>
      <c r="C369" s="2"/>
      <c r="D369" s="1"/>
      <c r="E369" s="1"/>
      <c r="F369" s="1"/>
      <c r="G369" s="1"/>
    </row>
    <row r="370" spans="2:7" ht="18.75">
      <c r="B370" s="2"/>
      <c r="C370" s="2"/>
      <c r="D370" s="1"/>
      <c r="E370" s="1"/>
      <c r="F370" s="1"/>
      <c r="G370" s="1"/>
    </row>
    <row r="371" spans="2:7" ht="18.75">
      <c r="B371" s="2"/>
      <c r="C371" s="2"/>
      <c r="D371" s="1"/>
      <c r="E371" s="1"/>
      <c r="F371" s="1"/>
      <c r="G371" s="1"/>
    </row>
    <row r="372" spans="2:7" ht="18.75">
      <c r="B372" s="2"/>
      <c r="C372" s="2"/>
      <c r="D372" s="1"/>
      <c r="E372" s="1"/>
      <c r="F372" s="1"/>
      <c r="G372" s="1"/>
    </row>
    <row r="373" spans="2:7" ht="18.75">
      <c r="B373" s="2"/>
      <c r="C373" s="2"/>
      <c r="D373" s="1"/>
      <c r="E373" s="1"/>
      <c r="F373" s="1"/>
      <c r="G373" s="1"/>
    </row>
    <row r="374" spans="2:7" ht="18.75">
      <c r="B374" s="2"/>
      <c r="C374" s="2"/>
      <c r="D374" s="1"/>
      <c r="E374" s="1"/>
      <c r="F374" s="1"/>
      <c r="G374" s="1"/>
    </row>
    <row r="375" spans="2:7" ht="18.75">
      <c r="B375" s="2"/>
      <c r="C375" s="2"/>
      <c r="D375" s="1"/>
      <c r="E375" s="1"/>
      <c r="F375" s="1"/>
      <c r="G375" s="1"/>
    </row>
    <row r="376" spans="2:7" ht="18.75">
      <c r="B376" s="2"/>
      <c r="C376" s="2"/>
      <c r="D376" s="1"/>
      <c r="E376" s="1"/>
      <c r="F376" s="1"/>
      <c r="G376" s="1"/>
    </row>
    <row r="377" spans="2:7" ht="18.75">
      <c r="B377" s="2"/>
      <c r="C377" s="2"/>
      <c r="D377" s="1"/>
      <c r="E377" s="1"/>
      <c r="F377" s="1"/>
      <c r="G377" s="1"/>
    </row>
    <row r="378" spans="2:7" ht="18.75">
      <c r="B378" s="2"/>
      <c r="C378" s="2"/>
      <c r="D378" s="1"/>
      <c r="E378" s="1"/>
      <c r="F378" s="1"/>
      <c r="G378" s="1"/>
    </row>
    <row r="379" spans="2:7" ht="18.75">
      <c r="B379" s="2"/>
      <c r="C379" s="2"/>
      <c r="D379" s="1"/>
      <c r="E379" s="1"/>
      <c r="F379" s="1"/>
      <c r="G379" s="1"/>
    </row>
    <row r="380" spans="2:7" ht="18.75">
      <c r="B380" s="2"/>
      <c r="C380" s="2"/>
      <c r="D380" s="1"/>
      <c r="E380" s="1"/>
      <c r="F380" s="1"/>
      <c r="G380" s="1"/>
    </row>
    <row r="381" spans="2:7" ht="18.75">
      <c r="B381" s="2"/>
      <c r="C381" s="2"/>
      <c r="D381" s="1"/>
      <c r="E381" s="1"/>
      <c r="F381" s="1"/>
      <c r="G381" s="1"/>
    </row>
    <row r="382" spans="2:7" ht="18.75">
      <c r="B382" s="2"/>
      <c r="C382" s="2"/>
      <c r="D382" s="1"/>
      <c r="E382" s="1"/>
      <c r="F382" s="1"/>
      <c r="G382" s="1"/>
    </row>
    <row r="383" spans="2:7" ht="18.75">
      <c r="B383" s="2"/>
      <c r="C383" s="2"/>
      <c r="D383" s="1"/>
      <c r="E383" s="1"/>
      <c r="F383" s="1"/>
      <c r="G383" s="1"/>
    </row>
    <row r="384" spans="2:7" ht="18.75">
      <c r="B384" s="2"/>
      <c r="C384" s="2"/>
      <c r="D384" s="1"/>
      <c r="E384" s="1"/>
      <c r="F384" s="1"/>
      <c r="G384" s="1"/>
    </row>
    <row r="385" spans="2:7" ht="18.75">
      <c r="B385" s="2"/>
      <c r="C385" s="2"/>
      <c r="D385" s="1"/>
      <c r="E385" s="1"/>
      <c r="F385" s="1"/>
      <c r="G385" s="1"/>
    </row>
    <row r="386" spans="2:7" ht="18.75">
      <c r="B386" s="2"/>
      <c r="C386" s="2"/>
      <c r="D386" s="1"/>
      <c r="E386" s="1"/>
      <c r="F386" s="1"/>
      <c r="G386" s="1"/>
    </row>
    <row r="387" spans="2:7" ht="18.75">
      <c r="B387" s="2"/>
      <c r="C387" s="2"/>
      <c r="D387" s="1"/>
      <c r="E387" s="1"/>
      <c r="F387" s="1"/>
      <c r="G387" s="1"/>
    </row>
    <row r="388" spans="2:7" ht="18.75">
      <c r="B388" s="2"/>
      <c r="C388" s="2"/>
      <c r="D388" s="1"/>
      <c r="E388" s="1"/>
      <c r="F388" s="1"/>
      <c r="G388" s="1"/>
    </row>
    <row r="389" spans="2:7" ht="18.75">
      <c r="B389" s="2"/>
      <c r="C389" s="2"/>
      <c r="D389" s="1"/>
      <c r="E389" s="1"/>
      <c r="F389" s="1"/>
      <c r="G389" s="1"/>
    </row>
    <row r="390" spans="2:7" ht="18.75">
      <c r="B390" s="2"/>
      <c r="C390" s="2"/>
      <c r="D390" s="1"/>
      <c r="E390" s="1"/>
      <c r="F390" s="1"/>
      <c r="G390" s="1"/>
    </row>
    <row r="391" spans="2:7" ht="18.75">
      <c r="B391" s="2"/>
      <c r="C391" s="2"/>
      <c r="D391" s="1"/>
      <c r="E391" s="1"/>
      <c r="F391" s="1"/>
      <c r="G391" s="1"/>
    </row>
    <row r="392" spans="2:7" ht="18.75">
      <c r="B392" s="2"/>
      <c r="C392" s="2"/>
      <c r="D392" s="1"/>
      <c r="E392" s="1"/>
      <c r="F392" s="1"/>
      <c r="G392" s="1"/>
    </row>
    <row r="393" spans="2:7" ht="18.75">
      <c r="B393" s="2"/>
      <c r="C393" s="2"/>
      <c r="D393" s="1"/>
      <c r="E393" s="1"/>
      <c r="F393" s="1"/>
      <c r="G393" s="1"/>
    </row>
    <row r="394" spans="2:7" ht="18.75">
      <c r="B394" s="2"/>
      <c r="C394" s="2"/>
      <c r="D394" s="1"/>
      <c r="E394" s="1"/>
      <c r="F394" s="1"/>
      <c r="G394" s="1"/>
    </row>
    <row r="395" spans="2:7" ht="18.75">
      <c r="B395" s="2"/>
      <c r="C395" s="2"/>
      <c r="D395" s="1"/>
      <c r="E395" s="1"/>
      <c r="F395" s="1"/>
      <c r="G395" s="1"/>
    </row>
    <row r="396" spans="2:7" ht="18.75">
      <c r="B396" s="2"/>
      <c r="C396" s="2"/>
      <c r="D396" s="1"/>
      <c r="E396" s="1"/>
      <c r="F396" s="1"/>
      <c r="G396" s="1"/>
    </row>
    <row r="397" spans="2:7" ht="18.75">
      <c r="B397" s="2"/>
      <c r="C397" s="2"/>
      <c r="D397" s="1"/>
      <c r="E397" s="1"/>
      <c r="F397" s="1"/>
      <c r="G397" s="1"/>
    </row>
    <row r="398" spans="2:7" ht="18.75">
      <c r="B398" s="2"/>
      <c r="C398" s="2"/>
      <c r="D398" s="1"/>
      <c r="E398" s="1"/>
      <c r="F398" s="1"/>
      <c r="G398" s="1"/>
    </row>
    <row r="399" spans="2:7" ht="18.75">
      <c r="B399" s="2"/>
      <c r="C399" s="2"/>
      <c r="D399" s="1"/>
      <c r="E399" s="1"/>
      <c r="F399" s="1"/>
      <c r="G399" s="1"/>
    </row>
    <row r="400" spans="2:7" ht="18.75">
      <c r="B400" s="2"/>
      <c r="C400" s="2"/>
      <c r="D400" s="1"/>
      <c r="E400" s="1"/>
      <c r="F400" s="1"/>
      <c r="G400" s="1"/>
    </row>
    <row r="401" spans="2:7" ht="18.75">
      <c r="B401" s="2"/>
      <c r="C401" s="2"/>
      <c r="D401" s="1"/>
      <c r="E401" s="1"/>
      <c r="F401" s="1"/>
      <c r="G401" s="1"/>
    </row>
    <row r="402" spans="2:7" ht="18.75">
      <c r="B402" s="2"/>
      <c r="C402" s="2"/>
      <c r="D402" s="1"/>
      <c r="E402" s="1"/>
      <c r="F402" s="1"/>
      <c r="G402" s="1"/>
    </row>
    <row r="403" spans="2:7" ht="18.75">
      <c r="B403" s="2"/>
      <c r="C403" s="2"/>
      <c r="D403" s="1"/>
      <c r="E403" s="1"/>
      <c r="F403" s="1"/>
      <c r="G403" s="1"/>
    </row>
    <row r="404" spans="2:7" ht="18.75">
      <c r="B404" s="2"/>
      <c r="C404" s="2"/>
      <c r="D404" s="1"/>
      <c r="E404" s="1"/>
      <c r="F404" s="1"/>
      <c r="G404" s="1"/>
    </row>
    <row r="405" spans="2:7" ht="18.75">
      <c r="B405" s="2"/>
      <c r="C405" s="2"/>
      <c r="D405" s="1"/>
      <c r="E405" s="1"/>
      <c r="F405" s="1"/>
      <c r="G405" s="1"/>
    </row>
    <row r="406" spans="2:7" ht="18.75">
      <c r="B406" s="2"/>
      <c r="C406" s="2"/>
      <c r="D406" s="1"/>
      <c r="E406" s="1"/>
      <c r="F406" s="1"/>
      <c r="G406" s="1"/>
    </row>
    <row r="407" spans="2:7" ht="18.75">
      <c r="B407" s="2"/>
      <c r="C407" s="2"/>
      <c r="D407" s="1"/>
      <c r="E407" s="1"/>
      <c r="F407" s="1"/>
      <c r="G407" s="1"/>
    </row>
    <row r="408" spans="2:7" ht="18.75">
      <c r="B408" s="2"/>
      <c r="C408" s="2"/>
      <c r="D408" s="1"/>
      <c r="E408" s="1"/>
      <c r="F408" s="1"/>
      <c r="G408" s="1"/>
    </row>
    <row r="409" spans="2:7" ht="18.75">
      <c r="B409" s="2"/>
      <c r="C409" s="2"/>
      <c r="D409" s="1"/>
      <c r="E409" s="1"/>
      <c r="F409" s="1"/>
      <c r="G409" s="1"/>
    </row>
    <row r="410" spans="2:7" ht="18.75">
      <c r="B410" s="2"/>
      <c r="C410" s="2"/>
      <c r="D410" s="1"/>
      <c r="E410" s="1"/>
      <c r="F410" s="1"/>
      <c r="G410" s="1"/>
    </row>
    <row r="411" spans="2:7" ht="18.75">
      <c r="B411" s="2"/>
      <c r="C411" s="2"/>
      <c r="D411" s="1"/>
      <c r="E411" s="1"/>
      <c r="F411" s="1"/>
      <c r="G411" s="1"/>
    </row>
    <row r="412" spans="2:7" ht="18.75">
      <c r="B412" s="2"/>
      <c r="C412" s="2"/>
      <c r="D412" s="1"/>
      <c r="E412" s="1"/>
      <c r="F412" s="1"/>
      <c r="G412" s="1"/>
    </row>
    <row r="413" spans="2:7" ht="18.75">
      <c r="B413" s="2"/>
      <c r="C413" s="2"/>
      <c r="D413" s="1"/>
      <c r="E413" s="1"/>
      <c r="F413" s="1"/>
      <c r="G413" s="1"/>
    </row>
    <row r="414" spans="2:7" ht="18.75">
      <c r="B414" s="2"/>
      <c r="C414" s="2"/>
      <c r="D414" s="1"/>
      <c r="E414" s="1"/>
      <c r="F414" s="1"/>
      <c r="G414" s="1"/>
    </row>
    <row r="415" spans="2:7" ht="18.75">
      <c r="B415" s="2"/>
      <c r="C415" s="2"/>
      <c r="D415" s="1"/>
      <c r="E415" s="1"/>
      <c r="F415" s="1"/>
      <c r="G415" s="1"/>
    </row>
    <row r="416" spans="2:7" ht="18.75">
      <c r="B416" s="2"/>
      <c r="C416" s="2"/>
      <c r="D416" s="1"/>
      <c r="E416" s="1"/>
      <c r="F416" s="1"/>
      <c r="G416" s="1"/>
    </row>
    <row r="417" spans="2:7" ht="18.75">
      <c r="B417" s="2"/>
      <c r="C417" s="2"/>
      <c r="D417" s="1"/>
      <c r="E417" s="1"/>
      <c r="F417" s="1"/>
      <c r="G417" s="1"/>
    </row>
    <row r="418" spans="2:7" ht="18.75">
      <c r="B418" s="2"/>
      <c r="C418" s="2"/>
      <c r="D418" s="1"/>
      <c r="E418" s="1"/>
      <c r="F418" s="1"/>
      <c r="G418" s="1"/>
    </row>
    <row r="419" spans="2:7" ht="18.75">
      <c r="B419" s="2"/>
      <c r="C419" s="2"/>
      <c r="D419" s="1"/>
      <c r="E419" s="1"/>
      <c r="F419" s="1"/>
      <c r="G419" s="1"/>
    </row>
    <row r="420" spans="2:7" ht="18.75">
      <c r="B420" s="2"/>
      <c r="C420" s="2"/>
      <c r="D420" s="1"/>
      <c r="E420" s="1"/>
      <c r="F420" s="1"/>
      <c r="G420" s="1"/>
    </row>
    <row r="421" spans="2:7" ht="18.75">
      <c r="B421" s="2"/>
      <c r="C421" s="2"/>
      <c r="D421" s="1"/>
      <c r="E421" s="1"/>
      <c r="F421" s="1"/>
      <c r="G421" s="1"/>
    </row>
    <row r="422" spans="2:7" ht="18.75">
      <c r="B422" s="2"/>
      <c r="C422" s="2"/>
      <c r="D422" s="1"/>
      <c r="E422" s="1"/>
      <c r="F422" s="1"/>
      <c r="G422" s="1"/>
    </row>
    <row r="423" spans="2:7" ht="18.75">
      <c r="B423" s="2"/>
      <c r="C423" s="2"/>
      <c r="D423" s="1"/>
      <c r="E423" s="1"/>
      <c r="F423" s="1"/>
      <c r="G423" s="1"/>
    </row>
    <row r="424" spans="2:7" ht="18.75">
      <c r="B424" s="2"/>
      <c r="C424" s="2"/>
      <c r="D424" s="1"/>
      <c r="E424" s="1"/>
      <c r="F424" s="1"/>
      <c r="G424" s="1"/>
    </row>
    <row r="425" spans="2:7" ht="18.75">
      <c r="B425" s="2"/>
      <c r="C425" s="2"/>
      <c r="D425" s="1"/>
      <c r="E425" s="1"/>
      <c r="F425" s="1"/>
      <c r="G425" s="1"/>
    </row>
    <row r="426" spans="2:7" ht="18.75">
      <c r="B426" s="2"/>
      <c r="C426" s="2"/>
      <c r="D426" s="1"/>
      <c r="E426" s="1"/>
      <c r="F426" s="1"/>
      <c r="G426" s="1"/>
    </row>
    <row r="427" spans="2:7" ht="18.75">
      <c r="B427" s="2"/>
      <c r="C427" s="2"/>
      <c r="D427" s="1"/>
      <c r="E427" s="1"/>
      <c r="F427" s="1"/>
      <c r="G427" s="1"/>
    </row>
    <row r="428" spans="2:7" ht="18.75">
      <c r="B428" s="2"/>
      <c r="C428" s="2"/>
      <c r="D428" s="1"/>
      <c r="E428" s="1"/>
      <c r="F428" s="1"/>
      <c r="G428" s="1"/>
    </row>
    <row r="429" spans="2:7" ht="18.75">
      <c r="B429" s="2"/>
      <c r="C429" s="2"/>
      <c r="D429" s="1"/>
      <c r="E429" s="1"/>
      <c r="F429" s="1"/>
      <c r="G429" s="1"/>
    </row>
    <row r="430" spans="2:7" ht="18.75">
      <c r="B430" s="2"/>
      <c r="C430" s="2"/>
      <c r="D430" s="1"/>
      <c r="E430" s="1"/>
      <c r="F430" s="1"/>
      <c r="G430" s="1"/>
    </row>
    <row r="431" spans="2:7" ht="18.75">
      <c r="B431" s="2"/>
      <c r="C431" s="2"/>
      <c r="D431" s="1"/>
      <c r="E431" s="1"/>
      <c r="F431" s="1"/>
      <c r="G431" s="1"/>
    </row>
    <row r="432" spans="2:7" ht="18.75">
      <c r="B432" s="2"/>
      <c r="C432" s="2"/>
      <c r="D432" s="1"/>
      <c r="E432" s="1"/>
      <c r="F432" s="1"/>
      <c r="G432" s="1"/>
    </row>
    <row r="433" spans="2:7" ht="18.75">
      <c r="B433" s="2"/>
      <c r="C433" s="2"/>
      <c r="D433" s="1"/>
      <c r="E433" s="1"/>
      <c r="F433" s="1"/>
      <c r="G433" s="1"/>
    </row>
    <row r="434" spans="2:7" ht="18.75">
      <c r="B434" s="2"/>
      <c r="C434" s="2"/>
      <c r="D434" s="1"/>
      <c r="E434" s="1"/>
      <c r="F434" s="1"/>
      <c r="G434" s="1"/>
    </row>
    <row r="435" spans="2:7" ht="18.75">
      <c r="B435" s="2"/>
      <c r="C435" s="2"/>
      <c r="D435" s="1"/>
      <c r="E435" s="1"/>
      <c r="F435" s="1"/>
      <c r="G435" s="1"/>
    </row>
    <row r="436" spans="2:7" ht="18.75">
      <c r="B436" s="2"/>
      <c r="C436" s="2"/>
      <c r="D436" s="1"/>
      <c r="E436" s="1"/>
      <c r="F436" s="1"/>
      <c r="G436" s="1"/>
    </row>
    <row r="437" spans="2:7" ht="18.75">
      <c r="B437" s="2"/>
      <c r="C437" s="2"/>
      <c r="D437" s="1"/>
      <c r="E437" s="1"/>
      <c r="F437" s="1"/>
      <c r="G437" s="1"/>
    </row>
    <row r="438" spans="2:7" ht="18.75">
      <c r="B438" s="2"/>
      <c r="C438" s="2"/>
      <c r="D438" s="1"/>
      <c r="E438" s="1"/>
      <c r="F438" s="1"/>
      <c r="G438" s="1"/>
    </row>
    <row r="439" spans="2:7" ht="18.75">
      <c r="B439" s="2"/>
      <c r="C439" s="2"/>
      <c r="D439" s="1"/>
      <c r="E439" s="1"/>
      <c r="F439" s="1"/>
      <c r="G439" s="1"/>
    </row>
    <row r="440" spans="2:7" ht="18.75">
      <c r="B440" s="2"/>
      <c r="C440" s="2"/>
      <c r="D440" s="1"/>
      <c r="E440" s="1"/>
      <c r="F440" s="1"/>
      <c r="G440" s="1"/>
    </row>
    <row r="441" spans="2:7" ht="18.75">
      <c r="B441" s="2"/>
      <c r="C441" s="2"/>
      <c r="D441" s="1"/>
      <c r="E441" s="1"/>
      <c r="F441" s="1"/>
      <c r="G441" s="1"/>
    </row>
    <row r="442" spans="2:7" ht="18.75">
      <c r="B442" s="2"/>
      <c r="C442" s="2"/>
      <c r="D442" s="1"/>
      <c r="E442" s="1"/>
      <c r="F442" s="1"/>
      <c r="G442" s="1"/>
    </row>
    <row r="443" spans="2:7" ht="18.75">
      <c r="B443" s="2"/>
      <c r="C443" s="2"/>
      <c r="D443" s="1"/>
      <c r="E443" s="1"/>
      <c r="F443" s="1"/>
      <c r="G443" s="1"/>
    </row>
    <row r="444" spans="2:7" ht="18.75">
      <c r="B444" s="2"/>
      <c r="C444" s="2"/>
      <c r="D444" s="1"/>
      <c r="E444" s="1"/>
      <c r="F444" s="1"/>
      <c r="G444" s="1"/>
    </row>
    <row r="445" spans="2:7" ht="18.75">
      <c r="B445" s="2"/>
      <c r="C445" s="2"/>
      <c r="D445" s="1"/>
      <c r="E445" s="1"/>
      <c r="F445" s="1"/>
      <c r="G445" s="1"/>
    </row>
    <row r="446" spans="2:7" ht="18.75">
      <c r="B446" s="2"/>
      <c r="C446" s="2"/>
      <c r="D446" s="1"/>
      <c r="E446" s="1"/>
      <c r="F446" s="1"/>
      <c r="G446" s="1"/>
    </row>
    <row r="447" spans="2:7" ht="18.75">
      <c r="B447" s="2"/>
      <c r="C447" s="2"/>
      <c r="D447" s="1"/>
      <c r="E447" s="1"/>
      <c r="F447" s="1"/>
      <c r="G447" s="1"/>
    </row>
    <row r="448" spans="2:7" ht="18.75">
      <c r="B448" s="2"/>
      <c r="C448" s="2"/>
      <c r="D448" s="1"/>
      <c r="E448" s="1"/>
      <c r="F448" s="1"/>
      <c r="G448" s="1"/>
    </row>
    <row r="449" spans="2:7" ht="18.75">
      <c r="B449" s="2"/>
      <c r="C449" s="2"/>
      <c r="D449" s="1"/>
      <c r="E449" s="1"/>
      <c r="F449" s="1"/>
      <c r="G449" s="1"/>
    </row>
    <row r="450" spans="2:7" ht="18.75">
      <c r="B450" s="2"/>
      <c r="C450" s="2"/>
      <c r="D450" s="1"/>
      <c r="E450" s="1"/>
      <c r="F450" s="1"/>
      <c r="G450" s="1"/>
    </row>
    <row r="451" spans="2:7" ht="18.75">
      <c r="B451" s="2"/>
      <c r="C451" s="2"/>
      <c r="D451" s="1"/>
      <c r="E451" s="1"/>
      <c r="F451" s="1"/>
      <c r="G451" s="1"/>
    </row>
    <row r="452" spans="2:7" ht="18.75">
      <c r="B452" s="2"/>
      <c r="C452" s="2"/>
      <c r="D452" s="1"/>
      <c r="E452" s="1"/>
      <c r="F452" s="1"/>
      <c r="G452" s="1"/>
    </row>
    <row r="453" spans="2:7" ht="18.75">
      <c r="B453" s="2"/>
      <c r="C453" s="2"/>
      <c r="D453" s="1"/>
      <c r="E453" s="1"/>
      <c r="F453" s="1"/>
      <c r="G453" s="1"/>
    </row>
    <row r="454" spans="2:7" ht="18.75">
      <c r="B454" s="2"/>
      <c r="C454" s="2"/>
      <c r="D454" s="1"/>
      <c r="E454" s="1"/>
      <c r="F454" s="1"/>
      <c r="G454" s="1"/>
    </row>
    <row r="455" spans="2:7" ht="18.75">
      <c r="B455" s="2"/>
      <c r="C455" s="2"/>
      <c r="D455" s="1"/>
      <c r="E455" s="1"/>
      <c r="F455" s="1"/>
      <c r="G455" s="1"/>
    </row>
    <row r="456" spans="2:7" ht="18.75">
      <c r="B456" s="2"/>
      <c r="C456" s="2"/>
      <c r="D456" s="1"/>
      <c r="E456" s="1"/>
      <c r="F456" s="1"/>
      <c r="G456" s="1"/>
    </row>
    <row r="457" spans="2:7" ht="18.75">
      <c r="B457" s="2"/>
      <c r="C457" s="2"/>
      <c r="D457" s="1"/>
      <c r="E457" s="1"/>
      <c r="F457" s="1"/>
      <c r="G457" s="1"/>
    </row>
    <row r="458" spans="2:7" ht="18.75">
      <c r="B458" s="2"/>
      <c r="C458" s="2"/>
      <c r="D458" s="1"/>
      <c r="E458" s="1"/>
      <c r="F458" s="1"/>
      <c r="G458" s="1"/>
    </row>
    <row r="459" spans="2:7" ht="18.75">
      <c r="B459" s="2"/>
      <c r="C459" s="2"/>
      <c r="D459" s="1"/>
      <c r="E459" s="1"/>
      <c r="F459" s="1"/>
      <c r="G459" s="1"/>
    </row>
    <row r="460" spans="2:7" ht="18.75">
      <c r="B460" s="2"/>
      <c r="C460" s="2"/>
      <c r="D460" s="1"/>
      <c r="E460" s="1"/>
      <c r="F460" s="1"/>
      <c r="G460" s="1"/>
    </row>
    <row r="461" spans="2:7" ht="18.75">
      <c r="B461" s="2"/>
      <c r="C461" s="2"/>
      <c r="D461" s="1"/>
      <c r="E461" s="1"/>
      <c r="F461" s="1"/>
      <c r="G461" s="1"/>
    </row>
    <row r="462" spans="2:7" ht="18.75">
      <c r="B462" s="2"/>
      <c r="C462" s="2"/>
      <c r="D462" s="1"/>
      <c r="E462" s="1"/>
      <c r="F462" s="1"/>
      <c r="G462" s="1"/>
    </row>
    <row r="463" spans="2:7" ht="18.75">
      <c r="B463" s="2"/>
      <c r="C463" s="2"/>
      <c r="D463" s="1"/>
      <c r="E463" s="1"/>
      <c r="F463" s="1"/>
      <c r="G463" s="1"/>
    </row>
    <row r="464" spans="2:7" ht="18.75">
      <c r="B464" s="2"/>
      <c r="C464" s="2"/>
      <c r="D464" s="1"/>
      <c r="E464" s="1"/>
      <c r="F464" s="1"/>
      <c r="G464" s="1"/>
    </row>
    <row r="465" spans="2:7" ht="18.75">
      <c r="B465" s="2"/>
      <c r="C465" s="2"/>
      <c r="D465" s="1"/>
      <c r="E465" s="1"/>
      <c r="F465" s="1"/>
      <c r="G465" s="1"/>
    </row>
    <row r="466" spans="2:7" ht="18.75">
      <c r="B466" s="2"/>
      <c r="C466" s="2"/>
      <c r="D466" s="1"/>
      <c r="E466" s="1"/>
      <c r="F466" s="1"/>
      <c r="G466" s="1"/>
    </row>
    <row r="467" spans="2:7" ht="18.75">
      <c r="B467" s="2"/>
      <c r="C467" s="2"/>
      <c r="D467" s="1"/>
      <c r="E467" s="1"/>
      <c r="F467" s="1"/>
      <c r="G467" s="1"/>
    </row>
    <row r="468" spans="2:7" ht="18.75">
      <c r="B468" s="2"/>
      <c r="C468" s="2"/>
      <c r="D468" s="1"/>
      <c r="E468" s="1"/>
      <c r="F468" s="1"/>
      <c r="G468" s="1"/>
    </row>
    <row r="469" spans="2:7" ht="18.75">
      <c r="B469" s="2"/>
      <c r="C469" s="2"/>
      <c r="D469" s="1"/>
      <c r="E469" s="1"/>
      <c r="F469" s="1"/>
      <c r="G469" s="1"/>
    </row>
    <row r="470" spans="2:7" ht="18.75">
      <c r="B470" s="2"/>
      <c r="C470" s="2"/>
      <c r="D470" s="1"/>
      <c r="E470" s="1"/>
      <c r="F470" s="1"/>
      <c r="G470" s="1"/>
    </row>
    <row r="471" spans="2:7" ht="18.75">
      <c r="B471" s="2"/>
      <c r="C471" s="2"/>
      <c r="D471" s="1"/>
      <c r="E471" s="1"/>
      <c r="F471" s="1"/>
      <c r="G471" s="1"/>
    </row>
    <row r="472" spans="2:7" ht="18.75">
      <c r="B472" s="2"/>
      <c r="C472" s="2"/>
      <c r="D472" s="1"/>
      <c r="E472" s="1"/>
      <c r="F472" s="1"/>
      <c r="G472" s="1"/>
    </row>
    <row r="473" spans="2:7" ht="18.75">
      <c r="B473" s="2"/>
      <c r="C473" s="2"/>
      <c r="D473" s="1"/>
      <c r="E473" s="1"/>
      <c r="F473" s="1"/>
      <c r="G473" s="1"/>
    </row>
    <row r="474" spans="2:7" ht="18.75">
      <c r="B474" s="2"/>
      <c r="C474" s="2"/>
      <c r="D474" s="1"/>
      <c r="E474" s="1"/>
      <c r="F474" s="1"/>
      <c r="G474" s="1"/>
    </row>
    <row r="475" spans="2:7" ht="18.75">
      <c r="B475" s="2"/>
      <c r="C475" s="2"/>
      <c r="D475" s="1"/>
      <c r="E475" s="1"/>
      <c r="F475" s="1"/>
      <c r="G475" s="1"/>
    </row>
    <row r="476" spans="2:7" ht="18.75">
      <c r="B476" s="2"/>
      <c r="C476" s="2"/>
      <c r="D476" s="1"/>
      <c r="E476" s="1"/>
      <c r="F476" s="1"/>
      <c r="G476" s="1"/>
    </row>
    <row r="477" spans="2:7" ht="18.75">
      <c r="B477" s="2"/>
      <c r="C477" s="2"/>
      <c r="D477" s="1"/>
      <c r="E477" s="1"/>
      <c r="F477" s="1"/>
      <c r="G477" s="1"/>
    </row>
    <row r="478" spans="2:7" ht="18.75">
      <c r="B478" s="2"/>
      <c r="C478" s="2"/>
      <c r="D478" s="1"/>
      <c r="E478" s="1"/>
      <c r="F478" s="1"/>
      <c r="G478" s="1"/>
    </row>
    <row r="479" spans="2:7" ht="18.75">
      <c r="B479" s="2"/>
      <c r="C479" s="2"/>
      <c r="D479" s="1"/>
      <c r="E479" s="1"/>
      <c r="F479" s="1"/>
      <c r="G479" s="1"/>
    </row>
    <row r="480" spans="2:7" ht="18.75">
      <c r="B480" s="2"/>
      <c r="C480" s="2"/>
      <c r="D480" s="1"/>
      <c r="E480" s="1"/>
      <c r="F480" s="1"/>
      <c r="G480" s="1"/>
    </row>
    <row r="481" spans="2:7" ht="18.75">
      <c r="B481" s="2"/>
      <c r="C481" s="2"/>
      <c r="D481" s="1"/>
      <c r="E481" s="1"/>
      <c r="F481" s="1"/>
      <c r="G481" s="1"/>
    </row>
    <row r="482" spans="2:7" ht="18.75">
      <c r="B482" s="2"/>
      <c r="C482" s="2"/>
      <c r="D482" s="1"/>
      <c r="E482" s="1"/>
      <c r="F482" s="1"/>
      <c r="G482" s="1"/>
    </row>
    <row r="483" spans="2:7" ht="18.75">
      <c r="B483" s="2"/>
      <c r="C483" s="2"/>
      <c r="D483" s="1"/>
      <c r="E483" s="1"/>
      <c r="F483" s="1"/>
      <c r="G483" s="1"/>
    </row>
    <row r="484" spans="2:7" ht="18.75">
      <c r="B484" s="2"/>
      <c r="C484" s="2"/>
      <c r="D484" s="1"/>
      <c r="E484" s="1"/>
      <c r="F484" s="1"/>
      <c r="G484" s="1"/>
    </row>
    <row r="485" spans="2:7" ht="18.75">
      <c r="B485" s="2"/>
      <c r="C485" s="2"/>
      <c r="D485" s="1"/>
      <c r="E485" s="1"/>
      <c r="F485" s="1"/>
      <c r="G485" s="1"/>
    </row>
    <row r="486" spans="2:7" ht="18.75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view="pageBreakPreview" zoomScale="90" zoomScaleSheetLayoutView="90" workbookViewId="0">
      <selection activeCell="B9" sqref="B9"/>
    </sheetView>
  </sheetViews>
  <sheetFormatPr defaultRowHeight="15"/>
  <cols>
    <col min="1" max="1" width="49.42578125" customWidth="1"/>
    <col min="2" max="4" width="18.7109375" customWidth="1"/>
  </cols>
  <sheetData>
    <row r="1" spans="1:4" ht="18.75" customHeight="1">
      <c r="A1" s="121" t="s">
        <v>239</v>
      </c>
      <c r="B1" s="121"/>
      <c r="C1" s="121"/>
      <c r="D1" s="121"/>
    </row>
    <row r="2" spans="1:4" ht="94.5" customHeight="1">
      <c r="A2" s="99" t="s">
        <v>237</v>
      </c>
      <c r="B2" s="119" t="s">
        <v>207</v>
      </c>
      <c r="C2" s="119" t="s">
        <v>208</v>
      </c>
      <c r="D2" s="119" t="s">
        <v>181</v>
      </c>
    </row>
    <row r="3" spans="1:4" ht="37.5" customHeight="1">
      <c r="A3" s="94" t="s">
        <v>54</v>
      </c>
      <c r="B3" s="139">
        <v>77</v>
      </c>
      <c r="C3" s="100">
        <v>77</v>
      </c>
      <c r="D3" s="100">
        <v>5108</v>
      </c>
    </row>
    <row r="4" spans="1:4" ht="37.5" customHeight="1">
      <c r="A4" s="94" t="s">
        <v>55</v>
      </c>
      <c r="B4" s="139">
        <v>29</v>
      </c>
      <c r="C4" s="100">
        <v>29</v>
      </c>
      <c r="D4" s="100">
        <v>1618</v>
      </c>
    </row>
    <row r="5" spans="1:4" ht="37.5" customHeight="1">
      <c r="A5" s="94" t="s">
        <v>63</v>
      </c>
      <c r="B5" s="139">
        <v>9</v>
      </c>
      <c r="C5" s="100">
        <v>9</v>
      </c>
      <c r="D5" s="100">
        <v>415</v>
      </c>
    </row>
    <row r="6" spans="1:4" ht="37.5" customHeight="1">
      <c r="A6" s="94" t="s">
        <v>64</v>
      </c>
      <c r="B6" s="139">
        <v>4</v>
      </c>
      <c r="C6" s="100">
        <v>4</v>
      </c>
      <c r="D6" s="100">
        <v>255</v>
      </c>
    </row>
    <row r="7" spans="1:4" ht="37.5" customHeight="1">
      <c r="A7" s="94" t="s">
        <v>65</v>
      </c>
      <c r="B7" s="139">
        <v>17</v>
      </c>
      <c r="C7" s="100">
        <v>17</v>
      </c>
      <c r="D7" s="100">
        <v>1037</v>
      </c>
    </row>
    <row r="8" spans="1:4" ht="37.5" customHeight="1">
      <c r="A8" s="94" t="s">
        <v>66</v>
      </c>
      <c r="B8" s="139">
        <v>12</v>
      </c>
      <c r="C8" s="100">
        <v>12</v>
      </c>
      <c r="D8" s="100">
        <v>438</v>
      </c>
    </row>
    <row r="9" spans="1:4" ht="37.5" customHeight="1">
      <c r="A9" s="120" t="s">
        <v>84</v>
      </c>
      <c r="B9" s="34">
        <f>SUM(B3:B8)</f>
        <v>148</v>
      </c>
      <c r="C9" s="34">
        <f>SUM(C3:C8)</f>
        <v>148</v>
      </c>
      <c r="D9" s="34">
        <f>SUM(D3:D8)</f>
        <v>8871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3</vt:i4>
      </vt:variant>
    </vt:vector>
  </HeadingPairs>
  <TitlesOfParts>
    <vt:vector size="25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Лист1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chif</cp:lastModifiedBy>
  <cp:lastPrinted>2023-11-09T09:32:40Z</cp:lastPrinted>
  <dcterms:created xsi:type="dcterms:W3CDTF">2013-11-25T08:04:18Z</dcterms:created>
  <dcterms:modified xsi:type="dcterms:W3CDTF">2023-11-10T10:16:18Z</dcterms:modified>
</cp:coreProperties>
</file>