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1000\Desktop\Статистика УМП 2021\Статистика 2021\"/>
    </mc:Choice>
  </mc:AlternateContent>
  <bookViews>
    <workbookView xWindow="0" yWindow="0" windowWidth="20490" windowHeight="7755" tabRatio="715" activeTab="19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Лист1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52511"/>
</workbook>
</file>

<file path=xl/calcChain.xml><?xml version="1.0" encoding="utf-8"?>
<calcChain xmlns="http://schemas.openxmlformats.org/spreadsheetml/2006/main">
  <c r="C12" i="32" l="1"/>
  <c r="C13" i="32"/>
  <c r="C14" i="32"/>
  <c r="C15" i="32"/>
  <c r="C16" i="32"/>
  <c r="C11" i="32"/>
  <c r="C5" i="32"/>
  <c r="C6" i="32"/>
  <c r="C7" i="32"/>
  <c r="C8" i="32"/>
  <c r="C9" i="32"/>
  <c r="C4" i="32"/>
  <c r="E5" i="35"/>
  <c r="E10" i="35" s="1"/>
  <c r="D5" i="35"/>
  <c r="D10" i="35" s="1"/>
  <c r="C5" i="35"/>
  <c r="C10" i="35" s="1"/>
  <c r="B5" i="35"/>
  <c r="B10" i="35" s="1"/>
  <c r="E19" i="30" l="1"/>
  <c r="D19" i="30"/>
  <c r="C19" i="30"/>
  <c r="B19" i="30"/>
  <c r="C5" i="9" l="1"/>
  <c r="L110" i="33"/>
  <c r="D98" i="33"/>
  <c r="C98" i="33"/>
  <c r="D5" i="33" l="1"/>
  <c r="E3" i="29" l="1"/>
  <c r="B3" i="29"/>
  <c r="I5" i="9" l="1"/>
  <c r="B5" i="9" l="1"/>
  <c r="B10" i="32" l="1"/>
  <c r="B3" i="32"/>
  <c r="D59" i="8" l="1"/>
  <c r="D14" i="31" l="1"/>
  <c r="C14" i="31"/>
  <c r="G14" i="31" l="1"/>
  <c r="F14" i="31"/>
  <c r="C16" i="31" s="1"/>
  <c r="F15" i="31" l="1"/>
  <c r="E15" i="31"/>
  <c r="E14" i="31"/>
  <c r="D3" i="37" l="1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7" i="33" l="1"/>
  <c r="K117" i="33"/>
  <c r="J117" i="33"/>
  <c r="I117" i="33"/>
  <c r="H117" i="33"/>
  <c r="G117" i="33"/>
  <c r="D117" i="33"/>
  <c r="C117" i="33"/>
  <c r="L114" i="33"/>
  <c r="L109" i="33" s="1"/>
  <c r="K114" i="33"/>
  <c r="J114" i="33"/>
  <c r="I114" i="33"/>
  <c r="H114" i="33"/>
  <c r="G114" i="33"/>
  <c r="D114" i="33"/>
  <c r="C114" i="33"/>
  <c r="K110" i="33"/>
  <c r="J110" i="33"/>
  <c r="J109" i="33" s="1"/>
  <c r="I110" i="33"/>
  <c r="H110" i="33"/>
  <c r="G110" i="33"/>
  <c r="D110" i="33"/>
  <c r="C110" i="33"/>
  <c r="D109" i="33"/>
  <c r="L104" i="33"/>
  <c r="K104" i="33"/>
  <c r="J104" i="33"/>
  <c r="I104" i="33"/>
  <c r="H104" i="33"/>
  <c r="G104" i="33"/>
  <c r="D104" i="33"/>
  <c r="C104" i="33"/>
  <c r="L98" i="33"/>
  <c r="K98" i="33"/>
  <c r="J98" i="33"/>
  <c r="I98" i="33"/>
  <c r="H98" i="33"/>
  <c r="G98" i="33"/>
  <c r="L94" i="33"/>
  <c r="K94" i="33"/>
  <c r="J94" i="33"/>
  <c r="I94" i="33"/>
  <c r="H94" i="33"/>
  <c r="G94" i="33"/>
  <c r="D94" i="33"/>
  <c r="C94" i="33"/>
  <c r="L88" i="33"/>
  <c r="K88" i="33"/>
  <c r="J88" i="33"/>
  <c r="I88" i="33"/>
  <c r="H88" i="33"/>
  <c r="G88" i="33"/>
  <c r="D88" i="33"/>
  <c r="C88" i="33"/>
  <c r="L82" i="33"/>
  <c r="K82" i="33"/>
  <c r="J82" i="33"/>
  <c r="I82" i="33"/>
  <c r="H82" i="33"/>
  <c r="G82" i="33"/>
  <c r="D82" i="33"/>
  <c r="C82" i="33"/>
  <c r="L78" i="33"/>
  <c r="K78" i="33"/>
  <c r="K77" i="33" s="1"/>
  <c r="J78" i="33"/>
  <c r="I78" i="33"/>
  <c r="I77" i="33" s="1"/>
  <c r="H78" i="33"/>
  <c r="H77" i="33" s="1"/>
  <c r="G78" i="33"/>
  <c r="D78" i="33"/>
  <c r="C78" i="33"/>
  <c r="C77" i="33" s="1"/>
  <c r="J77" i="33"/>
  <c r="L72" i="33"/>
  <c r="K72" i="33"/>
  <c r="J72" i="33"/>
  <c r="I72" i="33"/>
  <c r="H72" i="33"/>
  <c r="G72" i="33"/>
  <c r="D72" i="33"/>
  <c r="C72" i="33"/>
  <c r="L68" i="33"/>
  <c r="K68" i="33"/>
  <c r="J68" i="33"/>
  <c r="I68" i="33"/>
  <c r="H68" i="33"/>
  <c r="G68" i="33"/>
  <c r="D68" i="33"/>
  <c r="C68" i="33"/>
  <c r="L64" i="33"/>
  <c r="L63" i="33" s="1"/>
  <c r="K64" i="33"/>
  <c r="K63" i="33" s="1"/>
  <c r="J64" i="33"/>
  <c r="J63" i="33" s="1"/>
  <c r="I64" i="33"/>
  <c r="I63" i="33" s="1"/>
  <c r="H64" i="33"/>
  <c r="H63" i="33" s="1"/>
  <c r="G64" i="33"/>
  <c r="G63" i="33" s="1"/>
  <c r="D64" i="33"/>
  <c r="C64" i="33"/>
  <c r="L59" i="33"/>
  <c r="K59" i="33"/>
  <c r="J59" i="33"/>
  <c r="I59" i="33"/>
  <c r="H59" i="33"/>
  <c r="G59" i="33"/>
  <c r="D59" i="33"/>
  <c r="C59" i="33"/>
  <c r="L54" i="33"/>
  <c r="K54" i="33"/>
  <c r="J54" i="33"/>
  <c r="I54" i="33"/>
  <c r="H54" i="33"/>
  <c r="G54" i="33"/>
  <c r="D54" i="33"/>
  <c r="C54" i="33"/>
  <c r="L50" i="33"/>
  <c r="K50" i="33"/>
  <c r="K49" i="33" s="1"/>
  <c r="J50" i="33"/>
  <c r="J49" i="33" s="1"/>
  <c r="I50" i="33"/>
  <c r="I49" i="33" s="1"/>
  <c r="H50" i="33"/>
  <c r="H49" i="33" s="1"/>
  <c r="G50" i="33"/>
  <c r="G49" i="33" s="1"/>
  <c r="D50" i="33"/>
  <c r="C50" i="33"/>
  <c r="C49" i="33" s="1"/>
  <c r="L43" i="33"/>
  <c r="K43" i="33"/>
  <c r="J43" i="33"/>
  <c r="I43" i="33"/>
  <c r="H43" i="33"/>
  <c r="G43" i="33"/>
  <c r="D43" i="33"/>
  <c r="C43" i="33"/>
  <c r="L37" i="33"/>
  <c r="K37" i="33"/>
  <c r="J37" i="33"/>
  <c r="I37" i="33"/>
  <c r="H37" i="33"/>
  <c r="G37" i="33"/>
  <c r="D37" i="33"/>
  <c r="C37" i="33"/>
  <c r="L32" i="33"/>
  <c r="K32" i="33"/>
  <c r="J32" i="33"/>
  <c r="J31" i="33" s="1"/>
  <c r="I32" i="33"/>
  <c r="I31" i="33" s="1"/>
  <c r="H32" i="33"/>
  <c r="H31" i="33" s="1"/>
  <c r="G32" i="33"/>
  <c r="D32" i="33"/>
  <c r="D31" i="33" s="1"/>
  <c r="C32" i="33"/>
  <c r="L23" i="33"/>
  <c r="K23" i="33"/>
  <c r="J23" i="33"/>
  <c r="I23" i="33"/>
  <c r="H23" i="33"/>
  <c r="G23" i="33"/>
  <c r="D23" i="33"/>
  <c r="C23" i="33"/>
  <c r="L12" i="33"/>
  <c r="K12" i="33"/>
  <c r="J12" i="33"/>
  <c r="I12" i="33"/>
  <c r="H12" i="33"/>
  <c r="G12" i="33"/>
  <c r="D12" i="33"/>
  <c r="D4" i="33" s="1"/>
  <c r="C12" i="33"/>
  <c r="L5" i="33"/>
  <c r="K5" i="33"/>
  <c r="J5" i="33"/>
  <c r="I5" i="33"/>
  <c r="H5" i="33"/>
  <c r="G5" i="33"/>
  <c r="C5" i="33"/>
  <c r="L77" i="33" l="1"/>
  <c r="J4" i="33"/>
  <c r="G77" i="33"/>
  <c r="G109" i="33"/>
  <c r="I4" i="33"/>
  <c r="H93" i="33"/>
  <c r="H109" i="33"/>
  <c r="G31" i="33"/>
  <c r="C31" i="33"/>
  <c r="G4" i="33"/>
  <c r="I109" i="33"/>
  <c r="D77" i="33"/>
  <c r="G93" i="33"/>
  <c r="K93" i="33"/>
  <c r="D93" i="33"/>
  <c r="K109" i="33"/>
  <c r="C109" i="33"/>
  <c r="I93" i="33"/>
  <c r="J93" i="33"/>
  <c r="L93" i="33"/>
  <c r="C63" i="33"/>
  <c r="D63" i="33"/>
  <c r="D49" i="33"/>
  <c r="L49" i="33"/>
  <c r="L4" i="33"/>
  <c r="H4" i="33"/>
  <c r="C93" i="33"/>
  <c r="L31" i="33"/>
  <c r="K4" i="33"/>
  <c r="C4" i="33"/>
  <c r="K31" i="33"/>
  <c r="I16" i="31" l="1"/>
  <c r="H59" i="8" l="1"/>
  <c r="G59" i="8"/>
  <c r="M5" i="9" l="1"/>
  <c r="F5" i="9"/>
  <c r="J5" i="9"/>
  <c r="C59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<sst xmlns="http://schemas.openxmlformats.org/spreadsheetml/2006/main" count="1327" uniqueCount="813">
  <si>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</si>
  <si>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</si>
  <si>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</si>
  <si>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</si>
  <si>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</si>
  <si>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</si>
  <si>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</si>
  <si>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</si>
  <si>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</si>
  <si>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</si>
  <si>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</si>
  <si>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</si>
  <si>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</si>
  <si>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</si>
  <si>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</si>
  <si>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</si>
  <si>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</si>
  <si>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</si>
  <si>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</si>
  <si>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</si>
  <si>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</si>
  <si>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</si>
  <si>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</si>
  <si>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</si>
  <si>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</si>
  <si>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</si>
  <si>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</si>
  <si>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</si>
  <si>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</si>
  <si>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</si>
  <si>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</si>
  <si>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</si>
  <si>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</si>
  <si>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</si>
  <si>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</si>
  <si>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</si>
  <si>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</si>
  <si>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</si>
  <si>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</si>
  <si>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</si>
  <si>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</si>
  <si>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</si>
  <si>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</si>
  <si>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</si>
  <si>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</si>
  <si>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</si>
  <si>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</si>
  <si>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</si>
  <si>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</si>
  <si>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высшая квалификационная категория</t>
  </si>
  <si>
    <t>первая квалификационная категория</t>
  </si>
  <si>
    <t>вторая квалификационная категория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</si>
  <si>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</si>
  <si>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</si>
  <si>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</si>
  <si>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</si>
  <si>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</si>
  <si>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</si>
  <si>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</si>
  <si>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</si>
  <si>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</si>
  <si>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</si>
  <si>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</si>
  <si>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</si>
  <si>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</si>
  <si>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</si>
  <si>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</si>
  <si>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</si>
  <si>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</si>
  <si>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</si>
  <si>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</si>
  <si>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</si>
  <si>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</si>
  <si>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</si>
  <si>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</si>
  <si>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</si>
  <si>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</si>
  <si>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</si>
  <si>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</si>
  <si>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</si>
  <si>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</si>
  <si>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</si>
  <si>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</si>
  <si>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</si>
  <si>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</si>
  <si>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</si>
  <si>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</si>
  <si>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</si>
  <si>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</si>
  <si>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</si>
  <si>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</si>
  <si>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</si>
  <si>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</si>
  <si>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</si>
  <si>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</si>
  <si>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</si>
  <si>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</si>
  <si>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</si>
  <si>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</si>
  <si>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</si>
  <si>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</si>
  <si>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</si>
  <si>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</si>
  <si>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</si>
  <si>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</si>
  <si>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</si>
  <si>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</si>
  <si>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</si>
  <si>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</si>
  <si>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</si>
  <si>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</si>
  <si>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</si>
  <si>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</si>
  <si>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</si>
  <si>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</si>
  <si>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</si>
  <si>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</si>
  <si>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</si>
  <si>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</si>
  <si>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</si>
  <si>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</si>
  <si>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</si>
  <si>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</si>
  <si>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</si>
  <si>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</si>
  <si>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</si>
  <si>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</si>
  <si>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</si>
  <si>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</si>
  <si>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</si>
  <si>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</si>
  <si>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</si>
  <si>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</si>
  <si>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</si>
  <si>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</si>
  <si>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</si>
  <si>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</si>
  <si>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</si>
  <si>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</si>
  <si>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</si>
  <si>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</si>
  <si>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</si>
  <si>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</si>
  <si>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</si>
  <si>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</si>
  <si>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</si>
  <si>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</si>
  <si>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</si>
  <si>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</si>
  <si>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</si>
  <si>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</si>
  <si>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</si>
  <si>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</si>
  <si>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</si>
  <si>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</si>
  <si>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</si>
  <si>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</si>
  <si>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</si>
  <si>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</si>
  <si>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</si>
  <si>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</si>
  <si>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Микроблог в социальной сети Twitter</t>
  </si>
  <si>
    <t>Аккаунт в социальной сети Facebook</t>
  </si>
  <si>
    <t>Аккаунт в социальной сети Instagram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</si>
  <si>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</si>
  <si>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</si>
  <si>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</si>
  <si>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</si>
  <si>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</si>
  <si>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</si>
  <si>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</si>
  <si>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</si>
  <si>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</si>
  <si>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</si>
  <si>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</si>
  <si>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</si>
  <si>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</si>
  <si>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</si>
  <si>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</si>
  <si>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</si>
  <si>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</si>
  <si>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</si>
  <si>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</si>
  <si>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</si>
  <si>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</si>
  <si>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</si>
  <si>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</si>
  <si>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</si>
  <si>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Аккаунт на видеохостинге Youtube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</si>
  <si>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</si>
  <si>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</si>
  <si>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</si>
  <si>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</si>
  <si>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</si>
  <si>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</si>
  <si>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</si>
  <si>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</si>
  <si>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</si>
  <si>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</si>
  <si>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</si>
  <si>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</si>
  <si>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</si>
  <si>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</si>
  <si>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</si>
  <si>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</si>
  <si>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</si>
  <si>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</si>
  <si>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</si>
  <si>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</si>
  <si>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</si>
  <si>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</si>
  <si>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</si>
  <si>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</si>
  <si>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</si>
  <si>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</si>
  <si>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</si>
  <si>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</si>
  <si>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</si>
  <si>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</si>
  <si>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</si>
  <si>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</si>
  <si>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</si>
  <si>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</si>
  <si>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</si>
  <si>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</si>
  <si>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</si>
  <si>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</si>
  <si>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</si>
  <si>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</si>
  <si>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</si>
  <si>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</si>
  <si>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</si>
  <si>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</si>
  <si>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</si>
  <si>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</si>
  <si>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</si>
  <si>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</si>
  <si>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</si>
  <si>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</si>
  <si>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</si>
  <si>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</si>
  <si>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</si>
  <si>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</si>
  <si>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</si>
  <si>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</si>
  <si>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</si>
  <si>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</si>
  <si>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</si>
  <si>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</si>
  <si>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</si>
  <si>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</si>
  <si>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</si>
  <si>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</si>
  <si>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</si>
  <si>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</si>
  <si>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</si>
  <si>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(видеохостинге) TikTok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</si>
  <si>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</si>
  <si>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</si>
  <si>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</si>
  <si>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</si>
  <si>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</si>
  <si>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</si>
  <si>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</si>
  <si>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</si>
  <si>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</si>
  <si>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</si>
  <si>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</si>
  <si>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</si>
  <si>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</si>
  <si>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</si>
  <si>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</si>
  <si>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</si>
  <si>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</si>
  <si>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</si>
  <si>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</si>
  <si>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</si>
  <si>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МБУ МЦ " Дом молодежи"</t>
  </si>
  <si>
    <t>О.С. Налесник</t>
  </si>
  <si>
    <t>МБУ МЦ "Дом молодежи" Первомайского района</t>
  </si>
  <si>
    <t>муниципальное бюджетное учреждение  молодежный Центр "Дом молодежи" Первомайского района города Новосибирска (МБУ МЦ "Дом молодежи" Первомайского района города Новосибирска)  03.04.2018г.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</si>
  <si>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</si>
  <si>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 xml:space="preserve">630037, г. Новосибирск, ул. Эйхе, 1                                                                                                      e-mail: dom-molod@mail.ru  тел. 337-03-57     </t>
  </si>
  <si>
    <t>Налесник Ольга Сергеевна</t>
  </si>
  <si>
    <t>" Дом молодежи": ул. Эйхе, 1   - отдельностоящее 3-хэтажное здание 1 и 2 этаж             Головное                          Структурные подразделения учреждения:                                                                                                                                                                                          "Меридиан": ул. Шмидта, 3 - на 1-ом этаже 9-ти этажного жилого дома;                     "Перспектива": ул.Сызранская,10/1-отдельностоящее 2-хэтажное  здание;                               "Сфера" - ул. 1-я Механическая, 18 - на 1-ом этаже 5-ти этажного жилого дома                                                                                                           
 ВПК "Чайка" : ул.Шукшина, 20 – отдельностоящее одноэтажное административное здание;
 Помещения:                                                                                                                                                "Сфера" клуб "Солнечный  :ул. Звездная, 9 – на 1-ом этаже 5-ти этажного жилого дома;
  "Меридиан" :ул. Героев Революции, 5/2 – цокольный этаж 6-ти этажного жилого дома.</t>
  </si>
  <si>
    <t>" Дом молодежи": ул.Эйхе, 1 - 4195,6кв.м.                                                                                          Головное                                                             Площадь по структурным подразделениям:                                                                                                                          "Иня" : ул.Красный факел, 43 - 486,5 кв.м                                                                                                                                                                                                                                                                          "Меридиан": ул. Шмидта, 3 - 475,5 кв.м.                                                                                                             "Перспектива": ул.Сызранская,10/1 - 306,3 кв.м.                                                                       
"Сфера" ул. 1-я Механическая, 18 - 259,1 кв.м                                                                                                                     "Чайка" : ул.Шукшина, 20 – 189,9 кв.м.
 Помещения:                                                                                                                                                                     "Сфера" клуб "Солнечный" :ул. Звездная, 9 – 90,8 кв.м.
 "Меридиан" :ул. Героев Революции, 5/2 – 223,8 кв.м.                                                                           Итого: 6227,5 кв.м.</t>
  </si>
  <si>
    <t>" Дом молодежи": ул. Эйхе, 1   -     997, 3 кв.м.                                                                   Головное                          Структурные подразделения учреждения:                                                                                                                                                                                          "Меридиан": ул. Шмидта, 3 - 290,3 кв.м.                                                                                             "Перспектива": ул.Сызранская,10/1- 126,6 кв.м.                                                                                             "Сфера" - ул. 1-я Механическая, 18 - 118,7 кв.м.                                                                                                           
 ВПК "Чайка" : ул.Шукшина, 20 – 128,7кв.м.
 Помещения:                                                                                                                                                "Сфера" клуб "Солнечный  :ул. Звездная, 9 – 73 кв.м.                                                                                         "Меридиан" :ул. Героев Революции, 5/2 – 128,9 кв.м.                                                                                                                           Итого: 1863,5 кв.м.</t>
  </si>
  <si>
    <t>Дом молодежи": 27кабинетов                                                                                               Головное                          Структурные подразделения учреждения:                                                                                                                                                                                          "Меридиан": ул. Шмидта, 3 - 10 кабинетов                                                                           "Перспектива": ул.Сызранская,10/1-8 кабинетов                                                                          "Сфера" - ул. 1-я Механическая, 18 - 4 кабинета                                                                                                       
 ВПК "Чайка" : 5 кабинетов                                                                                                                      Помещения:                                                                                                                                                "Сфера" клуб "Солнечный  :ул. Звездная, 9 – 3 кабинета                                                                                        "Меридиан" :ул. Героев Революции, 5/2 – 3 кабинета</t>
  </si>
  <si>
    <t xml:space="preserve">Фестиваль  бизнес-идей «OPEN MIND» </t>
  </si>
  <si>
    <t>Содействие в профессиональном самоопределении</t>
  </si>
  <si>
    <t>16-20 лет</t>
  </si>
  <si>
    <t>Фестиваль  современной уличной хореографии «ВаленОК»</t>
  </si>
  <si>
    <t>Содействие формированию активной жизненной позиции</t>
  </si>
  <si>
    <t>Городской фестиваль молодежного творчества " Арт-сейшн"</t>
  </si>
  <si>
    <t xml:space="preserve">Фестиваль детей и подростков с ограниченными возможностями здоровья «Мы талантливы» </t>
  </si>
  <si>
    <t>Поддержка подростков и молодежи в трудной жизненной ситуации</t>
  </si>
  <si>
    <t>8-20 лет</t>
  </si>
  <si>
    <t>Церемония вручения паспортов «Я – гражданин России»</t>
  </si>
  <si>
    <t xml:space="preserve">Гражданское и патриотическое воспитание </t>
  </si>
  <si>
    <t>14 лет</t>
  </si>
  <si>
    <t>«Мой папа круче всех» конкурс – фестиваль, посвященный Дню отца</t>
  </si>
  <si>
    <t xml:space="preserve">все возрастные категории </t>
  </si>
  <si>
    <t>Районный молодежный фестиваль «Живи ярче фест!»»</t>
  </si>
  <si>
    <t>активная жизненная позиция</t>
  </si>
  <si>
    <t>День первокурсника</t>
  </si>
  <si>
    <t>16-18 лет</t>
  </si>
  <si>
    <t>Районный фестиваль «IQ-бал – Zвёздной молодёжи»</t>
  </si>
  <si>
    <t>«От сердца к сердцу» праздничная программа, посвященная Декаде инвалидов</t>
  </si>
  <si>
    <t>Праздничная программа посвящённая Дню матери</t>
  </si>
  <si>
    <t>Районная игра «Наш выбор»</t>
  </si>
  <si>
    <t>Районная акция, посвященная Дню защитника Отечества</t>
  </si>
  <si>
    <t>Районный День призывника, в рамках празднования 75 годовщины Победы в ВОВ</t>
  </si>
  <si>
    <t>Районная акция «Георгиевская лента»</t>
  </si>
  <si>
    <t>Акция «Свеча памяти»</t>
  </si>
  <si>
    <t>Автопробег «Спасибо за Победу!»</t>
  </si>
  <si>
    <t xml:space="preserve">Акция «Свеча памяти» </t>
  </si>
  <si>
    <t>«Служу Отечеству» праздничная программа, посвященная Дню призывника</t>
  </si>
  <si>
    <t xml:space="preserve"> трудовой десант</t>
  </si>
  <si>
    <t>14-20 лет</t>
  </si>
  <si>
    <t>Молодежный фестиваль «Здоровым духом мы сильны»</t>
  </si>
  <si>
    <t>14-18 лет</t>
  </si>
  <si>
    <t>Районный молодежный фестиваль "Творчество без границ"</t>
  </si>
  <si>
    <t>12-35 лет</t>
  </si>
  <si>
    <t>18-35</t>
  </si>
  <si>
    <t>https://timolod.ru/organization/molodezhnye-tsentry/dom_molodezhi_pervomayskogo_rayona/</t>
  </si>
  <si>
    <t>https://vk.com/dom_molodezhi</t>
  </si>
  <si>
    <t>https://vk.com/dom_molod</t>
  </si>
  <si>
    <t>https://www.instagram.com/dom_molod/</t>
  </si>
  <si>
    <t>https://www.youtube.com/channel/UCDRwRGPaACcMBLAwtJHTX7g</t>
  </si>
  <si>
    <t>АНО ДПО Учебный центр СКБ Контурhttps://school.kontur.ru/</t>
  </si>
  <si>
    <t>"Специалист в сфере закупок" 40 час.</t>
  </si>
  <si>
    <t>"Главный бухгалтер бюджетной сферы" , переподготовка 316час.</t>
  </si>
  <si>
    <t xml:space="preserve">"Защита персональных данных" </t>
  </si>
  <si>
    <t>Томский Государственный университет</t>
  </si>
  <si>
    <t>"НоваЯ"</t>
  </si>
  <si>
    <t>18-35 лет</t>
  </si>
  <si>
    <t>"Self-ДВИЖ"</t>
  </si>
  <si>
    <t>14-25 лет</t>
  </si>
  <si>
    <t>Всероссийский конкурс детско-юношеского творчества «НОВОГОДНИЙ КАЛЕЙДОСКОП»</t>
  </si>
  <si>
    <t>10.01.2021-10.02.2021</t>
  </si>
  <si>
    <t>Санкт-Петербург</t>
  </si>
  <si>
    <t>https://www.art-talant.org</t>
  </si>
  <si>
    <t>Диплом II место Бондарь Артем изо-студия «Акварелька»</t>
  </si>
  <si>
    <t>Диплом I место Букаева Софья  изо-студия «Акварелька»</t>
  </si>
  <si>
    <t>Диплом I место Гуков Михаил изо-студия «Акварелька»</t>
  </si>
  <si>
    <t>Диплом I место Иванова Анастасия изо-студия «Акварелька»</t>
  </si>
  <si>
    <t>Диплом III место Степанов Роман изо-студия «Акварелька»</t>
  </si>
  <si>
    <t>Диплом III место Туманова Полина изо-студия «Акварелька»</t>
  </si>
  <si>
    <t>Диплом III место Холуимова Полина изо-студия «Акварелька»</t>
  </si>
  <si>
    <t>Диплом  III  место Чуданова Маргарита изо-студия «Акварелька»</t>
  </si>
  <si>
    <t>Диплом III место Эллерт Альбина изо-студия «Акварелька»</t>
  </si>
  <si>
    <t>Всероссийский творческий конкурс «Космическая одиссея»</t>
  </si>
  <si>
    <t>12.04.2021-05.05.2021</t>
  </si>
  <si>
    <t>Киров</t>
  </si>
  <si>
    <t>https://ОЦеНИКА.РФ</t>
  </si>
  <si>
    <t>Победитель Присекина Анна изо-студия «Акварелька»</t>
  </si>
  <si>
    <t>Победитель Михайлик Дмитрий изо-студия «Акварелька»</t>
  </si>
  <si>
    <t>Победитель Лазебная Анастасия  изо-студия «Акварелька»</t>
  </si>
  <si>
    <t>Победитель Козлова Полина изо-студия «Акварелька»</t>
  </si>
  <si>
    <t>Победитель Цыганкова Елизавета изо-студия «Акварелька»</t>
  </si>
  <si>
    <t>Победитель Леденев Кирилл  изо-студия «Акварелька»</t>
  </si>
  <si>
    <t>Победитель Букаева София  изо-студия «Акварелька»</t>
  </si>
  <si>
    <t>Победитель Потанина Елизавета изо-студия «Акварелька»</t>
  </si>
  <si>
    <t>Победитель Третьякова Алена изо-студия «Акварелька»</t>
  </si>
  <si>
    <t>Всероссийский творческий конкурс «Мой домашний питомец»</t>
  </si>
  <si>
    <t>Победитель Иванова Анастасия изо-студия «Акварелька»</t>
  </si>
  <si>
    <t>Победитель Чуданова Маргарита изо-студия «Акварелька»</t>
  </si>
  <si>
    <t>Победитель Лукьянова Алиса изо-студия «Акварелька»</t>
  </si>
  <si>
    <t>Международный конкурс детско-юношеского творчества «В ОЖИДАНИИ НОВОГОДНИХ ЧУДЕС»</t>
  </si>
  <si>
    <t>С 14.11.2020-10.01.2021</t>
  </si>
  <si>
    <t>Диплом победителя I место  Борченко Михаил изо- студия «Акварелька»</t>
  </si>
  <si>
    <t>Диплом победителя I место Козлова Полина изо-студия «Акварелька»</t>
  </si>
  <si>
    <t>Диплом победителя I место  Лазебная Анастасия изо-студия «Акварелька»</t>
  </si>
  <si>
    <t>Диплом победителя I место  Михайлик Дмитрий изо-студия «Акварелька»</t>
  </si>
  <si>
    <t>Диплом победителя I место  Присекина Анна изо-студия «Акварелька»</t>
  </si>
  <si>
    <t>Диплом победителя I место  Слонова Дарья изо-студия «Акварелька»</t>
  </si>
  <si>
    <t>Диплом победителя I место  Унгуряну Ангелина изо-студия «Акварелька»</t>
  </si>
  <si>
    <t>Диплом победителя I место  Цыганкова Елизавета изо-студия «Акварелька»</t>
  </si>
  <si>
    <t>Международная выставка Анималистического искусства</t>
  </si>
  <si>
    <t>12-17.01.2021</t>
  </si>
  <si>
    <t>Москва</t>
  </si>
  <si>
    <t>www.zooarts.ru</t>
  </si>
  <si>
    <t>Диплом III место Коробова Мария изо-студия «Акварелька»</t>
  </si>
  <si>
    <t>Международный конкурс анималистического искусства «ANIMAL KINGDOM»</t>
  </si>
  <si>
    <t>25-30.05.2021</t>
  </si>
  <si>
    <t>Диплом I место Коробова Мария изо-студия «Акварелька»</t>
  </si>
  <si>
    <t xml:space="preserve">Международный конкурс «В ритме танца» </t>
  </si>
  <si>
    <t>Январь</t>
  </si>
  <si>
    <t>интернет</t>
  </si>
  <si>
    <t>http://konkursidei.ru/</t>
  </si>
  <si>
    <t>Диплом 4 шт./ Клуб восточного танца «Мираж огней» -номер «Классика»-гран-при , Королёва А.- 1 место, номер «Межансе»-диплом 1 место, Брекотнина А.-диплом 2 место.</t>
  </si>
  <si>
    <t>Международный конкурс «Танцевальный марафон»</t>
  </si>
  <si>
    <t>https://vk.com/event51563162?w=address-51563162_18874</t>
  </si>
  <si>
    <t xml:space="preserve"> Диплом 4 шт./ Клуб восточного танца «Мираж огней»   Брекотнина- 3 место, Королёва А.-1 место ;Аскарова Д.-2 место, «Межансе»-1 место</t>
  </si>
  <si>
    <t xml:space="preserve">Международный конкурс  «Вокальное и инструментальное творчество» </t>
  </si>
  <si>
    <t>https://solncesvet.ru/</t>
  </si>
  <si>
    <t>Диплом 2 шт./  Вокальная студия «Солнечный микрофон»-  Хмелёва В.-диплом 1 место , Криворотова Е.-2 место;</t>
  </si>
  <si>
    <t xml:space="preserve">Международный конкурс «Времена года» </t>
  </si>
  <si>
    <t>Диплом 1 шт./  Вокальная студия «Солнечный микрофон»    Евдокименко В.-3 место.</t>
  </si>
  <si>
    <t>Международный  конкурс «Поделки из природного материала»-</t>
  </si>
  <si>
    <t>Диплом 1 шт./  Вокальная студия «Солнечный микрофон»    Евдокименко В.-1 место</t>
  </si>
  <si>
    <t>Международный  конкурс  творчества «Новогодние чудеса»</t>
  </si>
  <si>
    <t>февраль</t>
  </si>
  <si>
    <t>https://ginger-cat.ru/</t>
  </si>
  <si>
    <t xml:space="preserve"> Диплом 2 шт./ сертификат 2 шт. /Хобби-клуб «Сундучок» - Луцкевич Л.А. – сертификат педагога подготовившего победителя ; Ушакова Д.-1 место ;Изостудия «Современная кисть» Сурдина Е.В.-Сертификат педагога подготовившего победителя , Брикотнина Е.-2 место</t>
  </si>
  <si>
    <t>Международный  конкурс  творчества «Весёлый снеговик»</t>
  </si>
  <si>
    <t>Диплом 2 шт./сертификат 2 шт./ Хобби-клуб «Мастера и подмастерья» Прохорова О.Б.-сертификат педагога подготовившего победителя ,  Горячева А.-диплом 1 место;Хобби-клуб «Сундучок» - Луцкевич Л.А. – сертификат педагога подготовившего победителя ; Иванова А.-1 место</t>
  </si>
  <si>
    <t>Международный  конкурс  творчества «Подводное царство»</t>
  </si>
  <si>
    <t>Диплом 1 шт./ сертификат 1 шт. Изостудия «Современная кисть» Сурдина Е.В.-сертификат педагога подготовившего победителя , Першина А.-1 место</t>
  </si>
  <si>
    <t>Международный конкурс «Жила-была ёлка!»</t>
  </si>
  <si>
    <t>https://www.art-talant.org/</t>
  </si>
  <si>
    <t>Диплом 2 шт./сертификат 2 шт. Хобби-клуб «Мастера и подмастерья» Прохорова О.Б.- сертификат педагога подготовившего победителя , Васильева А.-диплом 1 место;Студия флористики «Декор» Лобанова А.Г. – сертификат педагога подготовившего победителя , Могилевская Ю.- 1 м.;</t>
  </si>
  <si>
    <t>Международный  конкурс  творчества «Символ года-2021»</t>
  </si>
  <si>
    <t>Диплом 2 шт./сертификат 2 шт. Хобби-клуб «Мастера и подмастерья» Прохорова О.Б.- сертификат педагога подготовившего победителя , Бруско В.-диплом 1 место;Студия флористики «Декор» Лобанова А.Г. – сертификат педагога подготовившего победителя , Черноусова Е.- 1 место;</t>
  </si>
  <si>
    <t xml:space="preserve">XI Международный фестиваль-конкурс искусства Арабского, Испанского, Индийского Танца Моды и Красоты «Arabic Fashion Week 2021»  </t>
  </si>
  <si>
    <t>г. Барнаул,  зал АГИК, ул. проспект Ленина, 66 </t>
  </si>
  <si>
    <t>https://vk.com/wall-195948710_948</t>
  </si>
  <si>
    <t>Диплом 3 шт./Клуб восточного танца «Мираж огней» -диплом 3 место, Сукова В.-диплом 3 место, Жарикова П.-диплом 3 место</t>
  </si>
  <si>
    <t>Международный конкурс творчества «Зимние забавы»</t>
  </si>
  <si>
    <t>март</t>
  </si>
  <si>
    <t>Диплом 6 шт/Хобби-клуб «Сундучок» - диплом педагога подготовившего победителя, Степанюк В.-1 место.Студия флористики «Декор» - диплом педагога подготовившего победителя, Могилевская Ю.- 1 м.;Изостудия «Современная кисть» - диплом педагога подготовившего победителя, Володина В. -диплом 1 место</t>
  </si>
  <si>
    <t>Международный конкурс творчества «Тайны подводного мира»</t>
  </si>
  <si>
    <t>Март</t>
  </si>
  <si>
    <t>Диплом 8 шт.// Хобби-клуб «Мастера и подмастерья»- диплом педагога подготовившего победителя, Горячева А.-диплом 2 место;Хобби-клуб «Сундучок» - диплом педагога подготовившего победителя, Полякова С.- диплом 2 место.Студия флористики «Декор» Лобанова А.Г.- диплом педагога подготовившего победителя, Петрушина Даша- диплом 2 место;Изостудия «Современная кисть» - диплом педагога подготовившего победителя, Серебренникова Д -диплом 2 место</t>
  </si>
  <si>
    <t>Международный конкурс хореографического искусства «В ритме танца»</t>
  </si>
  <si>
    <t>http://konkursidei.ru/mezhdunarodnyj_horeograficheskij_konkurs_v_ritme_tanca_2019/</t>
  </si>
  <si>
    <t>Диплом 5 шт./ Клуб восточного танца «Мираж огней»- лауреат 1 ст. –«Балади» , лауреат 2 ст.-«Межансе» , гран-при- «Халиджи», лауреат 2 ст.- «Саиди», лауреат 1 степени- «Табла-соло»</t>
  </si>
  <si>
    <t>Международный конкурс творчества «В мире животных»</t>
  </si>
  <si>
    <t>Апрель</t>
  </si>
  <si>
    <t>Диплом 6 шт.// Хобби-клуб «Мастера и подмастерья» Прохорова О.Б.- диплом педагога подготовившего победителя, Артамонов Д.- 1 место;Диплом 2 шт./ Изостудия «Современная кисть» Сурдина Е.В. - диплом педагога подготовившего победителя, Мацнев Р. -диплом 1 место;Хобби-клуб «Сундучок» Луцкевич Л.А.-диплом педагога подготовившего победителя, Иванова А.-диплом 1 место;</t>
  </si>
  <si>
    <t xml:space="preserve"> Международный  конкурс творчества «Пусть всегда будет мама» </t>
  </si>
  <si>
    <t xml:space="preserve"> Апрель </t>
  </si>
  <si>
    <t xml:space="preserve"> интернет </t>
  </si>
  <si>
    <t xml:space="preserve"> https://ginger-cat.ru/ </t>
  </si>
  <si>
    <t>Диплом 4 шт.// Хобби-клуб «Мастера и подмастерья» Прохорова О.Б.- диплом педагога подготовившего победителя, Бургарт А.- 1 место;Диплом 2 шт./ Изостудия «Современная кисть» Сурдина Е.В. - диплом педагога подготовившего победителя, Евдокименко В. -диплом 1 место</t>
  </si>
  <si>
    <t>Международный конкурс творчества «Весна-красна»</t>
  </si>
  <si>
    <t>Диплом 2 шт.// Хобби-клуб «Сундучок» Луцкевич Л.А.-диплом педагога подготовившего победителя, Степанюк В.-диплом 1 место;</t>
  </si>
  <si>
    <t>Международный конкурс творчества «Защитники страны»</t>
  </si>
  <si>
    <t>Диплом 2 шт.// Хобби-клуб «Мастера и подмастерья» Прохорова О.Б.- диплом педагога подготовившего победителя, Артамонов Д.- 1 место;</t>
  </si>
  <si>
    <t>Международный конкурс творчества «Мастерская натюрморта»</t>
  </si>
  <si>
    <t>Диплом 2 шт./ Изостудия «Современная кисть» - диплом педагога подготовившего победителя, Кропочева Е. -диплом 1 место</t>
  </si>
  <si>
    <t>Международный конкурс «Рисунок»</t>
  </si>
  <si>
    <t>Диплом 1 шт.//Вокальная студия «Солнечный микрофон» -Евдокименко В. -1 место</t>
  </si>
  <si>
    <t xml:space="preserve"> I Международный фестиваль по восточным танцам «AMAR SURAGE» </t>
  </si>
  <si>
    <t xml:space="preserve"> КДЦ им. К.С. Станиславского </t>
  </si>
  <si>
    <t xml:space="preserve"> https://vk.com/miraj_ogney_54 </t>
  </si>
  <si>
    <t xml:space="preserve"> Диплом 7 шт./ Клуб восточного танца «Мираж огней» - диплом 1 место (номер «Валенки», гр. «Бэби», гр. «Юниоры»)-диплом 2 место (Сукова В., номер «Фольклор») </t>
  </si>
  <si>
    <t>Международный конкурс творчества к празднованию 76-летия победы ВОВ «Победный май»</t>
  </si>
  <si>
    <t>май</t>
  </si>
  <si>
    <t>Диплом 8 шт.// Хобби-клуб «Мастера и подмастерья» Прохорова О.Б.- диплом педагога подготовившего победителя, Беляева В.- 1 место; Изостудия «Современная кисть» Сурдина Е.В. - диплом педагога подготовившего победителя, Арсюкова С. -диплом участникаХобби-клуб «Сундучок» Луцкевич Л.А.-диплом педагога подготовившего победителя, Яковлева С.-диплом 1 место;Студия флористики «Декор» Лобанова А.Г.- .-диплом педагога подготовившего победителя, Петрушина Д.-диплом 2 место;</t>
  </si>
  <si>
    <t>Международный  вокальный конкурс «Песни Великой Победы»</t>
  </si>
  <si>
    <t>https://mir-talantow.ru/</t>
  </si>
  <si>
    <t>Диплом 1 шт.// Студия «Солнечный микрофон» Евдокименко Е.О.- Степанова А.-1 место</t>
  </si>
  <si>
    <t>Международный конкурс творчества «Удивительный мир космоса»</t>
  </si>
  <si>
    <t>Диплом 4 шт.// Хобби-клуб «Сундучок» Луцкевич Л.А.-диплом педагога подготовившего победителя, Иванова А.-диплом 1 место; Изостудия «Современная кисть» Сурдина Е.В. - диплом педагога подготовившего победителя, Артомонов Д.. -диплом 1 место.</t>
  </si>
  <si>
    <t xml:space="preserve"> Международный конкурс творчества «Мы-дети галактики» </t>
  </si>
  <si>
    <t xml:space="preserve"> июнь </t>
  </si>
  <si>
    <t>Международный конкурс творчества « Такие разные кошки»</t>
  </si>
  <si>
    <t>июнь</t>
  </si>
  <si>
    <t>Диплом 8 шт.// Хобби-клуб «Мастера и подмастерья» Прохорова О.Б.- диплом педагога подготовившего победителя, Гамова Софья- 1 ;Изостудия «Современная кисть» Сурдина Е.В. - диплом педагога подготовившего победителя, Арсюкова С. - 1 место;Хобби-клуб «Сундучок» Луцкевич Л.А.-диплом педагога подготовившего победителя, Гребенщикова Д-диплом 1 место;Студия флористики «Декор» Лобанова А.Г.- .-диплом педагога подготовившего победителя, Голосова Д.-диплом 1 м;</t>
  </si>
  <si>
    <t>Международный конкурс «Талантливое поколение»</t>
  </si>
  <si>
    <t>https://evrazio.su/</t>
  </si>
  <si>
    <t>Диплом 8 шт.// Хобби-клуб «Мастера и подмастерья», Артамонов Д. 1 ; Хобби-клуб «Сундучок» Луцкевич Л.А, Гребенщикова Д-диплом 1 место;</t>
  </si>
  <si>
    <t xml:space="preserve"> Международный конкурс «Молодые голоса» </t>
  </si>
  <si>
    <t>Диплом 1 шт.// Студия «Солнечный микрофон» Евдокименко Е.О.-Криворотова Е.-1 место</t>
  </si>
  <si>
    <t xml:space="preserve"> Международный музыкальный конкурс «Нашим мамам посвящается» </t>
  </si>
  <si>
    <t>Диплом 1 шт.// Студия «Солнечный микрофон» Евдокименко Е.О.-Евдокименко В.-3 место</t>
  </si>
  <si>
    <t>Открытый Международный Чемпионат по современной хореографии и «Таланты Сибири - 2021»</t>
  </si>
  <si>
    <t xml:space="preserve">ТРЦ «Евразия»Селезнева, 46, </t>
  </si>
  <si>
    <t>https://vk.com/miraj_ogney_54</t>
  </si>
  <si>
    <t>Диплом 13 шт./Клуб восточного танца «Мираж огней»- Силина К.-диплом 2 место, Королёва А.-2 место, «Шоу формейшен»-3 место, «Шоу дети»- 2 место ,1 место, «Класика»-2 место, Носенко-2 место,Сукова-2 место, , Бершова-2 место, Жарикова-2 место, Шоу взрослые 2 место, шоу юниоры- 3 место</t>
  </si>
  <si>
    <t>Международный конкурс творчества детей и молодёжи «Фейерверк талантов»</t>
  </si>
  <si>
    <t>июль</t>
  </si>
  <si>
    <t>https://обру.рф/</t>
  </si>
  <si>
    <t>Диплом 1 шт./ Изостудия «Современная кисть» - Сандакова Анастасия-диплом 1 место</t>
  </si>
  <si>
    <t xml:space="preserve">Межрегиональный конкурс танцевального искусства «Колорит Востока»: </t>
  </si>
  <si>
    <t xml:space="preserve">Диплом 6 шт./ клуб восточного танца «Мираж огней» лауреат 1 степени - Королева Анастасия, лауреат 2 степени - Королева Анастасия, лауреат 2 степени - Силина Ксения ,лауреат 7 степени - Носенко Анастасия, лауреат 1 степени - Носенко Анастасия ,лауреат 4 степени - Жарикова Полина 17 лет </t>
  </si>
  <si>
    <t>Международный конкурс творчества «Солнце в каждом!»</t>
  </si>
  <si>
    <t>Диплом 8 шт.// Хобби-клуб «Мастера и подмастерья» Прохорова О.Б.- диплом педагога подготовившего победителя, Павлова А.- 1 место; Хобби-клуб «Сундучок» Луцкевич Л.А.-диплом педагога подготовившего победителя, Иванова А.-диплом 2 место;</t>
  </si>
  <si>
    <t>Международный конкурс творчества «Сказка в гости к нам пришла»</t>
  </si>
  <si>
    <t>август</t>
  </si>
  <si>
    <t>Диплом 8 шт.// Хобби-клуб «Мастера и подмастерья» Прохорова О.Б.- диплом педагога подготовившего победителя, Пронина П.- 1 место; Хобби-клуб «Сундучок» Луцкевич Л.А.-диплом педагога подготовившего победителя, Каширина Д.-диплом 1 место;</t>
  </si>
  <si>
    <t>Международный конкурс творчества «Чудеса подводного мира»</t>
  </si>
  <si>
    <t>Диплом 8 шт.// Хобби-клуб «Мастера и подмастерья» Прохорова О.Б.- диплом педагога подготовившего победителя, Павлова А.- 3 место; Хобби-клуб «Сундучок» Луцкевич Л.А.-диплом педагога подготовившего победителя, Полякова С.-диплом 1 место;</t>
  </si>
  <si>
    <t>Международный конкурс «В ритме танца-2021»</t>
  </si>
  <si>
    <t>Диплом 4шт./ Клуб восточного танца «Мираж огней» - дипдом 1 степени- «Баллади», диплом 2 степени- «Межансе», Диплом гран-при- «Африка», дипдом 1 степени-Спиридонова</t>
  </si>
  <si>
    <t xml:space="preserve"> Международный конкурс творчества «Дачное лето» </t>
  </si>
  <si>
    <t xml:space="preserve"> сентябрь </t>
  </si>
  <si>
    <t xml:space="preserve"> https://фгос.рус/ </t>
  </si>
  <si>
    <t xml:space="preserve"> Диплом 1 шт.// Хобби-клуб «Сундучок» Луцкевич Л.А.-благодарность,  Брекотнина А.-диплом 3 место </t>
  </si>
  <si>
    <t>Международный конкурс творчества «Щедрый август»</t>
  </si>
  <si>
    <t>сентябрь</t>
  </si>
  <si>
    <t>https://фгос.рус/</t>
  </si>
  <si>
    <t>Диплом 1 шт.//Студия флористики «Декор» Лобанова А.Г.-благодарность,     Семьянова И.-диплом 3 место</t>
  </si>
  <si>
    <t>Международный конкурс творчества «Море зовёт»</t>
  </si>
  <si>
    <t>Диплом 2 шт.// Хобби-клуб «Мастера и подмастерья» Прохорова О.Б.- благодарность, Бруско В.-лауреат 2 степени;Изостудия «Современная кисть» Сурдина Е.В.-благодарность, Рогова А.-лауреат 2 степени</t>
  </si>
  <si>
    <t xml:space="preserve"> Международный конкурс творчества «Я рисую лето» </t>
  </si>
  <si>
    <t xml:space="preserve"> https://рицо.рф/ </t>
  </si>
  <si>
    <t xml:space="preserve"> Диплом 2 шт.// Изостудия «Современная кисть» Сурдина Е.В.-благодарность, Арсюкова С. -диплом лауреата 3 степениСтудия флористики «Декор» Лобанова А.Г.-благодарность , Иванова А.-диплом; </t>
  </si>
  <si>
    <t>Международный конкурс творчества «В гостях у сказки»</t>
  </si>
  <si>
    <t>Диплом 2 шт.// Хобби-клуб «Мастера и подмастерья» Прохорова О.Б.- благодарность, Низомова Е.-лауреат 2 степени ;Хобби-клуб «Сундучок» Луцкевич Л.А.-благодарность, Полякова С.-лауреат 2 степени.</t>
  </si>
  <si>
    <t xml:space="preserve"> Международный конкурс «В ритме танца-2021» </t>
  </si>
  <si>
    <t xml:space="preserve"> Диплом 2 шт./ Клуб восточного танца «Мираж огней» - диплом 2 степени- «Шоу веера» ; диплом 1 степени-«Стрит-шааби»  </t>
  </si>
  <si>
    <t xml:space="preserve"> Международный конкурс творчества «Воспоминания о лете» </t>
  </si>
  <si>
    <t xml:space="preserve"> октябрь </t>
  </si>
  <si>
    <t xml:space="preserve"> https://www.art-talant.org/ </t>
  </si>
  <si>
    <t>Международный конкурс творчества «Здравствуй осень!»</t>
  </si>
  <si>
    <t>октябрь</t>
  </si>
  <si>
    <t>Диплом 10 шт.// Хобби-клуб «Мастера и подмастерья» Прохорова О.Б.- диплом педагога победителя, Урванцева К.-диплом 1 место;Хобби-клуб «Сундучок» Луцкевич Л.А.- диплом педагога победителя, Полякова С.-диплом 1 место;Студия «Декор» Лобанова А.Г.- диплом педагога победителя, Бузыкова О.-диплом 1 место, Попова Е.-диплом 1 место;Изостудия «Современная кисть» Сурдина Е.В.- диплом педагога победителя, Арсюкова С.-диплом 1 место;</t>
  </si>
  <si>
    <t>Международный конкурс «Мир музыки»</t>
  </si>
  <si>
    <t>https://pro-pedagoga.ru/</t>
  </si>
  <si>
    <t>Диплом 1 шт./ «Солнечный микрофон» Евдокименко Е.О., Евдокименко Вера- лауреат  1 степени</t>
  </si>
  <si>
    <t xml:space="preserve"> Международный конкурс «Детская песня» </t>
  </si>
  <si>
    <t xml:space="preserve"> https://solncesvet.ru/ </t>
  </si>
  <si>
    <t xml:space="preserve"> Диплом 2 шт./благодарственное письмо вокальная студия «Солнечный микрофон» Евдокименко Е.О., Челядинов А.-  1 мест. </t>
  </si>
  <si>
    <t>Открытый Международный Чемпионат по современной хореографии и Oriental,  Bollywood «Танцевальный квартал»</t>
  </si>
  <si>
    <t>ТРЦ «Евразия»</t>
  </si>
  <si>
    <t>https://vk.com/wall-134272994_744</t>
  </si>
  <si>
    <t>Диплом 15 шт./благодарственное письмо клуб восточного танца «Мираж огней» Спиридонова А.В.-«Стрит шааби»-2 место, «Африка»-2 место, «Балади» - 3 место,»Межансе»-2 место, «Валенки»-2 место, Оглова Ю.-3 место, Бершова Е.-3 место, Незнахина К.-3 место, Елисеева М.-3 место, Аскарова Д.-3 место, Сукова В.-3 место, Силина К.-2 место, Гашникова В.-3 место, Носенко А.-2 место.</t>
  </si>
  <si>
    <t xml:space="preserve"> Международный конкурс «Я-музыкант» </t>
  </si>
  <si>
    <t xml:space="preserve"> ноябрь </t>
  </si>
  <si>
    <t xml:space="preserve"> Диплом 1 шт./ «Солнечный микрофон» Евдокименко Е.О., Криворотова Е.- 1 место </t>
  </si>
  <si>
    <t xml:space="preserve"> Международный конкурс«Звёздная дорожка» </t>
  </si>
  <si>
    <t xml:space="preserve"> https://newgi.ru/ </t>
  </si>
  <si>
    <t xml:space="preserve"> Диплом 1 шт./ «Солнечный микрофон» Евдокименко Е.О., Криворотова Е.- лауреат 1 степени </t>
  </si>
  <si>
    <t xml:space="preserve"> Международный конкурс «Осенний вернисаж» </t>
  </si>
  <si>
    <t xml:space="preserve"> https://pro-pedagoga.ru/ </t>
  </si>
  <si>
    <t xml:space="preserve"> Диплом 1 шт./ «Солнечный микрофон» Евдокименко Е.О., Евдокименко Вера.- лауреат 1 степени </t>
  </si>
  <si>
    <t>Международный конкурс «Краски осени»</t>
  </si>
  <si>
    <t>ноябрь</t>
  </si>
  <si>
    <t>Диплом 5 шт.//сертификат 5, Хобби-клуб «Мастера и подмастерья» Прохорова О.Б.- сертификат педагога победителя, Урванцева К.-диплом 2 место;Хобби-клуб «Сундучок» Луцкевич Л.А.- сертификат педагога победителя, Полякова С.-диплом 1 место;Изостудия «Современная кисть» Сурдина Е.В.- сертификат педагога победителя, Арсюкова С.-диплом 1 место; Савенкова А.-2 место;Студия флористики «Декор» Лобанова А.Г.- сертификат педагога победителя, Попова К.-диплом 1 место</t>
  </si>
  <si>
    <t>Международный конкурс «Я рисую лето»</t>
  </si>
  <si>
    <t>Изостудия «Современная кисть» Сурдина Е.В.- сертификат педагога победителя, Рогова А.-диплом 1 место;</t>
  </si>
  <si>
    <t>Международный конкурс «Сказки со всего мира»</t>
  </si>
  <si>
    <t xml:space="preserve">         ноябрь</t>
  </si>
  <si>
    <t>Диплом 2 шт.//сертификат , Хобби-клуб «Мастера и подмастерья» Прохорова О.Б- диплом педагога подготовившего победителя Корнева Е. -1 место</t>
  </si>
  <si>
    <t>Международный конкурс «Прекрасный мир цветов»</t>
  </si>
  <si>
    <t>Диплом 2 шт.Хобби-клуб «Сундучок» Луцкевич Л.А.- сертификат педагога победителя, Полякова С.-диплом 1 место</t>
  </si>
  <si>
    <t>Международный конкурс «Берегите животных»</t>
  </si>
  <si>
    <t>Диплом 2 шт. Хобби-клуб «Сундучок» Луцкевич Л.А.- сертификат педагога победителя, Гребенщикова Д.-диплом 1 место</t>
  </si>
  <si>
    <t>Всероссийский  конкурс  творчества «Подарок для Деда мороза»</t>
  </si>
  <si>
    <t xml:space="preserve">Диплом 8 шт./ Хобби-клуб «Мастера и подмастерья» Прохорова О.Б.-диплом педагога подготовившего победителя , Горячева А.-диплом 1 место;Студия флористики «Декор» Лобанова А.Г. -диплом педагога подготовившего победителя , Могилевская Ю.- 1 место;Хобби-клуб «Сундучок» - Луцкевич Л.А. – диплом педагога подготовившего победителя ; Егорова В.-1 местоИзостудия «Современная кисть» Сурдина Е.В.-диплом педагога подготовившего победителя , Карначев А.-1 место; </t>
  </si>
  <si>
    <t>Всероссийский   конкурс  творчества «Снежный декабрь»</t>
  </si>
  <si>
    <t>Диплом 8 шт./ Хобби-клуб «Мастера и подмастерья» Прохорова О.Б.-диплом педагога подготовившего победителя , Беляева В.-диплом 2 место;Студия флористики «Декор» Лобанова А.Г. -диплом педагога подготовившего победителя ,Петрушина Д.- 1 место;Хобби-клуб «Сундучок» - Луцкевич Л.А. – диплом педагога подготовившего победителя ; Цветаева А.-1 место; Изостудия «Современная кисть» Сурдина Е.В.-диплом педагога подготовившего победителя , Макеева Е..-1 место;</t>
  </si>
  <si>
    <t>Всероссийский  конкурс  творчества «Новогодние украшения»</t>
  </si>
  <si>
    <t>Диплом 1 шт./сертификат 1 шт Студия флористики «Декор» Петрушина Д..- диплом 1 место</t>
  </si>
  <si>
    <t>Всероссийский  конкурс  «Вокальное и инструментальное творчество»</t>
  </si>
  <si>
    <t>Диплом 1 шт./ Вокальная студия «Солнечный микрофон»- Степанова Алина-диплом 2 место</t>
  </si>
  <si>
    <t>Всероссийский  конкурс  «Рисунок»</t>
  </si>
  <si>
    <t>Диплом 1 шт./ Вокальная студия «Солнечный микрофон» Евдокименко Вера- диплом 1 место</t>
  </si>
  <si>
    <t>Всероссийский  конкурс  «Детская песня»</t>
  </si>
  <si>
    <t>Диплом 1 шт./ Вокальная студия «Солнечный микрофон» Криворотова Елизавета-диплом 3 место</t>
  </si>
  <si>
    <t>Диплом 1 шт./ Вокальная студия «Солнечный микрофон»- Серебренникова Д.-диплом 3 место</t>
  </si>
  <si>
    <t>Всероссийский  конкурс  «Фотография и видио»</t>
  </si>
  <si>
    <t>Диплом 2 шт./ Вокальная студия «Солнечный микрофон»- Евдокименко В.-3 место, Евдокименко Е.- 1 место.</t>
  </si>
  <si>
    <t>Всероссийский  конкурс  творчества «Кормушка для пернатых»</t>
  </si>
  <si>
    <t>Диплом 6 шт.// Хобби-клуб «Мастера и подмастерья»- диплом педагога подготовившего победителя, Багрий М.-диплом лауреата;Хобби-клуб «Сундучок» - диплом педагога подготовившего победителя, Гребенщикова Д.-1 м.;Изостудия «Современная кисть» - диплом педагога подготовившего победителя, Агафонцева К. -диплом 1 место</t>
  </si>
  <si>
    <t>Всероссийский  конкурс  творчества «Выше неба»</t>
  </si>
  <si>
    <t>апрель</t>
  </si>
  <si>
    <t>Диплом 2 шт.// Хобби-клуб «Мастера и подмастерья»- диплом педагога подготовившего победителя, Артамонов Д.-диплом 1 место;Студия флористики «Декор» »- диплом педагога подготовившего победителя, Зозуля А..- 1 м.;</t>
  </si>
  <si>
    <t>Всероссийский  конкурс «Red Fest»</t>
  </si>
  <si>
    <t>КЦ Евразия, ул. Селезнева, 46</t>
  </si>
  <si>
    <t>https://www.timolod.ru/media/news/festival-konkurs-khoreograficheskogo-masterstva-red-fest-/</t>
  </si>
  <si>
    <t>Диплом 4 шт./ Клуб восточного танца «Мираж огней» -группа 3-6 лет –лауреат 3 ст., группа 7-10 лет –лауреат 3 ст., группа 11-14 лет –лауреат 3 ст., группа 15-17 лет –лауреат 1 степени.</t>
  </si>
  <si>
    <t xml:space="preserve"> Всероссийский конкурс творчества к празднованию 76-летия победы ВОВ «Помним. Славим. Гордимся.»</t>
  </si>
  <si>
    <t>Диплом 8 шт.// Хобби-клуб «Мастера и подмастерья» Прохорова О.Б.- диплом педагога подготовившего победителя, Низомов И.- 1 место; Изостудия «Современная кисть» Сурдина Е.В. - диплом педагога подготовившего победителя, Арсюкова С. -диплом 2 место.Хобби-клуб «Сундучок» Луцкевич Л.А.-диплом педагога подготовившего победителя, Иванова А.-диплом 3 место;Студия флористики «Декор» Лобанова А.Г.- .-диплом педагога подготовившего ,Петрушина Д.-диплом 1 место;</t>
  </si>
  <si>
    <t>Всероссийский конкурс творчества «Пасхальная радость»</t>
  </si>
  <si>
    <t>Диплом 8 шт.// Хобби-клуб «Мастера и подмастерья» Прохорова О.Б.- диплом педагога подготовившего победителя, Низомова Е.- 1 место;</t>
  </si>
  <si>
    <t>Всероссийский вокальный конкурс «Широкая масленица»</t>
  </si>
  <si>
    <t>Диплом 1 шт.// Студия «Солнечный микрофон» Евдокименко Е.О.- Попова Е.-1 место</t>
  </si>
  <si>
    <t>Всероссийский вокальный конкурс «9 мая-День Победы!»</t>
  </si>
  <si>
    <t>Диплом 1 шт.// Студия «Солнечный микрофон» Евдокименко Е.О.- Степанова А.-дипломант</t>
  </si>
  <si>
    <t>Всероссийский конкурс «Я-музыкант»</t>
  </si>
  <si>
    <t>Диплом 1 шт.// Студия «Солнечный микрофон» Евдокименко Е.О. Криворотова Е. Челединов А.- диплом 3 место;</t>
  </si>
  <si>
    <t>Всероссийский творческий конкурс «12-июня-День России!»</t>
  </si>
  <si>
    <t>Диплом 1 шт.// Студия «Солнечный микрофон» Евдокименко Е.О. - диплом 2 место;</t>
  </si>
  <si>
    <t>Всероссийский вокальный конкурс «Моя мама»</t>
  </si>
  <si>
    <t>Диплом 2 шт./Вокальная студия «Солнечный микрофон» Евдокимено Е.О.- Хмелева В.-диплом 1  место, Евдокименко В.-диплом 2 место</t>
  </si>
  <si>
    <t>Всероссийский вокальный конкурс «День России»</t>
  </si>
  <si>
    <t>Диплом 2 шт./Вокальная студия «Солнечный микрофон» Евдокимено Е.О.-группа.-диплом 1  место, Евдокименко В.-диплом 2 место</t>
  </si>
  <si>
    <t>Всероссийский конкурс творчества детей и молодёжи «Калейдоскоп творчества»</t>
  </si>
  <si>
    <t>Диплом 1 шт./ Изостудия «Современная кисть» -Егорова Мария-диплом 3 место</t>
  </si>
  <si>
    <t>Всероссийский конкурс «Мой пушистый любимец»</t>
  </si>
  <si>
    <t>Диплом 8 шт.// Хобби-клуб «Мастера и подмастерья» Прохорова О.Б.- диплом педагога подготовившего победителя, Низомова Ё.- 1 место; Хобби-клуб «Сундучок» Луцкевич Л.А.-диплом педагога подготовившего победителя, Полякова С.-диплом 1 место;</t>
  </si>
  <si>
    <t>Всероссийский конкурс «Гордость страны!»</t>
  </si>
  <si>
    <t>http://gordost-russia.ru/</t>
  </si>
  <si>
    <t>Борцова М.А.-диплом 2 степени</t>
  </si>
  <si>
    <t>Всероссийский конкурс творчества «Мой мир-моя семья!»</t>
  </si>
  <si>
    <t>Диплом 2 шт.// Хобби-клуб «Мастера и подмастерья» Прохорова О.Б.- благодарность, Низомова Е.-диплом 1 место;Хобби-клуб «Сундучок» Луцкевич Л.А.-благодарность, Каширина Д.-диплом 1 место.</t>
  </si>
  <si>
    <t>Всероссийский конкурс «Родина моя-мой родной край!»</t>
  </si>
  <si>
    <t>https://ya-talent.ru/</t>
  </si>
  <si>
    <t>Диплом 1 шт.//Вокальная студия «Солнечный микрофон» Серебренникова Д—диплом 1 место</t>
  </si>
  <si>
    <t>Борцова М.А.-диплом 1 степени</t>
  </si>
  <si>
    <t>Всероссийский конкурс творчества «Урожайная осень»</t>
  </si>
  <si>
    <t>Диплом 6 шт.// Хобби-клуб «Мастера и подмастерья» Прохорова О.Б.- диплом педагога победителя, Низомова Ё.-диплом 3 место; Хобби-клуб «Сундучок» Луцкевич Л.А.- диплом педагога победителя, Гребецкая В.-диплом 1 место;Студия «Декор» Лобанова А.Г.- диплом педагога победителя, Бузыканова О.-диплом 1 место.</t>
  </si>
  <si>
    <t>Всероссийский конкурс «Моя мелодия»</t>
  </si>
  <si>
    <t>Диплом 2 шт./благодарственное письмо вокальная студия «Солнечный микрофон» Евдокименко Е.О.,  Криворотова Е.-лауреат 1;Челидинов А-диплом лауреата 1 степени.</t>
  </si>
  <si>
    <t>Всероссийские соревнования по гребному слалому «Юность России-2021»</t>
  </si>
  <si>
    <t>Республика Алтай</t>
  </si>
  <si>
    <t>https://vk.com/wwsib</t>
  </si>
  <si>
    <t>Диплом 1 шт./Школа «Каягинг» Прасова Татьяна Александровна ;Толстиков Лучезар- диплом 2 место</t>
  </si>
  <si>
    <t>Районный фестиваль «Q-бал звёздной молодёжи»</t>
  </si>
  <si>
    <t>Декабрь-январь</t>
  </si>
  <si>
    <t>Спиридонова Анастасия-диплом 1 место</t>
  </si>
  <si>
    <t>Районыый шахматный турнир В "Школы Феномен"</t>
  </si>
  <si>
    <t>январь</t>
  </si>
  <si>
    <t>Шахматная школа "Феномен"</t>
  </si>
  <si>
    <t>https://vk.com/wall-195948710_892</t>
  </si>
  <si>
    <t>Диплом 1 шт.-Мартынов Михаил-3 место</t>
  </si>
  <si>
    <t>Районный фестиваль «Творчество без границ»</t>
  </si>
  <si>
    <t>Диплом 12 шт./ Изостудия «Современная кисть» -диплом лауреата, Сандакова А.-диплом лауреата 2 степ., Хобби-клуб "Сундучок" -диплом лауреата  Кондратьева О.-диплом лауреата 2 степени; Студия флористики «Декор»- диплом лауреата , Могилевская Ю.-диплом лауреата  2 степени; Студия флористики «Декор»- диплом лауреата , Могилевская Ю.-диплом лауреата  2 степени;   Хобби-клуб «Мастера и подмастерья» -диплом лауреата; Клуб восточного танца «Мираж огней» - диплом лауреата; Студия игры на гитаре «Вдохновение»-диплом лауреата 3 степени;  Студия «Орбиталь»- диплом лауреата 1 степени;Студия «Фокус-покус»- диплом участника;Клуб «Mix Dance”- диплом участника;</t>
  </si>
  <si>
    <t>Соревнования по шахматам среди команд Первомайского отделения федерации шахмат НСО на призы Дамаева Д.В.</t>
  </si>
  <si>
    <t>ТРЦ "Берёзовый"</t>
  </si>
  <si>
    <t>https://vk.com/wall-195948710_1071</t>
  </si>
  <si>
    <t>Диплом 3 шт./ Команда шахматного клуба "Первый шах" -2 место; Бочкин А.-2 место; Грицева Е.-2 место.</t>
  </si>
  <si>
    <t>Районный фестиваль «Мой папа круче всех»</t>
  </si>
  <si>
    <t>МБУ МЦ «Дом молодёжи» Шмидта 3</t>
  </si>
  <si>
    <t>Районный шахматный турнир «Белая ладья»</t>
  </si>
  <si>
    <t>https://vk.com/wall-195948710_1356</t>
  </si>
  <si>
    <t>Диплом 2 шт./ Команда шахматного клуба "Первый шах" -2 место; Макян Н.-диплом 3 место.</t>
  </si>
  <si>
    <t>Районный шахматный турнир «Золотая ладья»среди команд Первомайского отделения федерации шахмат НСО на призы Дамаева Д.В.</t>
  </si>
  <si>
    <t>https://vk.com/wall-195948710_1415</t>
  </si>
  <si>
    <t>Диплом 2 шт./ Команда шахматного клуба "Первый шах" -2 место; Вагайцева М.- 1 место.</t>
  </si>
  <si>
    <t>Городской фестиваль «Арт-сейшен»</t>
  </si>
  <si>
    <t>Диплом 4 шт./   Спиридонова Анастасия-диплом 3 место,Евдокименко Е.О.-диплом 2 место; Ермакова -диплом 2 место;Стекленёва О.В.- диплом 1 место</t>
  </si>
  <si>
    <t>Открытый городской фестиваль декоративно-прикладного творчества «Творю красоту своими руками»</t>
  </si>
  <si>
    <t>ЦВР «Алые паруса»</t>
  </si>
  <si>
    <t>https://vk.com/cdo_ap</t>
  </si>
  <si>
    <t>Диплом 5 шт.// Хобби-клуб «Мастера и подмастерья», Кузнецова П.-диплом 1 место;Хобби-клуб «Сундучок» - Егорова М.-1 м.; Цветаева А.-2 м.Студия флористики «Декор» Петрушина Д..- лауреат; Кулинич А.-лауреат</t>
  </si>
  <si>
    <t>Городской конкурс-фестиваль «Калейдоскоп молодёжного творчества»</t>
  </si>
  <si>
    <t>МБУ МЦ «Калейдоскоп»</t>
  </si>
  <si>
    <t>https://vk.com/mckaleidoskop</t>
  </si>
  <si>
    <t>Диплом 12шт./Студия флористики «Декор» -   Петрушина Д.-  лауреат 2 ст.; Артамонова А.-дипломант 2 ст., Могилевская Ю.-дипломант 1 ст., Кулинич А.-лауреат 2 ст., Раменская В.- лауреат 1 ст., Гемпель Ю.-лауреат 1 ст., Голосова Д.- дипломант 1 ст.Изостудия «Современная кисть» -Кропочева Е.-  дипломант 1 ст. , Кропочева Е.-лауреат 3 ст., Сандакова А.-лауреат 1 ст., Мацнев С.-лауреат 2 ст.,Сандакова А.-дипломант 1 ст.</t>
  </si>
  <si>
    <t>Кубок города Новосибирска по гребному слалому</t>
  </si>
  <si>
    <t>Диплом 2 шт./Школа «Каягинг» Кайгородов Иван –диплом 1 степени среди судов К-1м-экстрим;Кайгородов Иван- диплом 1 степени среди судов С-1м</t>
  </si>
  <si>
    <t>Открытое первенство республики Алтай в закрытых помещениях «Улалу Басспринт-2021»</t>
  </si>
  <si>
    <t>республика Алтай</t>
  </si>
  <si>
    <t>Диплом 1 шт./  Школа «Каягинга» - Сотникова В.-диплом 1 место</t>
  </si>
  <si>
    <t>Региональный фестиваль по гребному слалому «Буря в стакане-2021»</t>
  </si>
  <si>
    <t>Диплом 1 шт./ Школа «Каягинга» -Толстиков Лучезар-диплом 3 место.</t>
  </si>
  <si>
    <t>Первенство Краснодарского края по гребному слалому</t>
  </si>
  <si>
    <t>г. Краснодар</t>
  </si>
  <si>
    <t>Диплом 1 шт./  Школа «Каягинга» -Кайгородов Иван- диплом 2 место</t>
  </si>
  <si>
    <t>Региональный турнир по СМБ "Сибирский клинок"</t>
  </si>
  <si>
    <t>в г. Новосибирске, Академгородок.</t>
  </si>
  <si>
    <t>https://vk.com/wall-173697542_192</t>
  </si>
  <si>
    <t>Диплом 6шт./ Команда клуба мечевого боя "Велес"-2 место, Васильев И.-1 место, Брух Д.-диплом 1 место, Ляысаков Л.-1 место,Голосова Д.-2 место, Плешакова Р.-1 место.</t>
  </si>
  <si>
    <t>Соревнования южного федерального округа  по гребному слалому «Юный слаломист»</t>
  </si>
  <si>
    <t>Диплом 1 шт./  Школа «Каягинга»- Кобзева Елизавета- диплом 3 место</t>
  </si>
  <si>
    <t>Чемпионат сибирского федерального округа «Belly Dance»</t>
  </si>
  <si>
    <t>https://vk.com/event40332980</t>
  </si>
  <si>
    <t>Диплом 9шт./Клуб восточного танца «Мираж огней»- Керекеша К.-2 место, Керекеша А.-диплом 1 место, Силина К.-диплом 3 место, Королёва А.-2 место, «Стрит-шааби»-2 место, «Шоу фьюжен»- 2 место ,1 место, «Класика»-2 место, 1 место</t>
  </si>
  <si>
    <t>Первенство Сибирского Федерального округа по гребному слалому «Сема-2021;</t>
  </si>
  <si>
    <t>Алтайский край , Сема</t>
  </si>
  <si>
    <t>Диплом1шт./Школа «Каягинга» Прасова Т.А.- команда 3 место, Сотникова В.-диплом 2 место</t>
  </si>
  <si>
    <t>Региональный конкурс «Мир -глазами ребёнка!»</t>
  </si>
  <si>
    <t>https://ya-talent.ru/konkyrsy-leto-2021/</t>
  </si>
  <si>
    <t>Диплом 1 шт.//Вокальная студия «Солнечный микрофон» Хлопова А.—диплом 1 место</t>
  </si>
  <si>
    <t>Чемпионат НСО по гребному слалому</t>
  </si>
  <si>
    <t>Диплом 3 шт./Школа «Каягинг» Прасова Татьяна Александровна ;Кайгородов Иван –диплом 3 место среди судов К-1м-экстрим;Кайгородов Иван- диплом 1 место среди судов С-Толстиков Лучезар- диплом 2 место среди судов К-1</t>
  </si>
  <si>
    <t>Музыкальное пространство "То место»</t>
  </si>
  <si>
    <t>Проект «Мix dance»</t>
  </si>
  <si>
    <t>«СПОРТ_ЖИЗНЬ»</t>
  </si>
  <si>
    <t>Январь - декабрь  2021</t>
  </si>
  <si>
    <t>Открытый онлайн-курс «Циклическая экономика. Просто о важном»</t>
  </si>
  <si>
    <t>Всероссийский обучающий педагогический вебинар «Использование мультимедиа технологий в рамках ФГОС»</t>
  </si>
  <si>
    <t>Консультационный форум по проектному мышлению в городе Новосибирске, в рамках й программы социального дизайна «В смыслеПроект?»</t>
  </si>
  <si>
    <t>Ул. Карла Маркса,20</t>
  </si>
  <si>
    <t xml:space="preserve">Всероссийский, обучающий педагогический вебинар по теме «Культурно-досуговая деятельность как эффективное средство развития личности» </t>
  </si>
  <si>
    <t>Точка кипения НГТУ</t>
  </si>
  <si>
    <t>Всероссийского, обучающего педагогического вебинара по теме «Воспитание патриотических чувств через привитие любви к родному краю.»</t>
  </si>
  <si>
    <t>Вебинар «Организация культурно-досуговой деятельности детей и подростков»</t>
  </si>
  <si>
    <t>Городской форум специалистов по работе с молодой семьей</t>
  </si>
  <si>
    <t>МБУ МЦ «Содружество» Ул. Холодильная,16 Пространство «Как дома»</t>
  </si>
  <si>
    <t>Фонд поддержки молодежных инициатив «Эра». Москва http://erafoundation.ru/</t>
  </si>
  <si>
    <t>Образовательный портал «Золотой век»https://zolotojvek.ru/obuchenie/vebinary/prinyat_uchastie?razdel=odo</t>
  </si>
  <si>
    <t>Международный конкурс – фестиваль «В вихре Велесова круга»</t>
  </si>
  <si>
    <t>19 декабря 2020</t>
  </si>
  <si>
    <t>Г. Москва</t>
  </si>
  <si>
    <t>http://www.planetatalantov.ru/getorder/629/</t>
  </si>
  <si>
    <t>Лауреат 2 ст.- Иванова С.,- Лауреат 2 ст. Тихонова Е., Лауреат 3 ст.- Овсянникова У.,БП РКФ</t>
  </si>
  <si>
    <t>Международный творческий конкурс «Веселый снеговик»</t>
  </si>
  <si>
    <t>1 февраля 2021 г.</t>
  </si>
  <si>
    <t>Центр дополнительного образования имени Я.И.Каменского Образовательный портал "Рыжий кот"</t>
  </si>
  <si>
    <t>https://ginger-cat.ru/meropriyatiya-proshlykh-let/2020-2021/1072-mezhdunarodnyy-tvorcheskiy-konkurs-vesyolyy-snegovik</t>
  </si>
  <si>
    <t>1 место-Любецкая В., 2 место - Рукомасова А., благодарность РКФ, учреждению</t>
  </si>
  <si>
    <t>Международный творческий конкурс «Новогодние чудеса»</t>
  </si>
  <si>
    <t>https://ginger-cat.ru/meropriyatiya-proshlykh-let/2020-2021/1069-mezhdunarodnyy-tvorcheskiy-konkurs-novogodnie-chudesa</t>
  </si>
  <si>
    <t>- диплом за 1 место Гурова М.),-диплом за 1 место (Киреева Кю),- диплом за 1 место (Хританкова А.),-диплом за   2 место (Сиденко Л.)</t>
  </si>
  <si>
    <t>Международный творческий конкурс «Символ года – 2021»</t>
  </si>
  <si>
    <t>https://ginger-cat.ru/meropriyatiya-proshlykh-let/2020-2021/1071-mezhdunarodnyy-tvorcheskiy-konkurs-simvol-goda-2021</t>
  </si>
  <si>
    <t>- диплом за 1 место (Серебренникова В.).</t>
  </si>
  <si>
    <t>Открытая Международная Олимпиада Талантов «Богатство России»</t>
  </si>
  <si>
    <t>Ул. Ватутина,Концертный зал НГТУ</t>
  </si>
  <si>
    <t>https://vk.com/sibfest2017</t>
  </si>
  <si>
    <t xml:space="preserve"> дипломант 1 степени (Акулова К.),дипломант 1 степени (Маркова Е.), дипломант 1 степени (Маранджян М.),дипломант 2 степени (Зуева А.)</t>
  </si>
  <si>
    <t>Международный фестиваль-конкурс детского и юношеского творчества «Роза ветров»</t>
  </si>
  <si>
    <t>Ул. Блюхера,32   НГТУ</t>
  </si>
  <si>
    <t>https://vk.com/rozavetrovnsk2020?z=video-200011551_456239020%2F0220241ea095f560ff%2Fpl_wall_-200011551</t>
  </si>
  <si>
    <t>диплом Лауреата 3 ст. (Акулова К.)</t>
  </si>
  <si>
    <t xml:space="preserve">Международный конкурс – фестиваль «Зиму поворотим вспять» </t>
  </si>
  <si>
    <t>Благотворительный фонд «Ингениум»</t>
  </si>
  <si>
    <t>Лауреата 1 ст. (Иванова С.),Лауреат 2 ст (Литвинова А.),Лауреат 2 ст. (Поплавская Е.),Лауреат 3 ст.(Коршунова Н.),Лауреат 3 ст. (Одарич Н.),Лауреат 3 ст (Овсянникова У.)</t>
  </si>
  <si>
    <t>Международный творческий конкурс «Пусть всегда будет мама» (онлайн)</t>
  </si>
  <si>
    <t>https://ginger-cat.ru/meropriyatiya-proshlykh-let/2020-2021/1079-mezhdunarodnyy-tvorcheskiy-konkurs-pust-vsegda-budet-mama</t>
  </si>
  <si>
    <t>диплом за 1 место (Киреева К.)</t>
  </si>
  <si>
    <t>Международный творческий конкурс «В мире животных» (онлайн)</t>
  </si>
  <si>
    <t>https://ginger-cat.ru/meropriyatiya-proshlykh-let/2020-2021/1077-mezhdunarodnyy-tvorcheskiy-konkurs-v-mire-zhivotnyh</t>
  </si>
  <si>
    <t>диплом за 1 место (Сиденко Л.).</t>
  </si>
  <si>
    <t>VI Международный фестиваль-конкурс современного творчества детей и молодежи «Звездный проект»</t>
  </si>
  <si>
    <t>ДК им.М.И.Калинина,ул.Театральная,1</t>
  </si>
  <si>
    <t>https://www.zv-pr.ru/konkurs_nsk.php?konkurs=249</t>
  </si>
  <si>
    <t>Диплом 1 ст. (Михайлик Д.),Лауреат 3 ст. (Акулова К.),Лауреат 3 ст. (Маркова Е.)</t>
  </si>
  <si>
    <t xml:space="preserve">Международный творческий конкурс «Пасхальные традиции» </t>
  </si>
  <si>
    <t>https://ginger-cat.ru/meropriyatiya-proshlykh-let/2020-2021/1083-mezhdunarodnyy-tvorcheskiy-konkurs-pashalnye-traditsii</t>
  </si>
  <si>
    <t>Диплом за 1 место Киреева К, Сертификат РКФ, благодарность РКФК</t>
  </si>
  <si>
    <t>Международный конкурс «Планета искусств»</t>
  </si>
  <si>
    <t xml:space="preserve">Крым, Евпатория, 
Проспект Ленина, 1
</t>
  </si>
  <si>
    <t>1 лауреат 1 степени (Овсянникова У)</t>
  </si>
  <si>
    <t>Международный открытый фестиваль искусств «Осенний марафон»</t>
  </si>
  <si>
    <t>ДК им.Калинина, ул.Театральная,1</t>
  </si>
  <si>
    <t>https://vk.com/wall-10771789_980</t>
  </si>
  <si>
    <t>1 диплом Лауреата 3 ст. (Зуева А.)</t>
  </si>
  <si>
    <t>Всероссийский фестиваль талантов «Сибирские самоцветы»</t>
  </si>
  <si>
    <t>Дом культуры железнодорожников,Ул. Челюскинцев</t>
  </si>
  <si>
    <t>https://mk.nso.ru/news/7392</t>
  </si>
  <si>
    <t>Лауреат 2 степени (Зуева А.),Лауреат 3 степени Маркова Е.),БП РКФ</t>
  </si>
  <si>
    <t>Всероссийский фестиваль «Национальных достояний»</t>
  </si>
  <si>
    <t>ДК им. А.С. Попова, ул. Добролюбова,12</t>
  </si>
  <si>
    <t>http://kultura-fond.ru/</t>
  </si>
  <si>
    <t>диплом Лауреата 1 ст.(Акулова К.),диплом Лауреата 1 ст. (Михайлик Д.)</t>
  </si>
  <si>
    <t xml:space="preserve">Всероссийский фестиваль Детского и Юношеского Творчества «Таланты России» </t>
  </si>
  <si>
    <t>онлайн</t>
  </si>
  <si>
    <t>лауреат 1 ст (Акулова К.),лауреат 1 ст. (Зуева А.),лауреат 1 ст. (Маркова Е.),лауреат 1 ст. (Надточьева В.)</t>
  </si>
  <si>
    <t>Открытый Всероссийский фестиваль «Я из Сибири»</t>
  </si>
  <si>
    <t>Май-июнь 2021</t>
  </si>
  <si>
    <t>ул. Блюхера,32</t>
  </si>
  <si>
    <t>https://vk.com/wall-132429341_969</t>
  </si>
  <si>
    <t>Гран При Иванов С.,2 диплома Лауреата 1 ст. (Тихонова Е., Коршунова А.),2 дипломанта 1 ст. (Тихонова Ксения,  Овсянникова У.,) ,3 диплома Лауреата 3 ст. (Вольф М., Поплавская Е., шоу-группа "Зажигай")</t>
  </si>
  <si>
    <t xml:space="preserve">Всероссийский Фестиваль детского и юношеского творчества «Сокровища Нации» </t>
  </si>
  <si>
    <t>ул. Красный Проспект 167, ДК «Прогресс»</t>
  </si>
  <si>
    <t>https://vk.com/doc22350413_607138944?hash=51277f05246abec804&amp;dl=99a18c81dc38fd84cf</t>
  </si>
  <si>
    <t>3 диплома Лауреата 1 ст. (Зуева А., Михайлик Д., Сковородкина А.),3 диплома Лауреата 2 ст. (Маркова А, Щербакова А., Маранджан М.)</t>
  </si>
  <si>
    <t>Всероссийский фестиваль-конкурс театра и кино «GREEN FEST»</t>
  </si>
  <si>
    <t>ДК "Юность", ул.Строителей,21</t>
  </si>
  <si>
    <t>https://mosaicfest.ru/green-fest-2021/</t>
  </si>
  <si>
    <t>1 диплом Лауреата 2 ст. (Зуева А.)</t>
  </si>
  <si>
    <t>VIII районный конкурс вокалистов «Ритмы детства»</t>
  </si>
  <si>
    <t>март-апрель 2021</t>
  </si>
  <si>
    <t xml:space="preserve">МБУДО ДДТ, «Первомайский», Ул. Эйхе,1 </t>
  </si>
  <si>
    <t>Лауреат 1 ст. (Овсянникова У.), Лауреат 2 ст. (Тихонова К)</t>
  </si>
  <si>
    <t>Районный фестиваль молодежного творчества «Творчество без границ»</t>
  </si>
  <si>
    <t>Ул. Эйхе,1</t>
  </si>
  <si>
    <t>Лауреат 1 ст. (Лузина Е.),Лауреат 1 ст. (Поплавская Е.),Лауреат 2 ст. (Иванова С.),Лауреат 2 ст. (Коршунова А.), диплом Лауреата ДПИ  ,3 диплома Лауреата (Надточева В., Сковородкина А., Акулова К.)</t>
  </si>
  <si>
    <t>Районный фестиваль «Мой папа круче всех!»</t>
  </si>
  <si>
    <t>ул. Шмидта,3</t>
  </si>
  <si>
    <t xml:space="preserve">Диплом в номинации «Самая креативная семья» </t>
  </si>
  <si>
    <t>Районный фестиваль «ЖивиЯрчеФест» (онлайн)</t>
  </si>
  <si>
    <t>сертификаты участников</t>
  </si>
  <si>
    <t>"Тренер-преподаватель" 512 час.</t>
  </si>
  <si>
    <t>АНО ДПО Сибирский институт практической психологии, педагогики и социальной работы https://www.sispp.ru/</t>
  </si>
  <si>
    <t xml:space="preserve"> ООО НЦРТ "Единый стандарт"https://центр-дистанционного-образования.рф/</t>
  </si>
  <si>
    <t xml:space="preserve">Индекс креативности как современная компетенция сотрудников сферы молодежной политики </t>
  </si>
  <si>
    <t>МАУ ГЦПТhttp://www.gcpt.ru/</t>
  </si>
  <si>
    <t xml:space="preserve">XII Международный фестиваль единоборств «Детям планеты - мир без наркотиков». VII олимпиада боевых искусств «Сибирь-Азия» </t>
  </si>
  <si>
    <t xml:space="preserve">14.05-16.05 </t>
  </si>
  <si>
    <t>Барнаул</t>
  </si>
  <si>
    <t>https://vk.com/club148990558</t>
  </si>
  <si>
    <t>Зинков М. – 1м.</t>
  </si>
  <si>
    <t xml:space="preserve">конкурс-фестиваль «Горизонты» </t>
  </si>
  <si>
    <t>01.02-04.02.21</t>
  </si>
  <si>
    <t>Санк-Петербург</t>
  </si>
  <si>
    <t>https://blagoveshensk.bezformata.com/listnews/mezhdunarodniy-konkurs-gorizonti/90476742/</t>
  </si>
  <si>
    <t>Лауреаты 3ст.  -КФ</t>
  </si>
  <si>
    <t xml:space="preserve">www.zooarts.ru </t>
  </si>
  <si>
    <t>Диплом 8 шт.// Хобби-клуб «Мастера и подмастерья» Прохорова О.Б.- диплом педагога подготовившего победителя, Артамонов Д.- 1 место; Изостудия «Современная кисть» Сурдина Е.В. - диплом педагога подготовившего победителя, Норкина М. -диплом 1 м;Хобби-клуб «Сундучок» Луцкевич Л.А.-диплом педагога подготовившего победителя, Иванова А.-диплом 1 место;Студия флористики «Декор» Лобанова А.Г.- .-диплом педагога подготовившего победителя, Голосова Д.-диплом 1 м;</t>
  </si>
  <si>
    <t>Диплом 6 шт.// Хобби-клуб «Мастера и подмастерья» Прохорова О.Б.- диплом педагога победителя, Кочубаева Е.-диплом 3 место;Хобби-клуб «Сундучок» Луцкевич Л.А.- диплом педагога победителя, Маслакова К.-диплом 1 место;Изостудия «Современная кисть» Сурдина Е.В.- диплом педагога победителя, Рогова А.-диплом 1 место;</t>
  </si>
  <si>
    <t xml:space="preserve">АНО  " Учебный центр "Атон"http://uc54aton.ru/ </t>
  </si>
  <si>
    <t>Образовательный портал «Продленка»https://www.prodlenka.org/</t>
  </si>
  <si>
    <t>Электробезопасность</t>
  </si>
  <si>
    <t xml:space="preserve">Дом молодежи":                                                                                                                  Головное                                                                                                                      Понедельник - воскресенье  9:00 - 22:00                                                                                                   Без выходных                                                                                                                       Структурные подразделения учреждения:                                                                                                                                                                                          "Меридиан": ул. Шмидта, 3                                                                                                        Шмидта 3:  Пн-Ср-Пт-Сб- Вс  09.00-21.00 ;  Вт-Чт  09.00-22.00;                                          Героев революции 5/2:  Пн-Пт 14.00-22.00; Сб   18.00-22.00 ; Вс-выходной                                                                          "Перспектива": ул.Сызранская,   ПН. 09.00-21.00,ВТ: 09.00-21.00, СР:09.00-21.00, ЧТ: 09.00-21.00, ПТ:09.00-21.00, СБ:11.0014.00; 15.00-21.00, ВС:14.00-21.00                                                                                                                                                                                                            "Сфера" - ул. 1-я Механическая, 18                                                                                        ПН-ПТ с 09.00-22.00, СБ с 09.00-15.00                                                                                                                                                                                                                                                                                                                                                 воскресенье - выходной                                                                                                                                                           ВПК "Чайка" : 9:00 - 18:30 выходные: суббота, воскресенье                                                                                                            Помещения:                                                                                                                                                "Сфера" ул. Звездная, 9 9:00 - 18:30 выходные: суббота, воскресенье                           </t>
  </si>
  <si>
    <t xml:space="preserve">Проект «Ориентир»  </t>
  </si>
  <si>
    <t>январь – декабрь  2021</t>
  </si>
  <si>
    <t xml:space="preserve">Проект «Трудовой отряд «Гвозди». </t>
  </si>
  <si>
    <t>14-35 лет</t>
  </si>
  <si>
    <t xml:space="preserve">«Помня прошлое, шагаем в будущее» </t>
  </si>
  <si>
    <t>"Я с тобой "</t>
  </si>
  <si>
    <t>май – декабрь  2021</t>
  </si>
  <si>
    <t>14-17 лет</t>
  </si>
  <si>
    <t>«EcoLife 2.0»</t>
  </si>
  <si>
    <t>Проект «/ View»</t>
  </si>
  <si>
    <t>"#Легко"</t>
  </si>
  <si>
    <t>август -октябрь 2021</t>
  </si>
  <si>
    <t>"Точка спорта</t>
  </si>
  <si>
    <t>август -ноябрь  2021</t>
  </si>
  <si>
    <t xml:space="preserve">14-35 лет </t>
  </si>
  <si>
    <t>«Мы разные, но мы вместе»</t>
  </si>
  <si>
    <t>«Let’s play»</t>
  </si>
  <si>
    <t>«ПрофСтарт»</t>
  </si>
  <si>
    <r>
      <rPr>
        <sz val="14"/>
        <color rgb="FF000000"/>
        <rFont val="Times New Roman"/>
        <family val="1"/>
        <charset val="204"/>
      </rPr>
      <t xml:space="preserve">« Новый взгляд» </t>
    </r>
    <r>
      <rPr>
        <sz val="12"/>
        <color rgb="FF000000"/>
        <rFont val="Times New Roman"/>
        <family val="1"/>
        <charset val="204"/>
      </rPr>
      <t xml:space="preserve"> </t>
    </r>
  </si>
  <si>
    <t>Обучение пожарной безопасности в объеме пожарно-технического минимума</t>
  </si>
  <si>
    <t>МКУ  "Служба АСРиГЗ"</t>
  </si>
  <si>
    <t>Обучение ГО и ЧС</t>
  </si>
  <si>
    <t>Эксплуатация тепловых энергоустановок и тепловых сетей</t>
  </si>
  <si>
    <t>Дом молодежи: - 50 человек                                                                                                                           ОО "Меридиан"-26 человек                                                                                                     ОО  "Перспектва" - 16 человек                                                                                                ОО "Сфера" - 17 человек                                                                                                        ОО "Чайка"- 8 человек</t>
  </si>
  <si>
    <t xml:space="preserve">МБУ МЦ "Дом молодежи" Первомайского </t>
  </si>
  <si>
    <t xml:space="preserve">МБУ МЦ "Дом молодежи" Первомайского района </t>
  </si>
  <si>
    <t xml:space="preserve">уборщик территории, уборщик помещений, </t>
  </si>
  <si>
    <t>январь 2021-декабрь 2021</t>
  </si>
  <si>
    <t>Специалист по работе с молодежью, руководитель клубного формирования, техник</t>
  </si>
  <si>
    <t xml:space="preserve">ОЗН Первомайского района г.Новосибирска, НШТО </t>
  </si>
  <si>
    <t>Открытый районный слет кдубов и объединений игры на гитаре "КОТангенс"</t>
  </si>
  <si>
    <t>содействие формированию здорового образа жизни в молодежной среде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</si>
</sst>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800]dddd\,\ mmmm\ dd\,\ yyyy"/>
  </numFmts>
  <fonts count="3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u/>
      <sz val="14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7FFFF"/>
        <bgColor rgb="FF000000"/>
      </patternFill>
    </fill>
    <fill>
      <patternFill patternType="solid">
        <fgColor rgb="FFB7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48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7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0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2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3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 applyProtection="1">
      <alignment horizontal="center"/>
      <protection hidden="1"/>
    </xf>
    <xf numFmtId="0" fontId="1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2" fillId="6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3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3" fillId="7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7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2" fillId="7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7" borderId="1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11" fillId="0" borderId="0" xfId="0" applyFont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8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23" xfId="0" applyFont="1" applyBorder="1" applyAlignment="1">
      <alignment vertical="top" wrapText="1"/>
    </xf>
    <xf numFmtId="0" fontId="2" fillId="0" borderId="24" xfId="0" applyFont="1" applyBorder="1"/>
    <xf numFmtId="0" fontId="2" fillId="0" borderId="25" xfId="0" applyFont="1" applyBorder="1"/>
    <xf numFmtId="0" fontId="3" fillId="0" borderId="15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7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7" borderId="1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4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6" borderId="1" xfId="0" applyFont="1" applyFill="1" applyBorder="1" applyAlignment="1" applyProtection="1">
      <alignment horizontal="center" vertical="top" wrapText="1"/>
      <protection hidden="1"/>
    </xf>
    <xf numFmtId="0" fontId="3" fillId="6" borderId="1" xfId="0" applyFont="1" applyFill="1" applyBorder="1" applyAlignment="1" applyProtection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hidden="1"/>
    </xf>
    <xf numFmtId="0" fontId="2" fillId="6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6" xfId="0" applyBorder="1" applyProtection="1">
      <protection hidden="1"/>
    </xf>
    <xf numFmtId="0" fontId="0" fillId="0" borderId="27" xfId="0" applyBorder="1" applyProtection="1">
      <protection hidden="1"/>
    </xf>
    <xf numFmtId="0" fontId="10" fillId="0" borderId="26" xfId="0" applyFont="1" applyBorder="1" applyAlignment="1" applyProtection="1">
      <alignment vertical="center"/>
      <protection hidden="1"/>
    </xf>
    <xf numFmtId="0" fontId="25" fillId="0" borderId="26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7" borderId="1" xfId="0" applyFont="1" applyFill="1" applyBorder="1" applyAlignment="1">
      <alignment horizontal="left" vertical="top" wrapText="1"/>
    </xf>
    <xf numFmtId="14" fontId="11" fillId="7" borderId="1" xfId="0" applyNumberFormat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15" fillId="0" borderId="1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20" xfId="0" applyFont="1" applyBorder="1" applyAlignment="1">
      <alignment vertical="top" wrapText="1"/>
    </xf>
    <xf numFmtId="0" fontId="15" fillId="0" borderId="0" xfId="0" applyFont="1"/>
    <xf numFmtId="0" fontId="15" fillId="0" borderId="28" xfId="0" applyFont="1" applyBorder="1" applyAlignment="1">
      <alignment horizontal="left" vertical="top" wrapText="1"/>
    </xf>
    <xf numFmtId="0" fontId="32" fillId="0" borderId="3" xfId="0" applyFont="1" applyBorder="1" applyAlignment="1" applyProtection="1">
      <alignment horizontal="center" vertical="top" wrapText="1"/>
      <protection locked="0"/>
    </xf>
    <xf numFmtId="0" fontId="32" fillId="0" borderId="12" xfId="0" applyFont="1" applyBorder="1" applyAlignment="1" applyProtection="1">
      <alignment horizontal="center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center" vertical="top" wrapText="1"/>
      <protection locked="0"/>
    </xf>
    <xf numFmtId="0" fontId="15" fillId="0" borderId="3" xfId="0" applyFont="1" applyBorder="1" applyAlignment="1" applyProtection="1">
      <alignment horizontal="center" vertical="top" wrapText="1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wrapText="1"/>
    </xf>
    <xf numFmtId="0" fontId="32" fillId="9" borderId="1" xfId="0" applyFont="1" applyFill="1" applyBorder="1" applyAlignment="1" applyProtection="1">
      <alignment horizontal="center" vertical="top" wrapText="1"/>
      <protection hidden="1"/>
    </xf>
    <xf numFmtId="0" fontId="32" fillId="0" borderId="7" xfId="0" applyFont="1" applyBorder="1" applyAlignment="1" applyProtection="1">
      <alignment horizontal="center" vertical="top"/>
      <protection locked="0"/>
    </xf>
    <xf numFmtId="0" fontId="32" fillId="9" borderId="3" xfId="0" applyFont="1" applyFill="1" applyBorder="1" applyAlignment="1" applyProtection="1">
      <alignment horizontal="center" vertical="top" wrapText="1"/>
      <protection hidden="1"/>
    </xf>
    <xf numFmtId="0" fontId="32" fillId="0" borderId="12" xfId="0" applyFont="1" applyBorder="1" applyAlignment="1" applyProtection="1">
      <alignment horizontal="center" vertical="top"/>
      <protection locked="0"/>
    </xf>
    <xf numFmtId="0" fontId="32" fillId="10" borderId="3" xfId="0" applyFont="1" applyFill="1" applyBorder="1" applyAlignment="1" applyProtection="1">
      <alignment horizontal="center" vertical="top"/>
      <protection hidden="1"/>
    </xf>
    <xf numFmtId="0" fontId="32" fillId="10" borderId="12" xfId="0" applyFont="1" applyFill="1" applyBorder="1" applyAlignment="1" applyProtection="1">
      <alignment horizontal="center" vertical="top"/>
      <protection hidden="1"/>
    </xf>
    <xf numFmtId="0" fontId="32" fillId="9" borderId="1" xfId="0" applyFont="1" applyFill="1" applyBorder="1" applyAlignment="1" applyProtection="1">
      <alignment horizontal="center" vertical="top"/>
      <protection locked="0"/>
    </xf>
    <xf numFmtId="0" fontId="32" fillId="9" borderId="3" xfId="0" applyFont="1" applyFill="1" applyBorder="1" applyAlignment="1" applyProtection="1">
      <alignment horizontal="center" vertical="top"/>
      <protection locked="0"/>
    </xf>
    <xf numFmtId="0" fontId="32" fillId="11" borderId="3" xfId="0" applyFont="1" applyFill="1" applyBorder="1" applyAlignment="1" applyProtection="1">
      <alignment horizontal="center" vertical="top"/>
      <protection hidden="1"/>
    </xf>
    <xf numFmtId="0" fontId="32" fillId="11" borderId="12" xfId="0" applyFont="1" applyFill="1" applyBorder="1" applyAlignment="1" applyProtection="1">
      <alignment horizontal="center" vertical="top"/>
      <protection hidden="1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15" fillId="0" borderId="6" xfId="0" applyFont="1" applyBorder="1" applyAlignment="1" applyProtection="1">
      <alignment horizontal="center" vertical="top" wrapText="1"/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4" xfId="0" applyFont="1" applyBorder="1" applyAlignment="1" applyProtection="1">
      <alignment horizontal="center" vertical="top" wrapText="1"/>
      <protection locked="0"/>
    </xf>
    <xf numFmtId="3" fontId="15" fillId="0" borderId="11" xfId="0" applyNumberFormat="1" applyFont="1" applyBorder="1" applyAlignment="1" applyProtection="1">
      <alignment horizontal="center" vertical="top" wrapText="1"/>
      <protection locked="0"/>
    </xf>
    <xf numFmtId="3" fontId="15" fillId="0" borderId="12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/>
    </xf>
    <xf numFmtId="0" fontId="15" fillId="0" borderId="11" xfId="0" applyFont="1" applyBorder="1" applyAlignment="1" applyProtection="1">
      <alignment horizontal="center" vertical="top" wrapText="1"/>
      <protection locked="0"/>
    </xf>
    <xf numFmtId="0" fontId="29" fillId="0" borderId="1" xfId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wrapText="1"/>
    </xf>
    <xf numFmtId="0" fontId="32" fillId="9" borderId="7" xfId="0" applyFont="1" applyFill="1" applyBorder="1" applyAlignment="1" applyProtection="1">
      <alignment horizontal="center" vertical="top" wrapText="1"/>
      <protection locked="0"/>
    </xf>
    <xf numFmtId="0" fontId="32" fillId="0" borderId="7" xfId="0" applyFont="1" applyBorder="1" applyAlignment="1" applyProtection="1">
      <alignment horizontal="center" vertical="top" wrapText="1"/>
      <protection locked="0"/>
    </xf>
    <xf numFmtId="0" fontId="32" fillId="9" borderId="12" xfId="0" applyFont="1" applyFill="1" applyBorder="1" applyAlignment="1" applyProtection="1">
      <alignment horizontal="center" vertical="top" wrapText="1"/>
      <protection locked="0"/>
    </xf>
    <xf numFmtId="0" fontId="26" fillId="0" borderId="29" xfId="0" applyFont="1" applyBorder="1" applyAlignment="1">
      <alignment vertical="top" wrapText="1"/>
    </xf>
    <xf numFmtId="0" fontId="26" fillId="0" borderId="30" xfId="0" applyFont="1" applyBorder="1" applyAlignment="1">
      <alignment vertical="top" wrapText="1"/>
    </xf>
    <xf numFmtId="0" fontId="11" fillId="0" borderId="30" xfId="0" applyFont="1" applyBorder="1" applyAlignment="1">
      <alignment horizontal="center" vertical="top" wrapText="1"/>
    </xf>
    <xf numFmtId="0" fontId="29" fillId="0" borderId="0" xfId="1" applyAlignment="1">
      <alignment horizontal="center"/>
    </xf>
    <xf numFmtId="0" fontId="11" fillId="0" borderId="30" xfId="0" applyFont="1" applyBorder="1" applyAlignment="1">
      <alignment vertical="top" wrapText="1"/>
    </xf>
    <xf numFmtId="0" fontId="26" fillId="0" borderId="31" xfId="0" applyFont="1" applyBorder="1" applyAlignment="1">
      <alignment vertical="top" wrapText="1"/>
    </xf>
    <xf numFmtId="0" fontId="26" fillId="0" borderId="32" xfId="0" applyFont="1" applyBorder="1" applyAlignment="1">
      <alignment vertical="top" wrapText="1"/>
    </xf>
    <xf numFmtId="0" fontId="11" fillId="0" borderId="32" xfId="0" applyFont="1" applyBorder="1" applyAlignment="1">
      <alignment horizontal="center" vertical="top" wrapText="1"/>
    </xf>
    <xf numFmtId="0" fontId="11" fillId="0" borderId="32" xfId="0" applyFont="1" applyBorder="1" applyAlignment="1">
      <alignment vertical="top" wrapText="1"/>
    </xf>
    <xf numFmtId="14" fontId="26" fillId="0" borderId="32" xfId="0" applyNumberFormat="1" applyFont="1" applyBorder="1" applyAlignment="1">
      <alignment horizontal="left" vertical="top" wrapText="1"/>
    </xf>
    <xf numFmtId="0" fontId="29" fillId="0" borderId="0" xfId="1"/>
    <xf numFmtId="0" fontId="11" fillId="0" borderId="0" xfId="0" applyFont="1"/>
    <xf numFmtId="0" fontId="11" fillId="0" borderId="13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11" fillId="0" borderId="1" xfId="0" applyNumberFormat="1" applyFont="1" applyBorder="1" applyAlignment="1">
      <alignment vertical="top" wrapText="1"/>
    </xf>
    <xf numFmtId="0" fontId="33" fillId="0" borderId="1" xfId="0" applyFont="1" applyBorder="1" applyAlignment="1">
      <alignment horizontal="left" vertical="top" wrapText="1"/>
    </xf>
    <xf numFmtId="14" fontId="33" fillId="0" borderId="7" xfId="0" applyNumberFormat="1" applyFont="1" applyBorder="1" applyAlignment="1">
      <alignment horizontal="center" vertical="top" wrapText="1"/>
    </xf>
    <xf numFmtId="0" fontId="33" fillId="0" borderId="7" xfId="0" applyFont="1" applyBorder="1" applyAlignment="1">
      <alignment horizontal="center" vertical="top" wrapText="1"/>
    </xf>
    <xf numFmtId="0" fontId="33" fillId="0" borderId="7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14" fontId="33" fillId="0" borderId="12" xfId="0" applyNumberFormat="1" applyFont="1" applyBorder="1" applyAlignment="1">
      <alignment horizontal="center" vertical="top" wrapText="1"/>
    </xf>
    <xf numFmtId="0" fontId="33" fillId="0" borderId="12" xfId="0" applyFont="1" applyBorder="1" applyAlignment="1">
      <alignment horizontal="center" vertical="top" wrapText="1"/>
    </xf>
    <xf numFmtId="0" fontId="33" fillId="0" borderId="12" xfId="0" applyFont="1" applyBorder="1" applyAlignment="1">
      <alignment horizontal="left" vertical="top" wrapText="1"/>
    </xf>
    <xf numFmtId="0" fontId="33" fillId="9" borderId="12" xfId="0" applyFont="1" applyFill="1" applyBorder="1" applyAlignment="1">
      <alignment horizontal="left" vertical="top" wrapText="1"/>
    </xf>
    <xf numFmtId="0" fontId="33" fillId="0" borderId="12" xfId="0" applyFont="1" applyBorder="1" applyAlignment="1">
      <alignment horizontal="center" vertical="top"/>
    </xf>
    <xf numFmtId="0" fontId="29" fillId="0" borderId="12" xfId="1" applyBorder="1" applyAlignment="1">
      <alignment horizontal="left" vertical="top" wrapText="1"/>
    </xf>
    <xf numFmtId="0" fontId="33" fillId="0" borderId="0" xfId="0" applyFont="1"/>
    <xf numFmtId="14" fontId="33" fillId="0" borderId="7" xfId="0" applyNumberFormat="1" applyFont="1" applyBorder="1" applyAlignment="1">
      <alignment horizontal="center" vertical="top"/>
    </xf>
    <xf numFmtId="14" fontId="33" fillId="0" borderId="12" xfId="0" applyNumberFormat="1" applyFont="1" applyBorder="1" applyAlignment="1">
      <alignment horizontal="center" vertical="top"/>
    </xf>
    <xf numFmtId="14" fontId="33" fillId="0" borderId="12" xfId="0" applyNumberFormat="1" applyFont="1" applyBorder="1" applyAlignment="1">
      <alignment horizontal="left" vertical="top" wrapText="1"/>
    </xf>
    <xf numFmtId="0" fontId="33" fillId="0" borderId="0" xfId="0" applyFont="1" applyAlignment="1">
      <alignment wrapText="1"/>
    </xf>
    <xf numFmtId="14" fontId="33" fillId="0" borderId="3" xfId="0" applyNumberFormat="1" applyFont="1" applyBorder="1" applyAlignment="1">
      <alignment horizontal="center" vertical="top" wrapText="1"/>
    </xf>
    <xf numFmtId="14" fontId="11" fillId="0" borderId="7" xfId="0" applyNumberFormat="1" applyFont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>
      <alignment horizontal="left" vertical="top" wrapText="1"/>
    </xf>
    <xf numFmtId="14" fontId="11" fillId="0" borderId="12" xfId="0" applyNumberFormat="1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left" vertical="top" wrapText="1"/>
    </xf>
    <xf numFmtId="14" fontId="11" fillId="0" borderId="12" xfId="0" applyNumberFormat="1" applyFont="1" applyBorder="1" applyAlignment="1">
      <alignment horizontal="center" vertical="top"/>
    </xf>
    <xf numFmtId="0" fontId="33" fillId="0" borderId="12" xfId="0" applyFont="1" applyBorder="1" applyAlignment="1" applyProtection="1">
      <alignment horizontal="left" vertical="top" wrapText="1"/>
      <protection locked="0"/>
    </xf>
    <xf numFmtId="0" fontId="32" fillId="0" borderId="1" xfId="0" applyFont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1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0" fontId="11" fillId="0" borderId="7" xfId="0" applyFont="1" applyBorder="1" applyAlignment="1">
      <alignment horizontal="left" vertical="top" wrapText="1"/>
    </xf>
    <xf numFmtId="14" fontId="11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vertical="top" wrapText="1"/>
    </xf>
    <xf numFmtId="14" fontId="11" fillId="0" borderId="2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9" fillId="0" borderId="3" xfId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14" fontId="11" fillId="0" borderId="7" xfId="0" applyNumberFormat="1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>
      <alignment horizontal="left" vertical="top" wrapText="1"/>
    </xf>
    <xf numFmtId="14" fontId="11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14" fontId="11" fillId="0" borderId="6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top" wrapText="1"/>
    </xf>
    <xf numFmtId="14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top"/>
    </xf>
    <xf numFmtId="0" fontId="11" fillId="0" borderId="7" xfId="0" applyFont="1" applyBorder="1" applyAlignment="1">
      <alignment vertical="top" wrapText="1"/>
    </xf>
    <xf numFmtId="14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7" fontId="11" fillId="0" borderId="7" xfId="0" applyNumberFormat="1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34" fillId="12" borderId="1" xfId="0" applyFont="1" applyFill="1" applyBorder="1" applyAlignment="1">
      <alignment horizontal="center" vertical="top" wrapText="1"/>
    </xf>
    <xf numFmtId="0" fontId="34" fillId="13" borderId="4" xfId="0" applyFont="1" applyFill="1" applyBorder="1" applyAlignment="1">
      <alignment vertical="top" wrapText="1"/>
    </xf>
    <xf numFmtId="0" fontId="34" fillId="0" borderId="3" xfId="0" applyFont="1" applyBorder="1" applyAlignment="1">
      <alignment horizontal="center" vertical="top" wrapText="1"/>
    </xf>
    <xf numFmtId="0" fontId="35" fillId="13" borderId="4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15" fillId="0" borderId="5" xfId="0" applyFont="1" applyBorder="1" applyAlignment="1" applyProtection="1">
      <alignment vertical="top"/>
      <protection hidden="1"/>
    </xf>
    <xf numFmtId="0" fontId="32" fillId="9" borderId="7" xfId="0" applyFont="1" applyFill="1" applyBorder="1" applyAlignment="1" applyProtection="1">
      <alignment horizontal="center" vertical="top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center" vertical="top" wrapText="1"/>
      <protection locked="0"/>
    </xf>
    <xf numFmtId="17" fontId="15" fillId="0" borderId="5" xfId="0" applyNumberFormat="1" applyFont="1" applyBorder="1" applyAlignment="1" applyProtection="1">
      <alignment horizontal="center" vertical="top" wrapText="1"/>
      <protection locked="0"/>
    </xf>
    <xf numFmtId="0" fontId="15" fillId="0" borderId="11" xfId="0" applyFont="1" applyBorder="1" applyAlignment="1" applyProtection="1">
      <alignment horizontal="left" vertical="top"/>
      <protection hidden="1"/>
    </xf>
    <xf numFmtId="0" fontId="32" fillId="9" borderId="12" xfId="0" applyFont="1" applyFill="1" applyBorder="1" applyAlignment="1" applyProtection="1">
      <alignment horizontal="center" vertical="top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1" fillId="0" borderId="25" xfId="0" applyFont="1" applyBorder="1" applyAlignment="1">
      <alignment vertical="top" wrapText="1"/>
    </xf>
    <xf numFmtId="0" fontId="29" fillId="0" borderId="0" xfId="1" applyBorder="1"/>
    <xf numFmtId="0" fontId="11" fillId="0" borderId="4" xfId="0" applyFont="1" applyBorder="1"/>
    <xf numFmtId="0" fontId="11" fillId="0" borderId="5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26" xfId="0" applyFont="1" applyBorder="1" applyAlignment="1">
      <alignment vertical="top" wrapText="1"/>
    </xf>
    <xf numFmtId="0" fontId="11" fillId="0" borderId="34" xfId="0" applyFont="1" applyBorder="1" applyAlignment="1">
      <alignment vertical="top" wrapText="1"/>
    </xf>
    <xf numFmtId="0" fontId="11" fillId="0" borderId="35" xfId="0" applyFont="1" applyBorder="1" applyAlignment="1">
      <alignment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29" fillId="0" borderId="8" xfId="1" applyBorder="1"/>
    <xf numFmtId="0" fontId="29" fillId="0" borderId="26" xfId="1" applyBorder="1"/>
    <xf numFmtId="0" fontId="11" fillId="0" borderId="24" xfId="0" applyFont="1" applyBorder="1" applyAlignment="1">
      <alignment horizontal="center" vertical="top" wrapText="1"/>
    </xf>
    <xf numFmtId="0" fontId="11" fillId="0" borderId="27" xfId="0" applyFont="1" applyBorder="1" applyAlignment="1">
      <alignment vertical="top" wrapText="1"/>
    </xf>
    <xf numFmtId="0" fontId="2" fillId="7" borderId="2" xfId="0" applyFont="1" applyFill="1" applyBorder="1" applyAlignment="1" applyProtection="1">
      <alignment horizontal="center" vertical="top" wrapText="1"/>
      <protection locked="0"/>
    </xf>
    <xf numFmtId="0" fontId="11" fillId="0" borderId="36" xfId="0" applyFont="1" applyBorder="1" applyAlignment="1">
      <alignment vertical="top" wrapText="1"/>
    </xf>
    <xf numFmtId="0" fontId="0" fillId="0" borderId="27" xfId="0" applyBorder="1"/>
    <xf numFmtId="0" fontId="15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29" fillId="0" borderId="1" xfId="1" applyBorder="1" applyAlignment="1" applyProtection="1">
      <alignment horizontal="left" vertical="top" wrapText="1"/>
      <protection locked="0"/>
    </xf>
    <xf numFmtId="0" fontId="32" fillId="0" borderId="1" xfId="0" applyFont="1" applyBorder="1" applyAlignment="1">
      <alignment horizontal="center" vertical="top"/>
    </xf>
    <xf numFmtId="49" fontId="36" fillId="0" borderId="0" xfId="1" applyNumberFormat="1" applyFont="1" applyAlignment="1">
      <alignment horizontal="center" vertical="center"/>
    </xf>
    <xf numFmtId="0" fontId="2" fillId="0" borderId="26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27" xfId="0" applyFont="1" applyBorder="1" applyAlignment="1" applyProtection="1">
      <alignment horizontal="center" vertical="top"/>
      <protection hidden="1"/>
    </xf>
    <xf numFmtId="0" fontId="25" fillId="0" borderId="9" xfId="0" applyFont="1" applyBorder="1" applyAlignment="1" applyProtection="1">
      <alignment horizontal="center"/>
      <protection hidden="1"/>
    </xf>
    <xf numFmtId="0" fontId="25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27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6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6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5" fillId="0" borderId="5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5" fillId="0" borderId="8" xfId="0" applyFont="1" applyBorder="1" applyAlignment="1" applyProtection="1">
      <alignment horizontal="center" vertical="top"/>
      <protection hidden="1"/>
    </xf>
    <xf numFmtId="0" fontId="25" fillId="0" borderId="9" xfId="0" applyFont="1" applyBorder="1" applyAlignment="1" applyProtection="1">
      <alignment horizontal="center" vertical="top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32" fillId="0" borderId="2" xfId="0" applyFont="1" applyBorder="1" applyAlignment="1" applyProtection="1">
      <alignment horizontal="center" vertical="top" wrapText="1"/>
      <protection locked="0"/>
    </xf>
    <xf numFmtId="0" fontId="32" fillId="0" borderId="3" xfId="0" applyFont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hidden="1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FFFF99"/>
      <color rgb="FFB7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rt-talant.org/" TargetMode="External"/><Relationship Id="rId13" Type="http://schemas.openxmlformats.org/officeDocument/2006/relationships/hyperlink" Target="https://s664049.sendpul.se/sl/MjQ0MTQ4MjI1/05234704cc33699f6a83b377772788eas1" TargetMode="External"/><Relationship Id="rId18" Type="http://schemas.openxmlformats.org/officeDocument/2006/relationships/hyperlink" Target="https://s664049.sendpul.se/sl/MjQ0MTQ4MjI1/05234704cc33699f6a83b377772788eas1" TargetMode="External"/><Relationship Id="rId26" Type="http://schemas.openxmlformats.org/officeDocument/2006/relationships/hyperlink" Target="https://www.art-talant.org/" TargetMode="External"/><Relationship Id="rId39" Type="http://schemas.openxmlformats.org/officeDocument/2006/relationships/printerSettings" Target="../printerSettings/printerSettings12.bin"/><Relationship Id="rId3" Type="http://schemas.openxmlformats.org/officeDocument/2006/relationships/hyperlink" Target="https://www.art-talant.org/" TargetMode="External"/><Relationship Id="rId21" Type="http://schemas.openxmlformats.org/officeDocument/2006/relationships/hyperlink" Target="https://s664049.sendpul.se/sl/MjQ0MTQ4MjI1/05234704cc33699f6a83b377772788eas1" TargetMode="External"/><Relationship Id="rId34" Type="http://schemas.openxmlformats.org/officeDocument/2006/relationships/hyperlink" Target="https://vk.com/wall-195948710_1071" TargetMode="External"/><Relationship Id="rId7" Type="http://schemas.openxmlformats.org/officeDocument/2006/relationships/hyperlink" Target="https://www.art-talant.org/" TargetMode="External"/><Relationship Id="rId12" Type="http://schemas.openxmlformats.org/officeDocument/2006/relationships/hyperlink" Target="https://vk.com/wall-173697542_192" TargetMode="External"/><Relationship Id="rId17" Type="http://schemas.openxmlformats.org/officeDocument/2006/relationships/hyperlink" Target="https://s664049.sendpul.se/sl/MjQ0MTQ4MjI1/05234704cc33699f6a83b377772788eas1" TargetMode="External"/><Relationship Id="rId25" Type="http://schemas.openxmlformats.org/officeDocument/2006/relationships/hyperlink" Target="https://www.art-talant.org/" TargetMode="External"/><Relationship Id="rId33" Type="http://schemas.openxmlformats.org/officeDocument/2006/relationships/hyperlink" Target="https://vk.com/wall-195948710_892" TargetMode="External"/><Relationship Id="rId38" Type="http://schemas.openxmlformats.org/officeDocument/2006/relationships/hyperlink" Target="https://vk.com/rozavetrovnsk2020?z=video-200011551_456239020%2F0220241ea095f560ff%2Fpl_wall_-200011551" TargetMode="External"/><Relationship Id="rId2" Type="http://schemas.openxmlformats.org/officeDocument/2006/relationships/hyperlink" Target="https://www.art-talant.org/" TargetMode="External"/><Relationship Id="rId16" Type="http://schemas.openxmlformats.org/officeDocument/2006/relationships/hyperlink" Target="https://s664049.sendpul.se/sl/MjQ0MTQ4MjI1/05234704cc33699f6a83b377772788eas1" TargetMode="External"/><Relationship Id="rId20" Type="http://schemas.openxmlformats.org/officeDocument/2006/relationships/hyperlink" Target="https://s664049.sendpul.se/sl/MjQ0MTQ4MjI1/05234704cc33699f6a83b377772788eas1" TargetMode="External"/><Relationship Id="rId29" Type="http://schemas.openxmlformats.org/officeDocument/2006/relationships/hyperlink" Target="https://www.art-talant.org/" TargetMode="External"/><Relationship Id="rId1" Type="http://schemas.openxmlformats.org/officeDocument/2006/relationships/hyperlink" Target="https://www.art-talant.org/" TargetMode="External"/><Relationship Id="rId6" Type="http://schemas.openxmlformats.org/officeDocument/2006/relationships/hyperlink" Target="https://www.art-talant.org/" TargetMode="External"/><Relationship Id="rId11" Type="http://schemas.openxmlformats.org/officeDocument/2006/relationships/hyperlink" Target="https://s664049.sendpul.se/sl/MjQ0MTQ4MjI1/05234704cc33699f6a83b377772788eas1" TargetMode="External"/><Relationship Id="rId24" Type="http://schemas.openxmlformats.org/officeDocument/2006/relationships/hyperlink" Target="https://www.art-talant.org/" TargetMode="External"/><Relationship Id="rId32" Type="http://schemas.openxmlformats.org/officeDocument/2006/relationships/hyperlink" Target="https://www.timolod.ru/media/news/festival-konkurs-khoreograficheskogo-masterstva-red-fest-/" TargetMode="External"/><Relationship Id="rId37" Type="http://schemas.openxmlformats.org/officeDocument/2006/relationships/hyperlink" Target="https://ya-talent.ru/konkyrsy-leto-2021/" TargetMode="External"/><Relationship Id="rId5" Type="http://schemas.openxmlformats.org/officeDocument/2006/relationships/hyperlink" Target="https://www.art-talant.org/" TargetMode="External"/><Relationship Id="rId15" Type="http://schemas.openxmlformats.org/officeDocument/2006/relationships/hyperlink" Target="https://s664049.sendpul.se/sl/MjQ0MTQ4MjI1/05234704cc33699f6a83b377772788eas1" TargetMode="External"/><Relationship Id="rId23" Type="http://schemas.openxmlformats.org/officeDocument/2006/relationships/hyperlink" Target="https://s664049.sendpul.se/sl/MjQ0MTQ4MjI1/05234704cc33699f6a83b377772788eas1" TargetMode="External"/><Relationship Id="rId28" Type="http://schemas.openxmlformats.org/officeDocument/2006/relationships/hyperlink" Target="https://www.art-talant.org/" TargetMode="External"/><Relationship Id="rId36" Type="http://schemas.openxmlformats.org/officeDocument/2006/relationships/hyperlink" Target="https://vk.com/wall-195948710_1415" TargetMode="External"/><Relationship Id="rId10" Type="http://schemas.openxmlformats.org/officeDocument/2006/relationships/hyperlink" Target="https://s664049.sendpul.se/sl/MjQ0MTQ4MjI1/05234704cc33699f6a83b377772788eas1" TargetMode="External"/><Relationship Id="rId19" Type="http://schemas.openxmlformats.org/officeDocument/2006/relationships/hyperlink" Target="https://s664049.sendpul.se/sl/MjQ0MTQ4MjI1/05234704cc33699f6a83b377772788eas1" TargetMode="External"/><Relationship Id="rId31" Type="http://schemas.openxmlformats.org/officeDocument/2006/relationships/hyperlink" Target="https://www.art-talant.org/" TargetMode="External"/><Relationship Id="rId4" Type="http://schemas.openxmlformats.org/officeDocument/2006/relationships/hyperlink" Target="https://www.art-talant.org/" TargetMode="External"/><Relationship Id="rId9" Type="http://schemas.openxmlformats.org/officeDocument/2006/relationships/hyperlink" Target="https://www.art-talant.org/" TargetMode="External"/><Relationship Id="rId14" Type="http://schemas.openxmlformats.org/officeDocument/2006/relationships/hyperlink" Target="https://s664049.sendpul.se/sl/MjQ0MTQ4MjI1/05234704cc33699f6a83b377772788eas1" TargetMode="External"/><Relationship Id="rId22" Type="http://schemas.openxmlformats.org/officeDocument/2006/relationships/hyperlink" Target="https://s664049.sendpul.se/sl/MjQ0MTQ4MjI1/05234704cc33699f6a83b377772788eas1" TargetMode="External"/><Relationship Id="rId27" Type="http://schemas.openxmlformats.org/officeDocument/2006/relationships/hyperlink" Target="https://www.art-talant.org/" TargetMode="External"/><Relationship Id="rId30" Type="http://schemas.openxmlformats.org/officeDocument/2006/relationships/hyperlink" Target="https://www.art-talant.org/" TargetMode="External"/><Relationship Id="rId35" Type="http://schemas.openxmlformats.org/officeDocument/2006/relationships/hyperlink" Target="https://vk.com/wall-195948710_1356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youtube.com/channel/UCDRwRGPaACcMBLAwtJHTX7g" TargetMode="External"/><Relationship Id="rId1" Type="http://schemas.openxmlformats.org/officeDocument/2006/relationships/hyperlink" Target="https://vk.com/dom_molod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topLeftCell="A16" zoomScaleNormal="100" zoomScaleSheetLayoutView="100" workbookViewId="0">
      <selection activeCell="A11" sqref="A11:N11"/>
    </sheetView>
  </sheetViews>
  <sheetFormatPr defaultColWidth="9.140625" defaultRowHeight="15" x14ac:dyDescent="0.25"/>
  <cols>
    <col min="1" max="1" width="10.140625" style="37" customWidth="1"/>
    <col min="2" max="2" width="9.140625" style="37"/>
    <col min="3" max="3" width="2.140625" style="37" customWidth="1"/>
    <col min="4" max="7" width="9.140625" style="37"/>
    <col min="8" max="8" width="8.5703125" style="37" customWidth="1"/>
    <col min="9" max="9" width="9.140625" style="37"/>
    <col min="10" max="10" width="9.140625" style="37" customWidth="1"/>
    <col min="11" max="11" width="5.42578125" style="37" customWidth="1"/>
    <col min="12" max="12" width="15.7109375" style="37" customWidth="1"/>
    <col min="13" max="13" width="9.140625" style="37"/>
    <col min="14" max="14" width="15.7109375" style="37" customWidth="1"/>
    <col min="15" max="16384" width="9.140625" style="37"/>
  </cols>
  <sheetData>
    <row r="1" spans="1:14" ht="20.25" x14ac:dyDescent="0.25">
      <c r="A1" s="400" t="s">
        <v>271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2"/>
    </row>
    <row r="2" spans="1:14" ht="38.25" customHeight="1" x14ac:dyDescent="0.25">
      <c r="A2" s="217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218"/>
    </row>
    <row r="3" spans="1:14" ht="19.5" customHeight="1" x14ac:dyDescent="0.25">
      <c r="A3" s="417" t="s">
        <v>206</v>
      </c>
      <c r="B3" s="418"/>
      <c r="C3" s="418"/>
      <c r="D3" s="418"/>
      <c r="E3" s="418"/>
      <c r="F3" s="86"/>
      <c r="G3" s="86"/>
      <c r="H3" s="86"/>
      <c r="I3" s="86"/>
      <c r="J3" s="86"/>
      <c r="K3" s="86"/>
      <c r="L3" s="403"/>
      <c r="M3" s="403"/>
      <c r="N3" s="404"/>
    </row>
    <row r="4" spans="1:14" ht="15.75" x14ac:dyDescent="0.25">
      <c r="A4" s="219" t="s">
        <v>75</v>
      </c>
      <c r="B4" s="416" t="s">
        <v>277</v>
      </c>
      <c r="C4" s="416"/>
      <c r="D4" s="416"/>
      <c r="E4" s="416"/>
      <c r="F4" s="86"/>
      <c r="G4" s="86"/>
      <c r="H4" s="86"/>
      <c r="I4" s="86"/>
      <c r="J4" s="86"/>
      <c r="K4" s="86"/>
      <c r="L4" s="86"/>
      <c r="M4" s="86"/>
      <c r="N4" s="218"/>
    </row>
    <row r="5" spans="1:14" ht="21.75" customHeight="1" x14ac:dyDescent="0.25">
      <c r="A5" s="421"/>
      <c r="B5" s="416"/>
      <c r="C5" s="416"/>
      <c r="D5" s="416"/>
      <c r="E5" s="416"/>
      <c r="F5" s="86"/>
      <c r="G5" s="86"/>
      <c r="H5" s="86"/>
      <c r="I5" s="86"/>
      <c r="J5" s="86"/>
      <c r="K5" s="86"/>
      <c r="L5" s="86"/>
      <c r="M5" s="86"/>
      <c r="N5" s="218"/>
    </row>
    <row r="6" spans="1:14" ht="30.75" customHeight="1" x14ac:dyDescent="0.25">
      <c r="A6" s="419" t="s">
        <v>278</v>
      </c>
      <c r="B6" s="420"/>
      <c r="C6" s="86"/>
      <c r="D6" s="422"/>
      <c r="E6" s="422"/>
      <c r="F6" s="86"/>
      <c r="G6" s="86"/>
      <c r="H6" s="86"/>
      <c r="I6" s="86"/>
      <c r="J6" s="86"/>
      <c r="K6" s="86"/>
      <c r="L6" s="86"/>
      <c r="M6" s="86"/>
      <c r="N6" s="218"/>
    </row>
    <row r="7" spans="1:14" ht="12.75" customHeight="1" x14ac:dyDescent="0.25">
      <c r="A7" s="423" t="s">
        <v>207</v>
      </c>
      <c r="B7" s="424"/>
      <c r="C7" s="86"/>
      <c r="D7" s="398" t="s">
        <v>208</v>
      </c>
      <c r="E7" s="398"/>
      <c r="F7" s="86"/>
      <c r="G7" s="86"/>
      <c r="H7" s="86"/>
      <c r="I7" s="86"/>
      <c r="J7" s="86"/>
      <c r="K7" s="86"/>
      <c r="L7" s="86"/>
      <c r="M7" s="86"/>
      <c r="N7" s="218"/>
    </row>
    <row r="8" spans="1:14" ht="12.75" customHeight="1" x14ac:dyDescent="0.25">
      <c r="A8" s="220"/>
      <c r="B8" s="399" t="s">
        <v>209</v>
      </c>
      <c r="C8" s="399"/>
      <c r="D8" s="399"/>
      <c r="E8" s="104"/>
      <c r="F8" s="86"/>
      <c r="G8" s="86"/>
      <c r="H8" s="86"/>
      <c r="I8" s="86"/>
      <c r="J8" s="86"/>
      <c r="K8" s="86"/>
      <c r="L8" s="86"/>
      <c r="M8" s="86"/>
      <c r="N8" s="218"/>
    </row>
    <row r="9" spans="1:14" ht="101.25" customHeight="1" x14ac:dyDescent="0.25">
      <c r="A9" s="217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218"/>
    </row>
    <row r="10" spans="1:14" ht="18.75" x14ac:dyDescent="0.3">
      <c r="A10" s="406" t="s">
        <v>96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8"/>
    </row>
    <row r="11" spans="1:14" ht="18.75" customHeight="1" x14ac:dyDescent="0.3">
      <c r="A11" s="409" t="s">
        <v>279</v>
      </c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1"/>
    </row>
    <row r="12" spans="1:14" x14ac:dyDescent="0.25">
      <c r="A12" s="412" t="s">
        <v>97</v>
      </c>
      <c r="B12" s="413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4"/>
    </row>
    <row r="13" spans="1:14" ht="18.75" x14ac:dyDescent="0.3">
      <c r="A13" s="217"/>
      <c r="B13" s="86"/>
      <c r="C13" s="86"/>
      <c r="D13" s="86"/>
      <c r="E13" s="221" t="s">
        <v>98</v>
      </c>
      <c r="F13" s="405">
        <v>2021</v>
      </c>
      <c r="G13" s="405"/>
      <c r="H13" s="415" t="s">
        <v>99</v>
      </c>
      <c r="I13" s="415"/>
      <c r="J13" s="415"/>
      <c r="K13" s="86"/>
      <c r="L13" s="86"/>
      <c r="M13" s="86"/>
      <c r="N13" s="218"/>
    </row>
    <row r="14" spans="1:14" x14ac:dyDescent="0.25">
      <c r="A14" s="217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218"/>
    </row>
    <row r="15" spans="1:14" x14ac:dyDescent="0.25">
      <c r="A15" s="217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218"/>
    </row>
    <row r="16" spans="1:14" x14ac:dyDescent="0.25">
      <c r="A16" s="217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218"/>
    </row>
    <row r="17" spans="1:14" x14ac:dyDescent="0.25">
      <c r="A17" s="217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218"/>
    </row>
    <row r="18" spans="1:14" x14ac:dyDescent="0.25">
      <c r="A18" s="217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218"/>
    </row>
    <row r="19" spans="1:14" x14ac:dyDescent="0.25">
      <c r="A19" s="217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218"/>
    </row>
    <row r="20" spans="1:14" x14ac:dyDescent="0.25">
      <c r="A20" s="217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218"/>
    </row>
    <row r="21" spans="1:14" x14ac:dyDescent="0.25">
      <c r="A21" s="217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218"/>
    </row>
    <row r="22" spans="1:14" x14ac:dyDescent="0.25">
      <c r="A22" s="217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218"/>
    </row>
    <row r="23" spans="1:14" ht="18.75" x14ac:dyDescent="0.25">
      <c r="A23" s="395" t="s">
        <v>195</v>
      </c>
      <c r="B23" s="396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7"/>
    </row>
    <row r="24" spans="1:14" x14ac:dyDescent="0.25">
      <c r="A24" s="217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218"/>
    </row>
    <row r="25" spans="1:14" x14ac:dyDescent="0.25">
      <c r="A25" s="217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218"/>
    </row>
    <row r="26" spans="1:14" x14ac:dyDescent="0.25">
      <c r="A26" s="217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218"/>
    </row>
    <row r="27" spans="1:14" x14ac:dyDescent="0.25">
      <c r="A27" s="217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218"/>
    </row>
    <row r="28" spans="1:14" x14ac:dyDescent="0.25">
      <c r="A28" s="217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218"/>
    </row>
    <row r="29" spans="1:14" x14ac:dyDescent="0.25">
      <c r="A29" s="222"/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4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topLeftCell="A9" zoomScale="60" zoomScaleNormal="60" workbookViewId="0">
      <selection activeCell="B3" sqref="B3:F12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212</v>
      </c>
      <c r="B1" s="1"/>
      <c r="C1" s="1"/>
      <c r="D1" s="1"/>
    </row>
    <row r="2" spans="1:6" ht="19.5" thickBot="1" x14ac:dyDescent="0.35">
      <c r="A2" s="2" t="s">
        <v>230</v>
      </c>
    </row>
    <row r="3" spans="1:6" ht="37.5" customHeight="1" x14ac:dyDescent="0.3">
      <c r="A3" s="186">
        <v>1</v>
      </c>
      <c r="B3" s="180" t="s">
        <v>240</v>
      </c>
      <c r="C3" s="181"/>
      <c r="D3" s="181"/>
      <c r="E3" s="182"/>
      <c r="F3" s="236" t="s">
        <v>280</v>
      </c>
    </row>
    <row r="4" spans="1:6" ht="32.25" customHeight="1" x14ac:dyDescent="0.3">
      <c r="A4" s="187">
        <v>2</v>
      </c>
      <c r="B4" s="112" t="s">
        <v>213</v>
      </c>
      <c r="C4" s="108"/>
      <c r="D4" s="108"/>
      <c r="E4" s="109"/>
      <c r="F4" s="237" t="s">
        <v>281</v>
      </c>
    </row>
    <row r="5" spans="1:6" ht="88.5" customHeight="1" x14ac:dyDescent="0.3">
      <c r="A5" s="188">
        <v>4</v>
      </c>
      <c r="B5" s="113" t="s">
        <v>238</v>
      </c>
      <c r="C5" s="106"/>
      <c r="D5" s="110"/>
      <c r="E5" s="107"/>
      <c r="F5" s="237" t="s">
        <v>282</v>
      </c>
    </row>
    <row r="6" spans="1:6" ht="37.5" customHeight="1" x14ac:dyDescent="0.3">
      <c r="A6" s="188">
        <v>5</v>
      </c>
      <c r="B6" s="111" t="s">
        <v>241</v>
      </c>
      <c r="C6" s="106"/>
      <c r="D6" s="106"/>
      <c r="E6" s="107"/>
      <c r="F6" s="237" t="s">
        <v>283</v>
      </c>
    </row>
    <row r="7" spans="1:6" ht="106.5" customHeight="1" x14ac:dyDescent="0.3">
      <c r="A7" s="188">
        <v>6</v>
      </c>
      <c r="B7" s="113" t="s">
        <v>239</v>
      </c>
      <c r="C7" s="106"/>
      <c r="D7" s="106"/>
      <c r="E7" s="107"/>
      <c r="F7" s="237" t="s">
        <v>284</v>
      </c>
    </row>
    <row r="8" spans="1:6" ht="140.25" customHeight="1" x14ac:dyDescent="0.3">
      <c r="A8" s="188">
        <v>7</v>
      </c>
      <c r="B8" s="113" t="s">
        <v>234</v>
      </c>
      <c r="C8" s="106"/>
      <c r="D8" s="106"/>
      <c r="E8" s="107"/>
      <c r="F8" s="238" t="s">
        <v>285</v>
      </c>
    </row>
    <row r="9" spans="1:6" ht="167.25" customHeight="1" x14ac:dyDescent="0.3">
      <c r="A9" s="188">
        <v>8</v>
      </c>
      <c r="B9" s="113" t="s">
        <v>235</v>
      </c>
      <c r="C9" s="106"/>
      <c r="D9" s="106"/>
      <c r="E9" s="107"/>
      <c r="F9" s="237" t="s">
        <v>286</v>
      </c>
    </row>
    <row r="10" spans="1:6" ht="114.75" customHeight="1" x14ac:dyDescent="0.3">
      <c r="A10" s="188">
        <v>9</v>
      </c>
      <c r="B10" s="113" t="s">
        <v>233</v>
      </c>
      <c r="C10" s="106"/>
      <c r="D10" s="106"/>
      <c r="E10" s="107"/>
      <c r="F10" s="239" t="s">
        <v>287</v>
      </c>
    </row>
    <row r="11" spans="1:6" ht="88.5" customHeight="1" x14ac:dyDescent="0.3">
      <c r="A11" s="188">
        <v>10</v>
      </c>
      <c r="B11" s="113" t="s">
        <v>237</v>
      </c>
      <c r="C11" s="106"/>
      <c r="D11" s="106"/>
      <c r="E11" s="107"/>
      <c r="F11" s="239" t="s">
        <v>804</v>
      </c>
    </row>
    <row r="12" spans="1:6" ht="135" customHeight="1" thickBot="1" x14ac:dyDescent="0.35">
      <c r="A12" s="189">
        <v>11</v>
      </c>
      <c r="B12" s="183" t="s">
        <v>236</v>
      </c>
      <c r="C12" s="184"/>
      <c r="D12" s="184"/>
      <c r="E12" s="185"/>
      <c r="F12" s="241" t="s">
        <v>780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"/>
  <sheetViews>
    <sheetView view="pageBreakPreview" topLeftCell="A10" zoomScale="90" zoomScaleNormal="100" zoomScaleSheetLayoutView="90" workbookViewId="0">
      <selection activeCell="F14" sqref="F14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442" t="s">
        <v>85</v>
      </c>
      <c r="B1" s="442"/>
      <c r="C1" s="442"/>
      <c r="D1" s="442"/>
      <c r="E1" s="442"/>
      <c r="F1" s="442"/>
      <c r="G1" s="442"/>
      <c r="H1" s="442"/>
    </row>
    <row r="2" spans="1:9" s="4" customFormat="1" ht="18.75" x14ac:dyDescent="0.3">
      <c r="A2" s="38" t="s">
        <v>71</v>
      </c>
      <c r="B2" s="38"/>
      <c r="C2" s="38"/>
      <c r="D2" s="38"/>
      <c r="E2" s="38"/>
      <c r="F2" s="38"/>
      <c r="G2" s="38"/>
      <c r="H2" s="38"/>
    </row>
    <row r="3" spans="1:9" s="1" customFormat="1" ht="21" customHeight="1" x14ac:dyDescent="0.3">
      <c r="A3" s="443" t="s">
        <v>59</v>
      </c>
      <c r="B3" s="446" t="s">
        <v>74</v>
      </c>
      <c r="C3" s="449" t="s">
        <v>182</v>
      </c>
      <c r="D3" s="450"/>
      <c r="E3" s="449" t="s">
        <v>199</v>
      </c>
      <c r="F3" s="450"/>
      <c r="G3" s="453" t="s">
        <v>0</v>
      </c>
      <c r="H3" s="453"/>
    </row>
    <row r="4" spans="1:9" s="1" customFormat="1" ht="54" customHeight="1" x14ac:dyDescent="0.3">
      <c r="A4" s="444"/>
      <c r="B4" s="447"/>
      <c r="C4" s="451"/>
      <c r="D4" s="452"/>
      <c r="E4" s="451"/>
      <c r="F4" s="448"/>
      <c r="G4" s="453" t="s">
        <v>183</v>
      </c>
      <c r="H4" s="453" t="s">
        <v>200</v>
      </c>
    </row>
    <row r="5" spans="1:9" s="1" customFormat="1" ht="18.75" hidden="1" customHeight="1" x14ac:dyDescent="0.3">
      <c r="A5" s="444"/>
      <c r="B5" s="447"/>
      <c r="C5" s="39"/>
      <c r="D5" s="39"/>
      <c r="E5" s="39"/>
      <c r="F5" s="40"/>
      <c r="G5" s="453"/>
      <c r="H5" s="453"/>
    </row>
    <row r="6" spans="1:9" s="1" customFormat="1" ht="21.75" customHeight="1" x14ac:dyDescent="0.3">
      <c r="A6" s="445"/>
      <c r="B6" s="448"/>
      <c r="C6" s="170" t="s">
        <v>56</v>
      </c>
      <c r="D6" s="170" t="s">
        <v>86</v>
      </c>
      <c r="E6" s="170" t="s">
        <v>56</v>
      </c>
      <c r="F6" s="173" t="s">
        <v>86</v>
      </c>
      <c r="G6" s="453"/>
      <c r="H6" s="453"/>
    </row>
    <row r="7" spans="1:9" s="1" customFormat="1" ht="39" customHeight="1" x14ac:dyDescent="0.3">
      <c r="A7" s="41">
        <v>1</v>
      </c>
      <c r="B7" s="42" t="s">
        <v>57</v>
      </c>
      <c r="C7" s="171">
        <v>33</v>
      </c>
      <c r="D7" s="171">
        <v>32</v>
      </c>
      <c r="E7" s="171">
        <v>800</v>
      </c>
      <c r="F7" s="171">
        <v>804</v>
      </c>
      <c r="G7" s="171">
        <v>0</v>
      </c>
      <c r="H7" s="171">
        <v>0</v>
      </c>
    </row>
    <row r="8" spans="1:9" s="1" customFormat="1" ht="39" customHeight="1" x14ac:dyDescent="0.3">
      <c r="A8" s="41">
        <v>2</v>
      </c>
      <c r="B8" s="42" t="s">
        <v>58</v>
      </c>
      <c r="C8" s="171">
        <v>1</v>
      </c>
      <c r="D8" s="171">
        <v>1</v>
      </c>
      <c r="E8" s="171">
        <v>18</v>
      </c>
      <c r="F8" s="171">
        <v>18</v>
      </c>
      <c r="G8" s="171">
        <v>0</v>
      </c>
      <c r="H8" s="171">
        <v>0</v>
      </c>
    </row>
    <row r="9" spans="1:9" s="1" customFormat="1" ht="19.5" customHeight="1" x14ac:dyDescent="0.3">
      <c r="A9" s="430">
        <v>3</v>
      </c>
      <c r="B9" s="91" t="s">
        <v>66</v>
      </c>
      <c r="C9" s="432">
        <v>5</v>
      </c>
      <c r="D9" s="432">
        <v>6</v>
      </c>
      <c r="E9" s="434">
        <v>199</v>
      </c>
      <c r="F9" s="435"/>
      <c r="G9" s="432">
        <v>0</v>
      </c>
      <c r="H9" s="89">
        <v>0</v>
      </c>
    </row>
    <row r="10" spans="1:9" s="1" customFormat="1" ht="18.75" customHeight="1" x14ac:dyDescent="0.3">
      <c r="A10" s="431"/>
      <c r="B10" s="91" t="s">
        <v>88</v>
      </c>
      <c r="C10" s="433"/>
      <c r="D10" s="433"/>
      <c r="E10" s="171">
        <v>52</v>
      </c>
      <c r="F10" s="171">
        <v>99</v>
      </c>
      <c r="G10" s="433"/>
      <c r="H10" s="171">
        <v>0</v>
      </c>
    </row>
    <row r="11" spans="1:9" s="1" customFormat="1" ht="56.25" customHeight="1" x14ac:dyDescent="0.3">
      <c r="A11" s="41">
        <v>4</v>
      </c>
      <c r="B11" s="43" t="s">
        <v>67</v>
      </c>
      <c r="C11" s="171">
        <v>0</v>
      </c>
      <c r="D11" s="171">
        <v>0</v>
      </c>
      <c r="E11" s="171">
        <v>0</v>
      </c>
      <c r="F11" s="171">
        <v>0</v>
      </c>
      <c r="G11" s="171">
        <v>0</v>
      </c>
      <c r="H11" s="171">
        <v>0</v>
      </c>
    </row>
    <row r="12" spans="1:9" s="1" customFormat="1" ht="56.25" x14ac:dyDescent="0.3">
      <c r="A12" s="41">
        <v>5</v>
      </c>
      <c r="B12" s="42" t="s">
        <v>68</v>
      </c>
      <c r="C12" s="171">
        <v>11</v>
      </c>
      <c r="D12" s="171">
        <v>11</v>
      </c>
      <c r="E12" s="171">
        <v>253</v>
      </c>
      <c r="F12" s="171">
        <v>257</v>
      </c>
      <c r="G12" s="171">
        <v>0</v>
      </c>
      <c r="H12" s="171">
        <v>0</v>
      </c>
    </row>
    <row r="13" spans="1:9" s="1" customFormat="1" ht="39" customHeight="1" x14ac:dyDescent="0.3">
      <c r="A13" s="41">
        <v>6</v>
      </c>
      <c r="B13" s="43" t="s">
        <v>69</v>
      </c>
      <c r="C13" s="171">
        <v>0</v>
      </c>
      <c r="D13" s="171">
        <v>0</v>
      </c>
      <c r="E13" s="171">
        <v>0</v>
      </c>
      <c r="F13" s="171">
        <v>0</v>
      </c>
      <c r="G13" s="171">
        <v>0</v>
      </c>
      <c r="H13" s="171">
        <v>0</v>
      </c>
    </row>
    <row r="14" spans="1:9" s="2" customFormat="1" ht="39" customHeight="1" x14ac:dyDescent="0.3">
      <c r="A14" s="436" t="s">
        <v>87</v>
      </c>
      <c r="B14" s="437"/>
      <c r="C14" s="440">
        <f>C13+C12+C11+C9+C8+C7</f>
        <v>50</v>
      </c>
      <c r="D14" s="440">
        <f>D13+D12+D11+D9+D8+D7</f>
        <v>50</v>
      </c>
      <c r="E14" s="44">
        <f>E7+E8+E11+E12+E13</f>
        <v>1071</v>
      </c>
      <c r="F14" s="44">
        <f>F7+F8+F11+F12+F13</f>
        <v>1079</v>
      </c>
      <c r="G14" s="440">
        <f>G7+G8+G9+G11+G12+G13</f>
        <v>0</v>
      </c>
      <c r="H14" s="44"/>
      <c r="I14" s="100"/>
    </row>
    <row r="15" spans="1:9" ht="39" customHeight="1" x14ac:dyDescent="0.25">
      <c r="A15" s="438"/>
      <c r="B15" s="439"/>
      <c r="C15" s="441"/>
      <c r="D15" s="441"/>
      <c r="E15" s="45">
        <f>E10</f>
        <v>52</v>
      </c>
      <c r="F15" s="45">
        <f>F10</f>
        <v>99</v>
      </c>
      <c r="G15" s="441"/>
      <c r="H15" s="45"/>
    </row>
    <row r="16" spans="1:9" ht="18.75" x14ac:dyDescent="0.3">
      <c r="A16" s="425" t="s">
        <v>198</v>
      </c>
      <c r="B16" s="426"/>
      <c r="C16" s="427">
        <f>F14+E9</f>
        <v>1278</v>
      </c>
      <c r="D16" s="428"/>
      <c r="E16" s="428"/>
      <c r="F16" s="428"/>
      <c r="G16" s="428"/>
      <c r="H16" s="429"/>
      <c r="I16" s="97">
        <f>F14+F15</f>
        <v>1178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:H1"/>
    <mergeCell ref="A3:A6"/>
    <mergeCell ref="B3:B6"/>
    <mergeCell ref="C3:D4"/>
    <mergeCell ref="E3:F4"/>
    <mergeCell ref="G3:H3"/>
    <mergeCell ref="G4:G6"/>
    <mergeCell ref="H4:H6"/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Normal="100" zoomScaleSheetLayoutView="100" workbookViewId="0">
      <selection activeCell="B11" sqref="B11:C16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454" t="s">
        <v>72</v>
      </c>
      <c r="B1" s="454"/>
      <c r="C1" s="454"/>
      <c r="D1" s="6"/>
    </row>
    <row r="2" spans="1:4" ht="38.25" customHeight="1" x14ac:dyDescent="0.25">
      <c r="A2" s="196" t="s">
        <v>1</v>
      </c>
      <c r="B2" s="195" t="s">
        <v>2</v>
      </c>
      <c r="C2" s="195" t="s">
        <v>73</v>
      </c>
      <c r="D2" s="8"/>
    </row>
    <row r="3" spans="1:4" ht="18.75" x14ac:dyDescent="0.25">
      <c r="A3" s="102" t="s">
        <v>3</v>
      </c>
      <c r="B3" s="197">
        <f>SUM(B4:B8)</f>
        <v>1116</v>
      </c>
      <c r="C3" s="198" t="s">
        <v>242</v>
      </c>
      <c r="D3" s="8"/>
    </row>
    <row r="4" spans="1:4" ht="18.75" customHeight="1" x14ac:dyDescent="0.25">
      <c r="A4" s="91" t="s">
        <v>4</v>
      </c>
      <c r="B4" s="199">
        <v>36</v>
      </c>
      <c r="C4" s="200">
        <f>B4/1178*100</f>
        <v>3.0560271646859083</v>
      </c>
      <c r="D4" s="11"/>
    </row>
    <row r="5" spans="1:4" ht="18.75" customHeight="1" x14ac:dyDescent="0.25">
      <c r="A5" s="91" t="s">
        <v>5</v>
      </c>
      <c r="B5" s="199">
        <v>594</v>
      </c>
      <c r="C5" s="200">
        <f t="shared" ref="C5:C9" si="0">B5/1178*100</f>
        <v>50.424448217317483</v>
      </c>
      <c r="D5" s="11"/>
    </row>
    <row r="6" spans="1:4" ht="18.75" customHeight="1" x14ac:dyDescent="0.25">
      <c r="A6" s="91" t="s">
        <v>6</v>
      </c>
      <c r="B6" s="199">
        <v>236</v>
      </c>
      <c r="C6" s="200">
        <f t="shared" si="0"/>
        <v>20.033955857385401</v>
      </c>
      <c r="D6" s="11"/>
    </row>
    <row r="7" spans="1:4" ht="18.75" customHeight="1" x14ac:dyDescent="0.25">
      <c r="A7" s="91" t="s">
        <v>70</v>
      </c>
      <c r="B7" s="199">
        <v>158</v>
      </c>
      <c r="C7" s="200">
        <f t="shared" si="0"/>
        <v>13.412563667232597</v>
      </c>
      <c r="D7" s="11"/>
    </row>
    <row r="8" spans="1:4" ht="18.75" customHeight="1" x14ac:dyDescent="0.25">
      <c r="A8" s="91" t="s">
        <v>272</v>
      </c>
      <c r="B8" s="199">
        <v>92</v>
      </c>
      <c r="C8" s="200">
        <f t="shared" si="0"/>
        <v>7.8098471986417657</v>
      </c>
      <c r="D8" s="11"/>
    </row>
    <row r="9" spans="1:4" ht="18.75" customHeight="1" x14ac:dyDescent="0.25">
      <c r="A9" s="91" t="s">
        <v>273</v>
      </c>
      <c r="B9" s="199">
        <v>62</v>
      </c>
      <c r="C9" s="200">
        <f t="shared" si="0"/>
        <v>5.2631578947368416</v>
      </c>
      <c r="D9" s="11"/>
    </row>
    <row r="10" spans="1:4" ht="18.75" x14ac:dyDescent="0.25">
      <c r="A10" s="102" t="s">
        <v>7</v>
      </c>
      <c r="B10" s="197">
        <f>SUM(B11:B16)</f>
        <v>1178</v>
      </c>
      <c r="C10" s="198" t="s">
        <v>242</v>
      </c>
      <c r="D10" s="8"/>
    </row>
    <row r="11" spans="1:4" ht="18.75" customHeight="1" x14ac:dyDescent="0.25">
      <c r="A11" s="91" t="s">
        <v>8</v>
      </c>
      <c r="B11" s="199">
        <v>0</v>
      </c>
      <c r="C11" s="200">
        <f>B11/1178*100</f>
        <v>0</v>
      </c>
      <c r="D11" s="11"/>
    </row>
    <row r="12" spans="1:4" ht="18.75" customHeight="1" x14ac:dyDescent="0.25">
      <c r="A12" s="91" t="s">
        <v>9</v>
      </c>
      <c r="B12" s="199">
        <v>832</v>
      </c>
      <c r="C12" s="200">
        <f t="shared" ref="C12:C16" si="1">B12/1178*100</f>
        <v>70.62818336162988</v>
      </c>
      <c r="D12" s="11"/>
    </row>
    <row r="13" spans="1:4" ht="18.75" customHeight="1" x14ac:dyDescent="0.25">
      <c r="A13" s="91" t="s">
        <v>275</v>
      </c>
      <c r="B13" s="199">
        <v>56</v>
      </c>
      <c r="C13" s="200">
        <f t="shared" si="1"/>
        <v>4.7538200339558569</v>
      </c>
      <c r="D13" s="11"/>
    </row>
    <row r="14" spans="1:4" ht="18.75" customHeight="1" x14ac:dyDescent="0.25">
      <c r="A14" s="91" t="s">
        <v>276</v>
      </c>
      <c r="B14" s="199">
        <v>35</v>
      </c>
      <c r="C14" s="200">
        <f t="shared" si="1"/>
        <v>2.9711375212224107</v>
      </c>
      <c r="D14" s="11"/>
    </row>
    <row r="15" spans="1:4" ht="18.75" customHeight="1" x14ac:dyDescent="0.25">
      <c r="A15" s="91" t="s">
        <v>10</v>
      </c>
      <c r="B15" s="199">
        <v>250</v>
      </c>
      <c r="C15" s="200">
        <f t="shared" si="1"/>
        <v>21.222410865874362</v>
      </c>
      <c r="D15" s="11"/>
    </row>
    <row r="16" spans="1:4" ht="18.75" x14ac:dyDescent="0.25">
      <c r="A16" s="91" t="s">
        <v>203</v>
      </c>
      <c r="B16" s="199">
        <v>5</v>
      </c>
      <c r="C16" s="200">
        <f t="shared" si="1"/>
        <v>0.42444821731748728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1"/>
  <sheetViews>
    <sheetView view="pageBreakPreview" topLeftCell="A109" zoomScale="90" zoomScaleNormal="80" zoomScaleSheetLayoutView="90" workbookViewId="0">
      <selection activeCell="B115" sqref="B115:L115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454" t="s">
        <v>95</v>
      </c>
      <c r="B1" s="454"/>
      <c r="C1" s="454"/>
      <c r="D1" s="454"/>
      <c r="E1" s="454"/>
      <c r="F1" s="454"/>
      <c r="G1" s="454"/>
      <c r="H1" s="454"/>
      <c r="I1" s="454"/>
      <c r="J1" s="454"/>
      <c r="K1" s="177"/>
      <c r="L1" s="177"/>
    </row>
    <row r="2" spans="1:12" s="5" customFormat="1" ht="37.5" customHeight="1" x14ac:dyDescent="0.25">
      <c r="A2" s="456" t="s">
        <v>59</v>
      </c>
      <c r="B2" s="453" t="s">
        <v>52</v>
      </c>
      <c r="C2" s="453" t="s">
        <v>53</v>
      </c>
      <c r="D2" s="453"/>
      <c r="E2" s="453" t="s">
        <v>54</v>
      </c>
      <c r="F2" s="453" t="s">
        <v>55</v>
      </c>
      <c r="G2" s="453" t="s">
        <v>60</v>
      </c>
      <c r="H2" s="453"/>
      <c r="I2" s="453"/>
      <c r="J2" s="453" t="s">
        <v>61</v>
      </c>
      <c r="K2" s="453" t="s">
        <v>217</v>
      </c>
      <c r="L2" s="453" t="s">
        <v>205</v>
      </c>
    </row>
    <row r="3" spans="1:12" s="5" customFormat="1" ht="57.75" customHeight="1" x14ac:dyDescent="0.25">
      <c r="A3" s="456"/>
      <c r="B3" s="453"/>
      <c r="C3" s="195" t="s">
        <v>56</v>
      </c>
      <c r="D3" s="195" t="s">
        <v>86</v>
      </c>
      <c r="E3" s="453"/>
      <c r="F3" s="453"/>
      <c r="G3" s="195" t="s">
        <v>62</v>
      </c>
      <c r="H3" s="195" t="s">
        <v>216</v>
      </c>
      <c r="I3" s="195" t="s">
        <v>63</v>
      </c>
      <c r="J3" s="453"/>
      <c r="K3" s="453"/>
      <c r="L3" s="453"/>
    </row>
    <row r="4" spans="1:12" s="5" customFormat="1" ht="75" customHeight="1" x14ac:dyDescent="0.25">
      <c r="A4" s="56" t="s">
        <v>64</v>
      </c>
      <c r="B4" s="94" t="s">
        <v>57</v>
      </c>
      <c r="C4" s="94">
        <f>SUM(C5,C12,C23)</f>
        <v>9</v>
      </c>
      <c r="D4" s="94">
        <f>SUM(D5,D12,D23)</f>
        <v>9</v>
      </c>
      <c r="E4" s="94"/>
      <c r="F4" s="94"/>
      <c r="G4" s="94">
        <f t="shared" ref="G4:L4" si="0">SUM(G5,G12,G23)</f>
        <v>100</v>
      </c>
      <c r="H4" s="94">
        <f t="shared" si="0"/>
        <v>36</v>
      </c>
      <c r="I4" s="94">
        <f t="shared" si="0"/>
        <v>3768</v>
      </c>
      <c r="J4" s="94">
        <f t="shared" si="0"/>
        <v>4</v>
      </c>
      <c r="K4" s="94">
        <f t="shared" si="0"/>
        <v>0</v>
      </c>
      <c r="L4" s="94">
        <f t="shared" si="0"/>
        <v>0</v>
      </c>
    </row>
    <row r="5" spans="1:12" s="5" customFormat="1" ht="21.6" customHeight="1" x14ac:dyDescent="0.25">
      <c r="A5" s="55"/>
      <c r="B5" s="120" t="s">
        <v>218</v>
      </c>
      <c r="C5" s="213">
        <f>SUM(C6:C11)</f>
        <v>0</v>
      </c>
      <c r="D5" s="213">
        <f>D6+D7+D8+D9+D10+D11</f>
        <v>0</v>
      </c>
      <c r="E5" s="201"/>
      <c r="F5" s="122"/>
      <c r="G5" s="213">
        <f t="shared" ref="G5:L5" si="1">SUM(G6:G11)</f>
        <v>0</v>
      </c>
      <c r="H5" s="213">
        <f t="shared" si="1"/>
        <v>0</v>
      </c>
      <c r="I5" s="121">
        <f t="shared" si="1"/>
        <v>0</v>
      </c>
      <c r="J5" s="122">
        <f t="shared" si="1"/>
        <v>0</v>
      </c>
      <c r="K5" s="122">
        <f t="shared" si="1"/>
        <v>0</v>
      </c>
      <c r="L5" s="123">
        <f t="shared" si="1"/>
        <v>0</v>
      </c>
    </row>
    <row r="6" spans="1:12" s="5" customFormat="1" x14ac:dyDescent="0.25">
      <c r="A6" s="55"/>
      <c r="B6" s="64"/>
      <c r="C6" s="54"/>
      <c r="D6" s="54"/>
      <c r="E6" s="93"/>
      <c r="F6" s="93"/>
      <c r="G6" s="21"/>
      <c r="H6" s="21"/>
      <c r="I6" s="21"/>
      <c r="J6" s="103"/>
      <c r="K6" s="103"/>
      <c r="L6" s="103"/>
    </row>
    <row r="7" spans="1:12" s="5" customFormat="1" x14ac:dyDescent="0.25">
      <c r="A7" s="55"/>
      <c r="B7" s="64"/>
      <c r="C7" s="54"/>
      <c r="D7" s="54"/>
      <c r="E7" s="93"/>
      <c r="F7" s="93"/>
      <c r="G7" s="21"/>
      <c r="H7" s="21"/>
      <c r="I7" s="21"/>
      <c r="J7" s="103"/>
      <c r="K7" s="103"/>
      <c r="L7" s="103"/>
    </row>
    <row r="8" spans="1:12" s="5" customFormat="1" x14ac:dyDescent="0.25">
      <c r="A8" s="55"/>
      <c r="B8" s="64"/>
      <c r="C8" s="54"/>
      <c r="D8" s="54"/>
      <c r="E8" s="93"/>
      <c r="F8" s="93"/>
      <c r="G8" s="21"/>
      <c r="H8" s="21"/>
      <c r="I8" s="21"/>
      <c r="J8" s="103"/>
      <c r="K8" s="103"/>
      <c r="L8" s="103"/>
    </row>
    <row r="9" spans="1:12" s="5" customFormat="1" x14ac:dyDescent="0.25">
      <c r="A9" s="55"/>
      <c r="B9" s="64"/>
      <c r="C9" s="54"/>
      <c r="D9" s="54"/>
      <c r="E9" s="93"/>
      <c r="F9" s="93"/>
      <c r="G9" s="21"/>
      <c r="H9" s="21"/>
      <c r="I9" s="21"/>
      <c r="J9" s="103"/>
      <c r="K9" s="103"/>
      <c r="L9" s="103"/>
    </row>
    <row r="10" spans="1:12" s="5" customFormat="1" x14ac:dyDescent="0.25">
      <c r="A10" s="55"/>
      <c r="B10" s="64"/>
      <c r="C10" s="54"/>
      <c r="D10" s="54"/>
      <c r="E10" s="93"/>
      <c r="F10" s="93"/>
      <c r="G10" s="21"/>
      <c r="H10" s="21"/>
      <c r="I10" s="21"/>
      <c r="J10" s="103"/>
      <c r="K10" s="103"/>
      <c r="L10" s="103"/>
    </row>
    <row r="11" spans="1:12" s="5" customFormat="1" x14ac:dyDescent="0.25">
      <c r="A11" s="55"/>
      <c r="B11" s="64"/>
      <c r="C11" s="54"/>
      <c r="D11" s="54"/>
      <c r="E11" s="93"/>
      <c r="F11" s="93"/>
      <c r="G11" s="21"/>
      <c r="H11" s="21"/>
      <c r="I11" s="21"/>
      <c r="J11" s="103"/>
      <c r="K11" s="103"/>
      <c r="L11" s="103"/>
    </row>
    <row r="12" spans="1:12" s="5" customFormat="1" x14ac:dyDescent="0.25">
      <c r="A12" s="55"/>
      <c r="B12" s="120" t="s">
        <v>219</v>
      </c>
      <c r="C12" s="213">
        <f>SUM(C13:C22)</f>
        <v>9</v>
      </c>
      <c r="D12" s="214">
        <f>SUM(D13:D22)</f>
        <v>9</v>
      </c>
      <c r="E12" s="201"/>
      <c r="F12" s="122"/>
      <c r="G12" s="213">
        <f t="shared" ref="G12:L12" si="2">SUM(G13:G22)</f>
        <v>100</v>
      </c>
      <c r="H12" s="213">
        <f t="shared" si="2"/>
        <v>36</v>
      </c>
      <c r="I12" s="213">
        <f t="shared" si="2"/>
        <v>3768</v>
      </c>
      <c r="J12" s="215">
        <f t="shared" si="2"/>
        <v>4</v>
      </c>
      <c r="K12" s="215">
        <f t="shared" si="2"/>
        <v>0</v>
      </c>
      <c r="L12" s="216">
        <f t="shared" si="2"/>
        <v>0</v>
      </c>
    </row>
    <row r="13" spans="1:12" s="5" customFormat="1" ht="37.5" x14ac:dyDescent="0.25">
      <c r="A13" s="55"/>
      <c r="B13" s="248" t="s">
        <v>334</v>
      </c>
      <c r="C13" s="270">
        <v>1</v>
      </c>
      <c r="D13" s="270">
        <v>1</v>
      </c>
      <c r="E13" s="262" t="s">
        <v>782</v>
      </c>
      <c r="F13" s="262" t="s">
        <v>335</v>
      </c>
      <c r="G13" s="271">
        <v>5</v>
      </c>
      <c r="H13" s="271"/>
      <c r="I13" s="271">
        <v>293</v>
      </c>
      <c r="J13" s="103"/>
      <c r="K13" s="103"/>
      <c r="L13" s="103"/>
    </row>
    <row r="14" spans="1:12" s="5" customFormat="1" ht="37.5" x14ac:dyDescent="0.25">
      <c r="A14" s="55"/>
      <c r="B14" s="247" t="s">
        <v>336</v>
      </c>
      <c r="C14" s="272">
        <v>1</v>
      </c>
      <c r="D14" s="272">
        <v>1</v>
      </c>
      <c r="E14" s="245" t="s">
        <v>782</v>
      </c>
      <c r="F14" s="245" t="s">
        <v>337</v>
      </c>
      <c r="G14" s="243">
        <v>6</v>
      </c>
      <c r="H14" s="243"/>
      <c r="I14" s="243">
        <v>315</v>
      </c>
      <c r="J14" s="103"/>
      <c r="K14" s="103"/>
      <c r="L14" s="103"/>
    </row>
    <row r="15" spans="1:12" s="5" customFormat="1" ht="37.5" x14ac:dyDescent="0.25">
      <c r="A15" s="55"/>
      <c r="B15" s="247" t="s">
        <v>786</v>
      </c>
      <c r="C15" s="272">
        <v>1</v>
      </c>
      <c r="D15" s="272">
        <v>1</v>
      </c>
      <c r="E15" s="245" t="s">
        <v>787</v>
      </c>
      <c r="F15" s="245" t="s">
        <v>320</v>
      </c>
      <c r="G15" s="243">
        <v>9</v>
      </c>
      <c r="H15" s="243"/>
      <c r="I15" s="243">
        <v>410</v>
      </c>
      <c r="J15" s="103"/>
      <c r="K15" s="103"/>
      <c r="L15" s="103"/>
    </row>
    <row r="16" spans="1:12" s="5" customFormat="1" ht="56.25" x14ac:dyDescent="0.25">
      <c r="A16" s="55"/>
      <c r="B16" s="248" t="s">
        <v>660</v>
      </c>
      <c r="C16" s="270">
        <v>1</v>
      </c>
      <c r="D16" s="270">
        <v>1</v>
      </c>
      <c r="E16" s="262" t="s">
        <v>782</v>
      </c>
      <c r="F16" s="262" t="s">
        <v>784</v>
      </c>
      <c r="G16" s="271">
        <v>10</v>
      </c>
      <c r="H16" s="271"/>
      <c r="I16" s="271">
        <v>300</v>
      </c>
      <c r="J16" s="103"/>
      <c r="K16" s="103"/>
      <c r="L16" s="103"/>
    </row>
    <row r="17" spans="1:12" s="5" customFormat="1" ht="37.5" x14ac:dyDescent="0.25">
      <c r="A17" s="55"/>
      <c r="B17" s="247" t="s">
        <v>661</v>
      </c>
      <c r="C17" s="272">
        <v>1</v>
      </c>
      <c r="D17" s="272">
        <v>1</v>
      </c>
      <c r="E17" s="245" t="s">
        <v>782</v>
      </c>
      <c r="F17" s="245" t="s">
        <v>318</v>
      </c>
      <c r="G17" s="243">
        <v>10</v>
      </c>
      <c r="H17" s="243"/>
      <c r="I17" s="243">
        <v>300</v>
      </c>
      <c r="J17" s="103"/>
      <c r="K17" s="103"/>
      <c r="L17" s="103"/>
    </row>
    <row r="18" spans="1:12" s="5" customFormat="1" ht="37.5" x14ac:dyDescent="0.25">
      <c r="A18" s="55"/>
      <c r="B18" s="64" t="s">
        <v>783</v>
      </c>
      <c r="C18" s="54">
        <v>1</v>
      </c>
      <c r="D18" s="54">
        <v>1</v>
      </c>
      <c r="E18" s="93" t="s">
        <v>782</v>
      </c>
      <c r="F18" s="93" t="s">
        <v>320</v>
      </c>
      <c r="G18" s="21">
        <v>16</v>
      </c>
      <c r="H18" s="21"/>
      <c r="I18" s="21">
        <v>300</v>
      </c>
      <c r="J18" s="103"/>
      <c r="K18" s="103"/>
      <c r="L18" s="103"/>
    </row>
    <row r="19" spans="1:12" s="5" customFormat="1" ht="37.5" x14ac:dyDescent="0.25">
      <c r="A19" s="55"/>
      <c r="B19" s="64" t="s">
        <v>797</v>
      </c>
      <c r="C19" s="54"/>
      <c r="D19" s="54"/>
      <c r="E19" s="93" t="s">
        <v>782</v>
      </c>
      <c r="F19" s="93" t="s">
        <v>320</v>
      </c>
      <c r="G19" s="21">
        <v>12</v>
      </c>
      <c r="H19" s="21"/>
      <c r="I19" s="21">
        <v>600</v>
      </c>
      <c r="J19" s="103">
        <v>1</v>
      </c>
      <c r="K19" s="103"/>
      <c r="L19" s="103"/>
    </row>
    <row r="20" spans="1:12" s="5" customFormat="1" ht="37.5" x14ac:dyDescent="0.25">
      <c r="A20" s="55"/>
      <c r="B20" s="64" t="s">
        <v>789</v>
      </c>
      <c r="C20" s="54">
        <v>1</v>
      </c>
      <c r="D20" s="54">
        <v>1</v>
      </c>
      <c r="E20" s="93" t="s">
        <v>782</v>
      </c>
      <c r="F20" s="93"/>
      <c r="G20" s="21">
        <v>12</v>
      </c>
      <c r="H20" s="21"/>
      <c r="I20" s="393">
        <v>360</v>
      </c>
      <c r="J20" s="103"/>
      <c r="K20" s="103"/>
      <c r="L20" s="103"/>
    </row>
    <row r="21" spans="1:12" s="5" customFormat="1" ht="37.5" x14ac:dyDescent="0.25">
      <c r="A21" s="55"/>
      <c r="B21" s="64" t="s">
        <v>790</v>
      </c>
      <c r="C21" s="54">
        <v>1</v>
      </c>
      <c r="D21" s="54">
        <v>1</v>
      </c>
      <c r="E21" s="93" t="s">
        <v>782</v>
      </c>
      <c r="F21" s="93" t="s">
        <v>337</v>
      </c>
      <c r="G21" s="21">
        <v>14</v>
      </c>
      <c r="H21" s="21"/>
      <c r="I21" s="393">
        <v>350</v>
      </c>
      <c r="J21" s="103"/>
      <c r="K21" s="103"/>
      <c r="L21" s="103"/>
    </row>
    <row r="22" spans="1:12" s="5" customFormat="1" ht="37.5" x14ac:dyDescent="0.25">
      <c r="A22" s="55"/>
      <c r="B22" s="64" t="s">
        <v>796</v>
      </c>
      <c r="C22" s="54">
        <v>1</v>
      </c>
      <c r="D22" s="54">
        <v>1</v>
      </c>
      <c r="E22" s="93" t="s">
        <v>782</v>
      </c>
      <c r="F22" s="93" t="s">
        <v>784</v>
      </c>
      <c r="G22" s="21">
        <v>6</v>
      </c>
      <c r="H22" s="21">
        <v>36</v>
      </c>
      <c r="I22" s="21">
        <v>540</v>
      </c>
      <c r="J22" s="103">
        <v>3</v>
      </c>
      <c r="K22" s="103"/>
      <c r="L22" s="103"/>
    </row>
    <row r="23" spans="1:12" s="5" customFormat="1" x14ac:dyDescent="0.25">
      <c r="A23" s="55"/>
      <c r="B23" s="120" t="s">
        <v>220</v>
      </c>
      <c r="C23" s="213">
        <f>SUM(C24:C30)</f>
        <v>0</v>
      </c>
      <c r="D23" s="213">
        <f>SUM(D24:D30)</f>
        <v>0</v>
      </c>
      <c r="E23" s="201"/>
      <c r="F23" s="122"/>
      <c r="G23" s="213">
        <f t="shared" ref="G23:L23" si="3">SUM(G24:G30)</f>
        <v>0</v>
      </c>
      <c r="H23" s="213">
        <f t="shared" si="3"/>
        <v>0</v>
      </c>
      <c r="I23" s="213">
        <f t="shared" si="3"/>
        <v>0</v>
      </c>
      <c r="J23" s="215">
        <f t="shared" si="3"/>
        <v>0</v>
      </c>
      <c r="K23" s="215">
        <f t="shared" si="3"/>
        <v>0</v>
      </c>
      <c r="L23" s="216">
        <f t="shared" si="3"/>
        <v>0</v>
      </c>
    </row>
    <row r="24" spans="1:12" s="5" customFormat="1" x14ac:dyDescent="0.25">
      <c r="A24" s="55"/>
      <c r="B24" s="124"/>
      <c r="C24" s="125"/>
      <c r="D24" s="125"/>
      <c r="E24" s="202"/>
      <c r="F24" s="126"/>
      <c r="G24" s="125"/>
      <c r="H24" s="125"/>
      <c r="I24" s="125"/>
      <c r="J24" s="126"/>
      <c r="K24" s="126"/>
      <c r="L24" s="203"/>
    </row>
    <row r="25" spans="1:12" s="5" customFormat="1" x14ac:dyDescent="0.25">
      <c r="A25" s="55"/>
      <c r="B25" s="124"/>
      <c r="C25" s="125"/>
      <c r="D25" s="125"/>
      <c r="E25" s="202"/>
      <c r="F25" s="126"/>
      <c r="G25" s="125"/>
      <c r="H25" s="125"/>
      <c r="I25" s="125"/>
      <c r="J25" s="126"/>
      <c r="K25" s="126"/>
      <c r="L25" s="203"/>
    </row>
    <row r="26" spans="1:12" s="5" customFormat="1" x14ac:dyDescent="0.25">
      <c r="A26" s="55"/>
      <c r="B26" s="124"/>
      <c r="C26" s="125"/>
      <c r="D26" s="125"/>
      <c r="E26" s="202"/>
      <c r="F26" s="126"/>
      <c r="G26" s="125"/>
      <c r="H26" s="125"/>
      <c r="I26" s="125"/>
      <c r="J26" s="126"/>
      <c r="K26" s="126"/>
      <c r="L26" s="203"/>
    </row>
    <row r="27" spans="1:12" s="5" customFormat="1" x14ac:dyDescent="0.25">
      <c r="A27" s="55"/>
      <c r="B27" s="124"/>
      <c r="C27" s="125"/>
      <c r="D27" s="125"/>
      <c r="E27" s="202"/>
      <c r="F27" s="126"/>
      <c r="G27" s="125"/>
      <c r="H27" s="125"/>
      <c r="I27" s="125"/>
      <c r="J27" s="126"/>
      <c r="K27" s="126"/>
      <c r="L27" s="203"/>
    </row>
    <row r="28" spans="1:12" s="5" customFormat="1" x14ac:dyDescent="0.25">
      <c r="A28" s="55"/>
      <c r="B28" s="64"/>
      <c r="C28" s="54"/>
      <c r="D28" s="54"/>
      <c r="E28" s="93"/>
      <c r="F28" s="93"/>
      <c r="G28" s="21"/>
      <c r="H28" s="21"/>
      <c r="I28" s="21"/>
      <c r="J28" s="103"/>
      <c r="K28" s="103"/>
      <c r="L28" s="103"/>
    </row>
    <row r="29" spans="1:12" s="5" customFormat="1" x14ac:dyDescent="0.25">
      <c r="A29" s="55"/>
      <c r="B29" s="64"/>
      <c r="C29" s="54"/>
      <c r="D29" s="54"/>
      <c r="E29" s="93"/>
      <c r="F29" s="93"/>
      <c r="G29" s="21"/>
      <c r="H29" s="21"/>
      <c r="I29" s="21"/>
      <c r="J29" s="103"/>
      <c r="K29" s="103"/>
      <c r="L29" s="103"/>
    </row>
    <row r="30" spans="1:12" x14ac:dyDescent="0.25">
      <c r="A30" s="55"/>
      <c r="B30" s="64"/>
      <c r="C30" s="54"/>
      <c r="D30" s="54"/>
      <c r="E30" s="93"/>
      <c r="F30" s="93"/>
      <c r="G30" s="21"/>
      <c r="H30" s="21"/>
      <c r="I30" s="21"/>
      <c r="J30" s="103"/>
      <c r="K30" s="103"/>
      <c r="L30" s="103"/>
    </row>
    <row r="31" spans="1:12" s="5" customFormat="1" ht="75" customHeight="1" x14ac:dyDescent="0.25">
      <c r="A31" s="56" t="s">
        <v>65</v>
      </c>
      <c r="B31" s="94" t="s">
        <v>58</v>
      </c>
      <c r="C31" s="94">
        <f>SUM(C32,C37,C43)</f>
        <v>1</v>
      </c>
      <c r="D31" s="94">
        <f>SUM(D32,D37,D43)</f>
        <v>1</v>
      </c>
      <c r="E31" s="94"/>
      <c r="F31" s="94"/>
      <c r="G31" s="94">
        <f>SUM(G32,G37,G43)</f>
        <v>22</v>
      </c>
      <c r="H31" s="94">
        <f>SUM(H32,H37,H43)</f>
        <v>0</v>
      </c>
      <c r="I31" s="94">
        <f>SUM(I32,I37,I43)</f>
        <v>800</v>
      </c>
      <c r="J31" s="94">
        <f>SUM(J32,J37,J43)</f>
        <v>0</v>
      </c>
      <c r="K31" s="94">
        <f>SUM(K32,K37,K43)</f>
        <v>0</v>
      </c>
      <c r="L31" s="94">
        <f>SUM(K32,K37,K43)</f>
        <v>0</v>
      </c>
    </row>
    <row r="32" spans="1:12" s="5" customFormat="1" x14ac:dyDescent="0.25">
      <c r="A32" s="55"/>
      <c r="B32" s="120" t="s">
        <v>218</v>
      </c>
      <c r="C32" s="213">
        <f>SUM(C33:C36)</f>
        <v>0</v>
      </c>
      <c r="D32" s="213">
        <f>SUM(D33:D36)</f>
        <v>0</v>
      </c>
      <c r="E32" s="201"/>
      <c r="F32" s="122"/>
      <c r="G32" s="213">
        <f t="shared" ref="G32:L32" si="4">SUM(G33:G36)</f>
        <v>0</v>
      </c>
      <c r="H32" s="213">
        <f t="shared" si="4"/>
        <v>0</v>
      </c>
      <c r="I32" s="213">
        <f t="shared" si="4"/>
        <v>0</v>
      </c>
      <c r="J32" s="215">
        <f t="shared" si="4"/>
        <v>0</v>
      </c>
      <c r="K32" s="215">
        <f t="shared" si="4"/>
        <v>0</v>
      </c>
      <c r="L32" s="216">
        <f t="shared" si="4"/>
        <v>0</v>
      </c>
    </row>
    <row r="33" spans="1:12" s="5" customFormat="1" x14ac:dyDescent="0.25">
      <c r="A33" s="55"/>
      <c r="B33" s="64"/>
      <c r="C33" s="54"/>
      <c r="D33" s="54"/>
      <c r="E33" s="93"/>
      <c r="F33" s="93"/>
      <c r="G33" s="21"/>
      <c r="H33" s="21"/>
      <c r="I33" s="21"/>
      <c r="J33" s="93"/>
      <c r="K33" s="93"/>
      <c r="L33" s="93"/>
    </row>
    <row r="34" spans="1:12" s="5" customFormat="1" x14ac:dyDescent="0.25">
      <c r="A34" s="55"/>
      <c r="B34" s="64"/>
      <c r="C34" s="54"/>
      <c r="D34" s="54"/>
      <c r="E34" s="93"/>
      <c r="F34" s="93"/>
      <c r="G34" s="21"/>
      <c r="H34" s="21"/>
      <c r="I34" s="21"/>
      <c r="J34" s="93"/>
      <c r="K34" s="93"/>
      <c r="L34" s="93"/>
    </row>
    <row r="35" spans="1:12" s="5" customFormat="1" x14ac:dyDescent="0.25">
      <c r="A35" s="55"/>
      <c r="B35" s="64"/>
      <c r="C35" s="54"/>
      <c r="D35" s="54"/>
      <c r="E35" s="93"/>
      <c r="F35" s="93"/>
      <c r="G35" s="21"/>
      <c r="H35" s="21"/>
      <c r="I35" s="21"/>
      <c r="J35" s="93"/>
      <c r="K35" s="93"/>
      <c r="L35" s="93"/>
    </row>
    <row r="36" spans="1:12" s="5" customFormat="1" x14ac:dyDescent="0.25">
      <c r="A36" s="55"/>
      <c r="B36" s="64"/>
      <c r="C36" s="54"/>
      <c r="D36" s="54"/>
      <c r="E36" s="93"/>
      <c r="F36" s="93"/>
      <c r="G36" s="21"/>
      <c r="H36" s="21"/>
      <c r="I36" s="21"/>
      <c r="J36" s="93"/>
      <c r="K36" s="93"/>
      <c r="L36" s="93"/>
    </row>
    <row r="37" spans="1:12" s="5" customFormat="1" x14ac:dyDescent="0.25">
      <c r="A37" s="55"/>
      <c r="B37" s="120" t="s">
        <v>219</v>
      </c>
      <c r="C37" s="213">
        <f>SUM(C38:C42)</f>
        <v>1</v>
      </c>
      <c r="D37" s="213">
        <f>SUM(D38:D42)</f>
        <v>1</v>
      </c>
      <c r="E37" s="201"/>
      <c r="F37" s="122"/>
      <c r="G37" s="213">
        <f t="shared" ref="G37:L37" si="5">SUM(G38:G42)</f>
        <v>22</v>
      </c>
      <c r="H37" s="213">
        <f t="shared" si="5"/>
        <v>0</v>
      </c>
      <c r="I37" s="213">
        <f t="shared" si="5"/>
        <v>800</v>
      </c>
      <c r="J37" s="215">
        <f t="shared" si="5"/>
        <v>0</v>
      </c>
      <c r="K37" s="215">
        <f t="shared" si="5"/>
        <v>0</v>
      </c>
      <c r="L37" s="216">
        <f t="shared" si="5"/>
        <v>0</v>
      </c>
    </row>
    <row r="38" spans="1:12" s="5" customFormat="1" ht="37.5" x14ac:dyDescent="0.25">
      <c r="A38" s="55"/>
      <c r="B38" s="64" t="s">
        <v>785</v>
      </c>
      <c r="C38" s="54">
        <v>1</v>
      </c>
      <c r="D38" s="54">
        <v>1</v>
      </c>
      <c r="E38" s="93" t="s">
        <v>782</v>
      </c>
      <c r="F38" s="93" t="s">
        <v>318</v>
      </c>
      <c r="G38" s="21">
        <v>22</v>
      </c>
      <c r="H38" s="21"/>
      <c r="I38" s="21">
        <v>800</v>
      </c>
      <c r="J38" s="93"/>
      <c r="K38" s="93"/>
      <c r="L38" s="93"/>
    </row>
    <row r="39" spans="1:12" s="5" customFormat="1" x14ac:dyDescent="0.25">
      <c r="A39" s="55"/>
      <c r="B39" s="64"/>
      <c r="C39" s="54"/>
      <c r="D39" s="54"/>
      <c r="E39" s="93"/>
      <c r="F39" s="93"/>
      <c r="G39" s="21"/>
      <c r="H39" s="21"/>
      <c r="I39" s="21"/>
      <c r="J39" s="93"/>
      <c r="K39" s="93"/>
      <c r="L39" s="93"/>
    </row>
    <row r="40" spans="1:12" s="5" customFormat="1" x14ac:dyDescent="0.25">
      <c r="A40" s="55"/>
      <c r="B40" s="64"/>
      <c r="C40" s="54"/>
      <c r="D40" s="54"/>
      <c r="E40" s="93"/>
      <c r="F40" s="93"/>
      <c r="G40" s="21"/>
      <c r="H40" s="21"/>
      <c r="I40" s="21"/>
      <c r="J40" s="93"/>
      <c r="K40" s="93"/>
      <c r="L40" s="93"/>
    </row>
    <row r="41" spans="1:12" s="5" customFormat="1" x14ac:dyDescent="0.25">
      <c r="A41" s="55"/>
      <c r="B41" s="64"/>
      <c r="C41" s="54"/>
      <c r="D41" s="54"/>
      <c r="E41" s="93"/>
      <c r="F41" s="93"/>
      <c r="G41" s="21"/>
      <c r="H41" s="21"/>
      <c r="I41" s="21"/>
      <c r="J41" s="93"/>
      <c r="K41" s="93"/>
      <c r="L41" s="93"/>
    </row>
    <row r="42" spans="1:12" s="5" customFormat="1" x14ac:dyDescent="0.25">
      <c r="A42" s="55"/>
      <c r="B42" s="64"/>
      <c r="C42" s="54"/>
      <c r="D42" s="54"/>
      <c r="E42" s="93"/>
      <c r="F42" s="93"/>
      <c r="G42" s="21"/>
      <c r="H42" s="21"/>
      <c r="I42" s="21"/>
      <c r="J42" s="93"/>
      <c r="K42" s="93"/>
      <c r="L42" s="93"/>
    </row>
    <row r="43" spans="1:12" s="5" customFormat="1" x14ac:dyDescent="0.25">
      <c r="A43" s="55"/>
      <c r="B43" s="120" t="s">
        <v>220</v>
      </c>
      <c r="C43" s="213">
        <f>SUM(C44:C48)</f>
        <v>0</v>
      </c>
      <c r="D43" s="213">
        <f>SUM(D44:D48)</f>
        <v>0</v>
      </c>
      <c r="E43" s="201"/>
      <c r="F43" s="122"/>
      <c r="G43" s="213">
        <f t="shared" ref="G43:L43" si="6">SUM(G44:G48)</f>
        <v>0</v>
      </c>
      <c r="H43" s="213">
        <f t="shared" si="6"/>
        <v>0</v>
      </c>
      <c r="I43" s="213">
        <f t="shared" si="6"/>
        <v>0</v>
      </c>
      <c r="J43" s="215">
        <f t="shared" si="6"/>
        <v>0</v>
      </c>
      <c r="K43" s="215">
        <f t="shared" si="6"/>
        <v>0</v>
      </c>
      <c r="L43" s="216">
        <f t="shared" si="6"/>
        <v>0</v>
      </c>
    </row>
    <row r="44" spans="1:12" s="5" customFormat="1" x14ac:dyDescent="0.25">
      <c r="A44" s="55"/>
      <c r="B44" s="64"/>
      <c r="C44" s="54"/>
      <c r="D44" s="54"/>
      <c r="E44" s="93"/>
      <c r="F44" s="93"/>
      <c r="G44" s="21"/>
      <c r="H44" s="21"/>
      <c r="I44" s="21"/>
      <c r="J44" s="93"/>
      <c r="K44" s="93"/>
      <c r="L44" s="93"/>
    </row>
    <row r="45" spans="1:12" s="5" customFormat="1" x14ac:dyDescent="0.25">
      <c r="A45" s="55"/>
      <c r="B45" s="64"/>
      <c r="C45" s="54"/>
      <c r="D45" s="54"/>
      <c r="E45" s="93"/>
      <c r="F45" s="93"/>
      <c r="G45" s="21"/>
      <c r="H45" s="21"/>
      <c r="I45" s="21"/>
      <c r="J45" s="93"/>
      <c r="K45" s="93"/>
      <c r="L45" s="93"/>
    </row>
    <row r="46" spans="1:12" s="5" customFormat="1" x14ac:dyDescent="0.25">
      <c r="A46" s="55"/>
      <c r="B46" s="64"/>
      <c r="C46" s="54"/>
      <c r="D46" s="54"/>
      <c r="E46" s="93"/>
      <c r="F46" s="93"/>
      <c r="G46" s="21"/>
      <c r="H46" s="21"/>
      <c r="I46" s="21"/>
      <c r="J46" s="93"/>
      <c r="K46" s="93"/>
      <c r="L46" s="93"/>
    </row>
    <row r="47" spans="1:12" s="5" customFormat="1" x14ac:dyDescent="0.25">
      <c r="A47" s="55"/>
      <c r="B47" s="64"/>
      <c r="C47" s="54"/>
      <c r="D47" s="54"/>
      <c r="E47" s="93"/>
      <c r="F47" s="93"/>
      <c r="G47" s="21"/>
      <c r="H47" s="21"/>
      <c r="I47" s="21"/>
      <c r="J47" s="93"/>
      <c r="K47" s="93"/>
      <c r="L47" s="93"/>
    </row>
    <row r="48" spans="1:12" x14ac:dyDescent="0.25">
      <c r="A48" s="55"/>
      <c r="B48" s="64"/>
      <c r="C48" s="54"/>
      <c r="D48" s="54"/>
      <c r="E48" s="93"/>
      <c r="F48" s="93"/>
      <c r="G48" s="21"/>
      <c r="H48" s="21"/>
      <c r="I48" s="21"/>
      <c r="J48" s="93"/>
      <c r="K48" s="93"/>
      <c r="L48" s="93"/>
    </row>
    <row r="49" spans="1:12" s="5" customFormat="1" ht="37.5" customHeight="1" x14ac:dyDescent="0.25">
      <c r="A49" s="56" t="s">
        <v>91</v>
      </c>
      <c r="B49" s="94" t="s">
        <v>66</v>
      </c>
      <c r="C49" s="94">
        <f>SUM(C50,C54,C59)</f>
        <v>0</v>
      </c>
      <c r="D49" s="94">
        <f>SUM(D50,D54,D59)</f>
        <v>0</v>
      </c>
      <c r="E49" s="94"/>
      <c r="F49" s="56"/>
      <c r="G49" s="94">
        <f t="shared" ref="G49:L49" si="7">SUM(G50,G54,G59)</f>
        <v>0</v>
      </c>
      <c r="H49" s="94">
        <f t="shared" si="7"/>
        <v>0</v>
      </c>
      <c r="I49" s="94">
        <f t="shared" si="7"/>
        <v>0</v>
      </c>
      <c r="J49" s="94">
        <f t="shared" si="7"/>
        <v>0</v>
      </c>
      <c r="K49" s="94">
        <f t="shared" si="7"/>
        <v>0</v>
      </c>
      <c r="L49" s="94">
        <f t="shared" si="7"/>
        <v>0</v>
      </c>
    </row>
    <row r="50" spans="1:12" s="5" customFormat="1" x14ac:dyDescent="0.25">
      <c r="A50" s="55"/>
      <c r="B50" s="120" t="s">
        <v>218</v>
      </c>
      <c r="C50" s="121">
        <f>SUM(C51:C53)</f>
        <v>0</v>
      </c>
      <c r="D50" s="121">
        <f>SUM(D51:D53)</f>
        <v>0</v>
      </c>
      <c r="E50" s="201"/>
      <c r="F50" s="122"/>
      <c r="G50" s="121">
        <f t="shared" ref="G50:L50" si="8">SUM(G51:G53)</f>
        <v>0</v>
      </c>
      <c r="H50" s="121">
        <f t="shared" si="8"/>
        <v>0</v>
      </c>
      <c r="I50" s="121">
        <f t="shared" si="8"/>
        <v>0</v>
      </c>
      <c r="J50" s="122">
        <f t="shared" si="8"/>
        <v>0</v>
      </c>
      <c r="K50" s="122">
        <f t="shared" si="8"/>
        <v>0</v>
      </c>
      <c r="L50" s="123">
        <f t="shared" si="8"/>
        <v>0</v>
      </c>
    </row>
    <row r="51" spans="1:12" s="5" customFormat="1" x14ac:dyDescent="0.25">
      <c r="A51" s="55"/>
      <c r="B51" s="64"/>
      <c r="C51" s="54"/>
      <c r="D51" s="54"/>
      <c r="E51" s="93"/>
      <c r="F51" s="93"/>
      <c r="G51" s="21"/>
      <c r="H51" s="21"/>
      <c r="I51" s="21"/>
      <c r="J51" s="93"/>
      <c r="K51" s="93"/>
      <c r="L51" s="93"/>
    </row>
    <row r="52" spans="1:12" s="5" customFormat="1" x14ac:dyDescent="0.25">
      <c r="A52" s="55"/>
      <c r="B52" s="64"/>
      <c r="C52" s="54"/>
      <c r="D52" s="54"/>
      <c r="E52" s="93"/>
      <c r="F52" s="93"/>
      <c r="G52" s="21"/>
      <c r="H52" s="21"/>
      <c r="I52" s="21"/>
      <c r="J52" s="93"/>
      <c r="K52" s="93"/>
      <c r="L52" s="93"/>
    </row>
    <row r="53" spans="1:12" s="5" customFormat="1" x14ac:dyDescent="0.25">
      <c r="A53" s="55"/>
      <c r="B53" s="64"/>
      <c r="C53" s="54"/>
      <c r="D53" s="54"/>
      <c r="E53" s="93"/>
      <c r="F53" s="93"/>
      <c r="G53" s="21"/>
      <c r="H53" s="21"/>
      <c r="I53" s="21"/>
      <c r="J53" s="93"/>
      <c r="K53" s="93"/>
      <c r="L53" s="93"/>
    </row>
    <row r="54" spans="1:12" s="5" customFormat="1" x14ac:dyDescent="0.25">
      <c r="A54" s="55"/>
      <c r="B54" s="120" t="s">
        <v>219</v>
      </c>
      <c r="C54" s="121">
        <f>SUM(C55:C58)</f>
        <v>0</v>
      </c>
      <c r="D54" s="121">
        <f>SUM(D55:D58)</f>
        <v>0</v>
      </c>
      <c r="E54" s="201"/>
      <c r="F54" s="122"/>
      <c r="G54" s="121">
        <f t="shared" ref="G54:L54" si="9">SUM(G55:G58)</f>
        <v>0</v>
      </c>
      <c r="H54" s="121">
        <f t="shared" si="9"/>
        <v>0</v>
      </c>
      <c r="I54" s="121">
        <f t="shared" si="9"/>
        <v>0</v>
      </c>
      <c r="J54" s="122">
        <f t="shared" si="9"/>
        <v>0</v>
      </c>
      <c r="K54" s="122">
        <f t="shared" si="9"/>
        <v>0</v>
      </c>
      <c r="L54" s="123">
        <f t="shared" si="9"/>
        <v>0</v>
      </c>
    </row>
    <row r="55" spans="1:12" s="5" customFormat="1" x14ac:dyDescent="0.25">
      <c r="A55" s="55"/>
      <c r="B55" s="64"/>
      <c r="C55" s="54"/>
      <c r="D55" s="54"/>
      <c r="E55" s="93"/>
      <c r="F55" s="93"/>
      <c r="G55" s="21"/>
      <c r="H55" s="21"/>
      <c r="I55" s="21"/>
      <c r="J55" s="93"/>
      <c r="K55" s="93"/>
      <c r="L55" s="93"/>
    </row>
    <row r="56" spans="1:12" s="5" customFormat="1" x14ac:dyDescent="0.25">
      <c r="A56" s="55"/>
      <c r="B56" s="64"/>
      <c r="C56" s="54"/>
      <c r="D56" s="54"/>
      <c r="E56" s="93"/>
      <c r="F56" s="93"/>
      <c r="G56" s="21"/>
      <c r="H56" s="21"/>
      <c r="I56" s="21"/>
      <c r="J56" s="93"/>
      <c r="K56" s="93"/>
      <c r="L56" s="93"/>
    </row>
    <row r="57" spans="1:12" s="5" customFormat="1" x14ac:dyDescent="0.25">
      <c r="A57" s="55"/>
      <c r="B57" s="64"/>
      <c r="C57" s="54"/>
      <c r="D57" s="54"/>
      <c r="E57" s="93"/>
      <c r="F57" s="93"/>
      <c r="G57" s="21"/>
      <c r="H57" s="21"/>
      <c r="I57" s="21"/>
      <c r="J57" s="93"/>
      <c r="K57" s="93"/>
      <c r="L57" s="93"/>
    </row>
    <row r="58" spans="1:12" s="5" customFormat="1" x14ac:dyDescent="0.25">
      <c r="A58" s="55"/>
      <c r="B58" s="64"/>
      <c r="C58" s="54"/>
      <c r="D58" s="54"/>
      <c r="E58" s="93"/>
      <c r="F58" s="93"/>
      <c r="G58" s="21"/>
      <c r="H58" s="21"/>
      <c r="I58" s="21"/>
      <c r="J58" s="93"/>
      <c r="K58" s="93"/>
      <c r="L58" s="93"/>
    </row>
    <row r="59" spans="1:12" s="5" customFormat="1" x14ac:dyDescent="0.25">
      <c r="A59" s="55"/>
      <c r="B59" s="120" t="s">
        <v>220</v>
      </c>
      <c r="C59" s="121">
        <f>SUM(C60:C62)</f>
        <v>0</v>
      </c>
      <c r="D59" s="121">
        <f>SUM(D60:D62)</f>
        <v>0</v>
      </c>
      <c r="E59" s="201"/>
      <c r="F59" s="122"/>
      <c r="G59" s="121">
        <f t="shared" ref="G59:L59" si="10">SUM(G60:G62)</f>
        <v>0</v>
      </c>
      <c r="H59" s="121">
        <f t="shared" si="10"/>
        <v>0</v>
      </c>
      <c r="I59" s="121">
        <f t="shared" si="10"/>
        <v>0</v>
      </c>
      <c r="J59" s="122">
        <f t="shared" si="10"/>
        <v>0</v>
      </c>
      <c r="K59" s="122">
        <f t="shared" si="10"/>
        <v>0</v>
      </c>
      <c r="L59" s="123">
        <f t="shared" si="10"/>
        <v>0</v>
      </c>
    </row>
    <row r="60" spans="1:12" s="5" customFormat="1" x14ac:dyDescent="0.25">
      <c r="A60" s="55"/>
      <c r="B60" s="64"/>
      <c r="C60" s="54"/>
      <c r="D60" s="54"/>
      <c r="E60" s="93"/>
      <c r="F60" s="93"/>
      <c r="G60" s="21"/>
      <c r="H60" s="21"/>
      <c r="I60" s="21"/>
      <c r="J60" s="93"/>
      <c r="K60" s="93"/>
      <c r="L60" s="93"/>
    </row>
    <row r="61" spans="1:12" s="5" customFormat="1" x14ac:dyDescent="0.25">
      <c r="A61" s="55"/>
      <c r="B61" s="64"/>
      <c r="C61" s="54"/>
      <c r="D61" s="54"/>
      <c r="E61" s="93"/>
      <c r="F61" s="93"/>
      <c r="G61" s="21"/>
      <c r="H61" s="21"/>
      <c r="I61" s="21"/>
      <c r="J61" s="93"/>
      <c r="K61" s="93"/>
      <c r="L61" s="93"/>
    </row>
    <row r="62" spans="1:12" x14ac:dyDescent="0.25">
      <c r="A62" s="55"/>
      <c r="B62" s="64"/>
      <c r="C62" s="54"/>
      <c r="D62" s="54"/>
      <c r="E62" s="93"/>
      <c r="F62" s="93"/>
      <c r="G62" s="21"/>
      <c r="H62" s="21"/>
      <c r="I62" s="21"/>
      <c r="J62" s="93"/>
      <c r="K62" s="93"/>
      <c r="L62" s="93"/>
    </row>
    <row r="63" spans="1:12" s="5" customFormat="1" ht="75" customHeight="1" x14ac:dyDescent="0.25">
      <c r="A63" s="94" t="s">
        <v>92</v>
      </c>
      <c r="B63" s="94" t="s">
        <v>67</v>
      </c>
      <c r="C63" s="94">
        <f>SUM(C64,C68,C72)</f>
        <v>1</v>
      </c>
      <c r="D63" s="94">
        <f>SUM(D64,D68,D72)</f>
        <v>1</v>
      </c>
      <c r="E63" s="94"/>
      <c r="F63" s="94"/>
      <c r="G63" s="94">
        <f t="shared" ref="G63:L63" si="11">SUM(G64,G68,G72)</f>
        <v>10</v>
      </c>
      <c r="H63" s="94">
        <f t="shared" si="11"/>
        <v>0</v>
      </c>
      <c r="I63" s="94">
        <f t="shared" si="11"/>
        <v>440</v>
      </c>
      <c r="J63" s="94">
        <f t="shared" si="11"/>
        <v>0</v>
      </c>
      <c r="K63" s="94">
        <f t="shared" si="11"/>
        <v>0</v>
      </c>
      <c r="L63" s="94">
        <f t="shared" si="11"/>
        <v>0</v>
      </c>
    </row>
    <row r="64" spans="1:12" s="5" customFormat="1" x14ac:dyDescent="0.25">
      <c r="A64" s="55"/>
      <c r="B64" s="120" t="s">
        <v>218</v>
      </c>
      <c r="C64" s="121">
        <f>SUM(C65:C67)</f>
        <v>0</v>
      </c>
      <c r="D64" s="121">
        <f>SUM(D65:D67)</f>
        <v>0</v>
      </c>
      <c r="E64" s="201"/>
      <c r="F64" s="122"/>
      <c r="G64" s="121">
        <f t="shared" ref="G64:L64" si="12">SUM(G65:G67)</f>
        <v>0</v>
      </c>
      <c r="H64" s="121">
        <f t="shared" si="12"/>
        <v>0</v>
      </c>
      <c r="I64" s="121">
        <f t="shared" si="12"/>
        <v>0</v>
      </c>
      <c r="J64" s="122">
        <f t="shared" si="12"/>
        <v>0</v>
      </c>
      <c r="K64" s="122">
        <f t="shared" si="12"/>
        <v>0</v>
      </c>
      <c r="L64" s="123">
        <f t="shared" si="12"/>
        <v>0</v>
      </c>
    </row>
    <row r="65" spans="1:12" s="5" customFormat="1" x14ac:dyDescent="0.25">
      <c r="A65" s="55"/>
      <c r="B65" s="64"/>
      <c r="C65" s="54"/>
      <c r="D65" s="54"/>
      <c r="E65" s="93"/>
      <c r="F65" s="93"/>
      <c r="G65" s="21"/>
      <c r="H65" s="21"/>
      <c r="I65" s="21"/>
      <c r="J65" s="93"/>
      <c r="K65" s="93"/>
      <c r="L65" s="93"/>
    </row>
    <row r="66" spans="1:12" s="5" customFormat="1" x14ac:dyDescent="0.25">
      <c r="A66" s="55"/>
      <c r="B66" s="64"/>
      <c r="C66" s="54"/>
      <c r="D66" s="54"/>
      <c r="E66" s="93"/>
      <c r="F66" s="93"/>
      <c r="G66" s="21"/>
      <c r="H66" s="21"/>
      <c r="I66" s="21"/>
      <c r="J66" s="93"/>
      <c r="K66" s="93"/>
      <c r="L66" s="93"/>
    </row>
    <row r="67" spans="1:12" s="5" customFormat="1" x14ac:dyDescent="0.25">
      <c r="A67" s="55"/>
      <c r="B67" s="64"/>
      <c r="C67" s="54"/>
      <c r="D67" s="54"/>
      <c r="E67" s="93"/>
      <c r="F67" s="93"/>
      <c r="G67" s="21"/>
      <c r="H67" s="21"/>
      <c r="I67" s="21"/>
      <c r="J67" s="93"/>
      <c r="K67" s="93"/>
      <c r="L67" s="93"/>
    </row>
    <row r="68" spans="1:12" s="5" customFormat="1" x14ac:dyDescent="0.25">
      <c r="A68" s="55"/>
      <c r="B68" s="120" t="s">
        <v>219</v>
      </c>
      <c r="C68" s="121">
        <f>SUM(C69:C71)</f>
        <v>1</v>
      </c>
      <c r="D68" s="121">
        <f>SUM(D69:D71)</f>
        <v>1</v>
      </c>
      <c r="E68" s="201"/>
      <c r="F68" s="122"/>
      <c r="G68" s="121">
        <f t="shared" ref="G68:L68" si="13">SUM(G69:G71)</f>
        <v>10</v>
      </c>
      <c r="H68" s="121">
        <f t="shared" si="13"/>
        <v>0</v>
      </c>
      <c r="I68" s="121">
        <f t="shared" si="13"/>
        <v>440</v>
      </c>
      <c r="J68" s="122">
        <f t="shared" si="13"/>
        <v>0</v>
      </c>
      <c r="K68" s="122">
        <f t="shared" si="13"/>
        <v>0</v>
      </c>
      <c r="L68" s="123">
        <f t="shared" si="13"/>
        <v>0</v>
      </c>
    </row>
    <row r="69" spans="1:12" s="5" customFormat="1" ht="37.5" x14ac:dyDescent="0.25">
      <c r="A69" s="55"/>
      <c r="B69" s="64" t="s">
        <v>798</v>
      </c>
      <c r="C69" s="54">
        <v>1</v>
      </c>
      <c r="D69" s="54">
        <v>1</v>
      </c>
      <c r="E69" s="93" t="s">
        <v>782</v>
      </c>
      <c r="F69" s="93" t="s">
        <v>788</v>
      </c>
      <c r="G69" s="21">
        <v>10</v>
      </c>
      <c r="H69" s="21"/>
      <c r="I69" s="21">
        <v>440</v>
      </c>
      <c r="J69" s="93"/>
      <c r="K69" s="93"/>
      <c r="L69" s="93"/>
    </row>
    <row r="70" spans="1:12" s="5" customFormat="1" x14ac:dyDescent="0.25">
      <c r="A70" s="55"/>
      <c r="B70" s="64"/>
      <c r="C70" s="54"/>
      <c r="D70" s="54"/>
      <c r="E70" s="93"/>
      <c r="F70" s="93"/>
      <c r="G70" s="21"/>
      <c r="H70" s="21"/>
      <c r="I70" s="21"/>
      <c r="J70" s="93"/>
      <c r="K70" s="93"/>
      <c r="L70" s="93"/>
    </row>
    <row r="71" spans="1:12" s="5" customFormat="1" x14ac:dyDescent="0.25">
      <c r="A71" s="55"/>
      <c r="B71" s="64"/>
      <c r="C71" s="54"/>
      <c r="D71" s="54"/>
      <c r="E71" s="93"/>
      <c r="F71" s="93"/>
      <c r="G71" s="21"/>
      <c r="H71" s="21"/>
      <c r="I71" s="21"/>
      <c r="J71" s="93"/>
      <c r="K71" s="93"/>
      <c r="L71" s="93"/>
    </row>
    <row r="72" spans="1:12" s="5" customFormat="1" x14ac:dyDescent="0.25">
      <c r="A72" s="55"/>
      <c r="B72" s="120" t="s">
        <v>220</v>
      </c>
      <c r="C72" s="121">
        <f>SUM(C73:C76)</f>
        <v>0</v>
      </c>
      <c r="D72" s="121">
        <f>SUM(D73:D76)</f>
        <v>0</v>
      </c>
      <c r="E72" s="201"/>
      <c r="F72" s="122"/>
      <c r="G72" s="121">
        <f t="shared" ref="G72:L72" si="14">SUM(G73:G76)</f>
        <v>0</v>
      </c>
      <c r="H72" s="121">
        <f t="shared" si="14"/>
        <v>0</v>
      </c>
      <c r="I72" s="121">
        <f t="shared" si="14"/>
        <v>0</v>
      </c>
      <c r="J72" s="122">
        <f t="shared" si="14"/>
        <v>0</v>
      </c>
      <c r="K72" s="122">
        <f t="shared" si="14"/>
        <v>0</v>
      </c>
      <c r="L72" s="123">
        <f t="shared" si="14"/>
        <v>0</v>
      </c>
    </row>
    <row r="73" spans="1:12" s="5" customFormat="1" x14ac:dyDescent="0.25">
      <c r="A73" s="55"/>
      <c r="B73" s="64"/>
      <c r="C73" s="54"/>
      <c r="D73" s="54"/>
      <c r="E73" s="93"/>
      <c r="F73" s="93"/>
      <c r="G73" s="21"/>
      <c r="H73" s="21"/>
      <c r="I73" s="21"/>
      <c r="J73" s="93"/>
      <c r="K73" s="93"/>
      <c r="L73" s="93"/>
    </row>
    <row r="74" spans="1:12" s="5" customFormat="1" x14ac:dyDescent="0.25">
      <c r="A74" s="55"/>
      <c r="B74" s="64"/>
      <c r="C74" s="54"/>
      <c r="D74" s="54"/>
      <c r="E74" s="93"/>
      <c r="F74" s="93"/>
      <c r="G74" s="21"/>
      <c r="H74" s="21"/>
      <c r="I74" s="21"/>
      <c r="J74" s="93"/>
      <c r="K74" s="93"/>
      <c r="L74" s="93"/>
    </row>
    <row r="75" spans="1:12" s="5" customFormat="1" x14ac:dyDescent="0.25">
      <c r="A75" s="55"/>
      <c r="B75" s="64"/>
      <c r="C75" s="54"/>
      <c r="D75" s="54"/>
      <c r="E75" s="93"/>
      <c r="F75" s="93"/>
      <c r="G75" s="21"/>
      <c r="H75" s="21"/>
      <c r="I75" s="21"/>
      <c r="J75" s="93"/>
      <c r="K75" s="93"/>
      <c r="L75" s="93"/>
    </row>
    <row r="76" spans="1:12" x14ac:dyDescent="0.25">
      <c r="A76" s="55"/>
      <c r="B76" s="64"/>
      <c r="C76" s="54"/>
      <c r="D76" s="54"/>
      <c r="E76" s="93"/>
      <c r="F76" s="93"/>
      <c r="G76" s="21"/>
      <c r="H76" s="21"/>
      <c r="I76" s="21"/>
      <c r="J76" s="93"/>
      <c r="K76" s="93"/>
      <c r="L76" s="93"/>
    </row>
    <row r="77" spans="1:12" s="5" customFormat="1" ht="93.75" customHeight="1" x14ac:dyDescent="0.25">
      <c r="A77" s="94" t="s">
        <v>93</v>
      </c>
      <c r="B77" s="94" t="s">
        <v>68</v>
      </c>
      <c r="C77" s="94">
        <f>SUM(C78,C82,C88)</f>
        <v>2</v>
      </c>
      <c r="D77" s="94">
        <f>SUM(D78,D82,D88)</f>
        <v>4</v>
      </c>
      <c r="E77" s="94"/>
      <c r="F77" s="94"/>
      <c r="G77" s="94">
        <f t="shared" ref="G77:L77" si="15">SUM(G78,G82,G88)</f>
        <v>45</v>
      </c>
      <c r="H77" s="94">
        <f t="shared" si="15"/>
        <v>18</v>
      </c>
      <c r="I77" s="94">
        <f t="shared" si="15"/>
        <v>1060</v>
      </c>
      <c r="J77" s="94">
        <f t="shared" si="15"/>
        <v>2</v>
      </c>
      <c r="K77" s="94">
        <f t="shared" si="15"/>
        <v>1</v>
      </c>
      <c r="L77" s="94">
        <f t="shared" si="15"/>
        <v>180000</v>
      </c>
    </row>
    <row r="78" spans="1:12" s="5" customFormat="1" x14ac:dyDescent="0.25">
      <c r="A78" s="55"/>
      <c r="B78" s="120" t="s">
        <v>218</v>
      </c>
      <c r="C78" s="121">
        <f>SUM(C79:C81)</f>
        <v>0</v>
      </c>
      <c r="D78" s="121">
        <f>SUM(D79:D81)</f>
        <v>0</v>
      </c>
      <c r="E78" s="201"/>
      <c r="F78" s="122"/>
      <c r="G78" s="121">
        <f t="shared" ref="G78:L78" si="16">SUM(G79:G81)</f>
        <v>0</v>
      </c>
      <c r="H78" s="121">
        <f t="shared" si="16"/>
        <v>0</v>
      </c>
      <c r="I78" s="121">
        <f t="shared" si="16"/>
        <v>0</v>
      </c>
      <c r="J78" s="122">
        <f t="shared" si="16"/>
        <v>0</v>
      </c>
      <c r="K78" s="122">
        <f t="shared" si="16"/>
        <v>0</v>
      </c>
      <c r="L78" s="123">
        <f t="shared" si="16"/>
        <v>0</v>
      </c>
    </row>
    <row r="79" spans="1:12" s="5" customFormat="1" x14ac:dyDescent="0.25">
      <c r="A79" s="55"/>
      <c r="B79" s="64"/>
      <c r="C79" s="54"/>
      <c r="D79" s="54"/>
      <c r="E79" s="93"/>
      <c r="F79" s="93"/>
      <c r="G79" s="21"/>
      <c r="H79" s="21"/>
      <c r="I79" s="21"/>
      <c r="J79" s="93"/>
      <c r="K79" s="93"/>
      <c r="L79" s="93"/>
    </row>
    <row r="80" spans="1:12" s="5" customFormat="1" x14ac:dyDescent="0.25">
      <c r="A80" s="55"/>
      <c r="B80" s="64"/>
      <c r="C80" s="54"/>
      <c r="D80" s="54"/>
      <c r="E80" s="93"/>
      <c r="F80" s="93"/>
      <c r="G80" s="21"/>
      <c r="H80" s="21"/>
      <c r="I80" s="21"/>
      <c r="J80" s="93"/>
      <c r="K80" s="93"/>
      <c r="L80" s="93"/>
    </row>
    <row r="81" spans="1:12" s="5" customFormat="1" x14ac:dyDescent="0.25">
      <c r="A81" s="55"/>
      <c r="B81" s="64"/>
      <c r="C81" s="54"/>
      <c r="D81" s="54"/>
      <c r="E81" s="93"/>
      <c r="F81" s="93"/>
      <c r="G81" s="21"/>
      <c r="H81" s="21"/>
      <c r="I81" s="21"/>
      <c r="J81" s="93"/>
      <c r="K81" s="93"/>
      <c r="L81" s="93"/>
    </row>
    <row r="82" spans="1:12" s="5" customFormat="1" x14ac:dyDescent="0.25">
      <c r="A82" s="55"/>
      <c r="B82" s="120" t="s">
        <v>219</v>
      </c>
      <c r="C82" s="121">
        <f>SUM(C83:C87)</f>
        <v>2</v>
      </c>
      <c r="D82" s="121">
        <f>SUM(D83:D87)</f>
        <v>2</v>
      </c>
      <c r="E82" s="201"/>
      <c r="F82" s="122"/>
      <c r="G82" s="121">
        <f t="shared" ref="G82:L82" si="17">SUM(G83:G87)</f>
        <v>24</v>
      </c>
      <c r="H82" s="121">
        <f t="shared" si="17"/>
        <v>0</v>
      </c>
      <c r="I82" s="121">
        <f t="shared" si="17"/>
        <v>600</v>
      </c>
      <c r="J82" s="122">
        <f t="shared" si="17"/>
        <v>0</v>
      </c>
      <c r="K82" s="122">
        <f t="shared" si="17"/>
        <v>0</v>
      </c>
      <c r="L82" s="123">
        <f t="shared" si="17"/>
        <v>0</v>
      </c>
    </row>
    <row r="83" spans="1:12" s="5" customFormat="1" ht="37.5" x14ac:dyDescent="0.25">
      <c r="A83" s="55"/>
      <c r="B83" s="248" t="s">
        <v>662</v>
      </c>
      <c r="C83" s="270">
        <v>1</v>
      </c>
      <c r="D83" s="270">
        <v>1</v>
      </c>
      <c r="E83" s="262" t="s">
        <v>663</v>
      </c>
      <c r="F83" s="262" t="s">
        <v>784</v>
      </c>
      <c r="G83" s="271">
        <v>10</v>
      </c>
      <c r="H83" s="271"/>
      <c r="I83" s="271">
        <v>150</v>
      </c>
      <c r="J83" s="93"/>
      <c r="K83" s="93"/>
      <c r="L83" s="93"/>
    </row>
    <row r="84" spans="1:12" s="5" customFormat="1" ht="37.5" x14ac:dyDescent="0.25">
      <c r="A84" s="55"/>
      <c r="B84" s="64" t="s">
        <v>781</v>
      </c>
      <c r="C84" s="54">
        <v>1</v>
      </c>
      <c r="D84" s="54">
        <v>1</v>
      </c>
      <c r="E84" s="93" t="s">
        <v>782</v>
      </c>
      <c r="F84" s="93" t="s">
        <v>320</v>
      </c>
      <c r="G84" s="21">
        <v>14</v>
      </c>
      <c r="H84" s="21"/>
      <c r="I84" s="21">
        <v>450</v>
      </c>
      <c r="J84" s="93"/>
      <c r="K84" s="93"/>
      <c r="L84" s="93"/>
    </row>
    <row r="85" spans="1:12" s="5" customFormat="1" x14ac:dyDescent="0.25">
      <c r="A85" s="55"/>
      <c r="B85" s="64"/>
      <c r="C85" s="54"/>
      <c r="D85" s="54"/>
      <c r="E85" s="93"/>
      <c r="F85" s="93"/>
      <c r="G85" s="21"/>
      <c r="H85" s="21"/>
      <c r="I85" s="21"/>
      <c r="J85" s="93"/>
      <c r="K85" s="93"/>
      <c r="L85" s="93"/>
    </row>
    <row r="86" spans="1:12" s="5" customFormat="1" x14ac:dyDescent="0.25">
      <c r="A86" s="55"/>
      <c r="B86" s="64"/>
      <c r="C86" s="54"/>
      <c r="D86" s="54"/>
      <c r="E86" s="93"/>
      <c r="F86" s="93"/>
      <c r="G86" s="21"/>
      <c r="H86" s="21"/>
      <c r="I86" s="21"/>
      <c r="J86" s="93"/>
      <c r="K86" s="93"/>
      <c r="L86" s="93"/>
    </row>
    <row r="87" spans="1:12" s="5" customFormat="1" x14ac:dyDescent="0.25">
      <c r="A87" s="55"/>
      <c r="B87" s="64"/>
      <c r="C87" s="54"/>
      <c r="D87" s="54"/>
      <c r="E87" s="93"/>
      <c r="F87" s="93"/>
      <c r="G87" s="21"/>
      <c r="H87" s="21"/>
      <c r="I87" s="21"/>
      <c r="J87" s="93"/>
      <c r="K87" s="93"/>
      <c r="L87" s="93"/>
    </row>
    <row r="88" spans="1:12" s="5" customFormat="1" x14ac:dyDescent="0.25">
      <c r="A88" s="55"/>
      <c r="B88" s="120" t="s">
        <v>220</v>
      </c>
      <c r="C88" s="121">
        <f>SUM(C89:C92)</f>
        <v>0</v>
      </c>
      <c r="D88" s="121">
        <f>SUM(D89:D92)</f>
        <v>2</v>
      </c>
      <c r="E88" s="201"/>
      <c r="F88" s="122"/>
      <c r="G88" s="121">
        <f t="shared" ref="G88:L88" si="18">SUM(G89:G92)</f>
        <v>21</v>
      </c>
      <c r="H88" s="121">
        <f t="shared" si="18"/>
        <v>18</v>
      </c>
      <c r="I88" s="121">
        <f t="shared" si="18"/>
        <v>460</v>
      </c>
      <c r="J88" s="122">
        <f t="shared" si="18"/>
        <v>2</v>
      </c>
      <c r="K88" s="122">
        <f t="shared" si="18"/>
        <v>1</v>
      </c>
      <c r="L88" s="123">
        <f t="shared" si="18"/>
        <v>180000</v>
      </c>
    </row>
    <row r="89" spans="1:12" s="5" customFormat="1" ht="37.5" x14ac:dyDescent="0.25">
      <c r="A89" s="55"/>
      <c r="B89" s="64" t="s">
        <v>791</v>
      </c>
      <c r="C89" s="54"/>
      <c r="D89" s="54">
        <v>1</v>
      </c>
      <c r="E89" s="93" t="s">
        <v>792</v>
      </c>
      <c r="F89" s="93" t="s">
        <v>318</v>
      </c>
      <c r="G89" s="21">
        <v>10</v>
      </c>
      <c r="H89" s="21"/>
      <c r="I89" s="21">
        <v>250</v>
      </c>
      <c r="J89" s="93">
        <v>1</v>
      </c>
      <c r="K89" s="93">
        <v>1</v>
      </c>
      <c r="L89" s="93">
        <v>140000</v>
      </c>
    </row>
    <row r="90" spans="1:12" s="5" customFormat="1" ht="37.5" x14ac:dyDescent="0.25">
      <c r="A90" s="55"/>
      <c r="B90" s="64" t="s">
        <v>793</v>
      </c>
      <c r="C90" s="54"/>
      <c r="D90" s="54">
        <v>1</v>
      </c>
      <c r="E90" s="93" t="s">
        <v>794</v>
      </c>
      <c r="F90" s="93" t="s">
        <v>795</v>
      </c>
      <c r="G90" s="21">
        <v>11</v>
      </c>
      <c r="H90" s="21">
        <v>18</v>
      </c>
      <c r="I90" s="21">
        <v>210</v>
      </c>
      <c r="J90" s="93">
        <v>1</v>
      </c>
      <c r="K90" s="93"/>
      <c r="L90" s="93">
        <v>40000</v>
      </c>
    </row>
    <row r="91" spans="1:12" s="5" customFormat="1" x14ac:dyDescent="0.25">
      <c r="A91" s="55"/>
      <c r="B91" s="64"/>
      <c r="C91" s="54"/>
      <c r="D91" s="54"/>
      <c r="E91" s="93"/>
      <c r="F91" s="93"/>
      <c r="G91" s="21"/>
      <c r="H91" s="21"/>
      <c r="I91" s="21"/>
      <c r="J91" s="93"/>
      <c r="K91" s="93"/>
      <c r="L91" s="93"/>
    </row>
    <row r="92" spans="1:12" x14ac:dyDescent="0.25">
      <c r="A92" s="55"/>
      <c r="B92" s="64"/>
      <c r="C92" s="54"/>
      <c r="D92" s="54"/>
      <c r="E92" s="93"/>
      <c r="F92" s="93"/>
      <c r="G92" s="21"/>
      <c r="H92" s="21"/>
      <c r="I92" s="21"/>
      <c r="J92" s="93"/>
      <c r="K92" s="93"/>
      <c r="L92" s="93"/>
    </row>
    <row r="93" spans="1:12" s="5" customFormat="1" ht="75" customHeight="1" x14ac:dyDescent="0.25">
      <c r="A93" s="94" t="s">
        <v>94</v>
      </c>
      <c r="B93" s="94" t="s">
        <v>69</v>
      </c>
      <c r="C93" s="94">
        <f>SUM(C94,C98,C104)</f>
        <v>0</v>
      </c>
      <c r="D93" s="94">
        <f>SUM(D94,D98,D104)</f>
        <v>0</v>
      </c>
      <c r="E93" s="94"/>
      <c r="F93" s="94"/>
      <c r="G93" s="94">
        <f>SUM(G94,G98,G104)</f>
        <v>0</v>
      </c>
      <c r="H93" s="94">
        <f>SUM(H94,H98,H104)</f>
        <v>0</v>
      </c>
      <c r="I93" s="94">
        <f>I94+I98+I104</f>
        <v>0</v>
      </c>
      <c r="J93" s="94">
        <f>SUM(J94,J98,J104)</f>
        <v>0</v>
      </c>
      <c r="K93" s="94">
        <f>SUM(K94,K98,K104)</f>
        <v>0</v>
      </c>
      <c r="L93" s="94">
        <f>SUM(L94,L98,L104)</f>
        <v>0</v>
      </c>
    </row>
    <row r="94" spans="1:12" s="5" customFormat="1" x14ac:dyDescent="0.25">
      <c r="A94" s="55"/>
      <c r="B94" s="120" t="s">
        <v>218</v>
      </c>
      <c r="C94" s="121">
        <f>SUM(C95:C97)</f>
        <v>0</v>
      </c>
      <c r="D94" s="121">
        <f>SUM(D95:D97)</f>
        <v>0</v>
      </c>
      <c r="E94" s="201"/>
      <c r="F94" s="122"/>
      <c r="G94" s="121">
        <f t="shared" ref="G94:L94" si="19">SUM(G95:G97)</f>
        <v>0</v>
      </c>
      <c r="H94" s="121">
        <f t="shared" si="19"/>
        <v>0</v>
      </c>
      <c r="I94" s="121">
        <f t="shared" si="19"/>
        <v>0</v>
      </c>
      <c r="J94" s="122">
        <f t="shared" si="19"/>
        <v>0</v>
      </c>
      <c r="K94" s="122">
        <f t="shared" si="19"/>
        <v>0</v>
      </c>
      <c r="L94" s="123">
        <f t="shared" si="19"/>
        <v>0</v>
      </c>
    </row>
    <row r="95" spans="1:12" s="5" customFormat="1" x14ac:dyDescent="0.25">
      <c r="A95" s="55"/>
      <c r="B95" s="64"/>
      <c r="C95" s="54"/>
      <c r="D95" s="54"/>
      <c r="E95" s="93"/>
      <c r="F95" s="93"/>
      <c r="G95" s="21"/>
      <c r="H95" s="21"/>
      <c r="I95" s="21"/>
      <c r="J95" s="93"/>
      <c r="K95" s="93"/>
      <c r="L95" s="93"/>
    </row>
    <row r="96" spans="1:12" s="5" customFormat="1" x14ac:dyDescent="0.25">
      <c r="A96" s="55"/>
      <c r="B96" s="64"/>
      <c r="C96" s="54"/>
      <c r="D96" s="54"/>
      <c r="E96" s="93"/>
      <c r="F96" s="93"/>
      <c r="G96" s="21"/>
      <c r="H96" s="21"/>
      <c r="I96" s="21"/>
      <c r="J96" s="93"/>
      <c r="K96" s="93"/>
      <c r="L96" s="93"/>
    </row>
    <row r="97" spans="1:12" s="5" customFormat="1" x14ac:dyDescent="0.25">
      <c r="A97" s="55"/>
      <c r="B97" s="64"/>
      <c r="C97" s="54"/>
      <c r="D97" s="54"/>
      <c r="E97" s="93"/>
      <c r="F97" s="93"/>
      <c r="G97" s="21"/>
      <c r="H97" s="21"/>
      <c r="I97" s="21"/>
      <c r="J97" s="93"/>
      <c r="K97" s="93"/>
      <c r="L97" s="93"/>
    </row>
    <row r="98" spans="1:12" s="5" customFormat="1" x14ac:dyDescent="0.25">
      <c r="A98" s="55"/>
      <c r="B98" s="120" t="s">
        <v>219</v>
      </c>
      <c r="C98" s="121">
        <f>C99+C100+C101+C102+C103</f>
        <v>0</v>
      </c>
      <c r="D98" s="121">
        <f>D99+D100+D101+D102+D103</f>
        <v>0</v>
      </c>
      <c r="E98" s="201"/>
      <c r="F98" s="122"/>
      <c r="G98" s="121">
        <f t="shared" ref="G98:L98" si="20">SUM(G99:G103)</f>
        <v>0</v>
      </c>
      <c r="H98" s="121">
        <f t="shared" si="20"/>
        <v>0</v>
      </c>
      <c r="I98" s="121">
        <f t="shared" si="20"/>
        <v>0</v>
      </c>
      <c r="J98" s="122">
        <f t="shared" si="20"/>
        <v>0</v>
      </c>
      <c r="K98" s="122">
        <f t="shared" si="20"/>
        <v>0</v>
      </c>
      <c r="L98" s="123">
        <f t="shared" si="20"/>
        <v>0</v>
      </c>
    </row>
    <row r="99" spans="1:12" s="5" customFormat="1" x14ac:dyDescent="0.25">
      <c r="A99" s="55"/>
      <c r="B99" s="64"/>
      <c r="C99" s="54"/>
      <c r="D99" s="54"/>
      <c r="E99" s="93"/>
      <c r="F99" s="93"/>
      <c r="G99" s="21"/>
      <c r="H99" s="21"/>
      <c r="I99" s="21"/>
      <c r="J99" s="93"/>
      <c r="K99" s="93"/>
      <c r="L99" s="93"/>
    </row>
    <row r="100" spans="1:12" s="5" customFormat="1" x14ac:dyDescent="0.25">
      <c r="A100" s="55"/>
      <c r="B100" s="64"/>
      <c r="C100" s="54"/>
      <c r="D100" s="54"/>
      <c r="E100" s="93"/>
      <c r="F100" s="93"/>
      <c r="G100" s="21"/>
      <c r="H100" s="21"/>
      <c r="I100" s="21"/>
      <c r="J100" s="93"/>
      <c r="K100" s="93"/>
      <c r="L100" s="93"/>
    </row>
    <row r="101" spans="1:12" s="5" customFormat="1" x14ac:dyDescent="0.25">
      <c r="A101" s="55"/>
      <c r="B101" s="64"/>
      <c r="C101" s="54"/>
      <c r="D101" s="54"/>
      <c r="E101" s="93"/>
      <c r="F101" s="93"/>
      <c r="G101" s="21"/>
      <c r="H101" s="21"/>
      <c r="I101" s="21"/>
      <c r="J101" s="93"/>
      <c r="K101" s="93"/>
      <c r="L101" s="93"/>
    </row>
    <row r="102" spans="1:12" s="5" customFormat="1" x14ac:dyDescent="0.25">
      <c r="A102" s="55"/>
      <c r="B102" s="64"/>
      <c r="C102" s="54"/>
      <c r="D102" s="54"/>
      <c r="E102" s="93"/>
      <c r="F102" s="93"/>
      <c r="G102" s="21"/>
      <c r="H102" s="21"/>
      <c r="I102" s="21"/>
      <c r="J102" s="93"/>
      <c r="K102" s="93"/>
      <c r="L102" s="93"/>
    </row>
    <row r="103" spans="1:12" s="5" customFormat="1" x14ac:dyDescent="0.25">
      <c r="A103" s="55"/>
      <c r="B103" s="64"/>
      <c r="C103" s="54"/>
      <c r="D103" s="54"/>
      <c r="E103" s="93"/>
      <c r="F103" s="93"/>
      <c r="G103" s="21"/>
      <c r="H103" s="21"/>
      <c r="I103" s="21"/>
      <c r="J103" s="93"/>
      <c r="K103" s="93"/>
      <c r="L103" s="93"/>
    </row>
    <row r="104" spans="1:12" s="5" customFormat="1" x14ac:dyDescent="0.25">
      <c r="A104" s="55"/>
      <c r="B104" s="120" t="s">
        <v>220</v>
      </c>
      <c r="C104" s="121">
        <f>SUM(C105:C108)</f>
        <v>0</v>
      </c>
      <c r="D104" s="121">
        <f>SUM(D105:D108)</f>
        <v>0</v>
      </c>
      <c r="E104" s="201"/>
      <c r="F104" s="122"/>
      <c r="G104" s="121">
        <f t="shared" ref="G104:L104" si="21">SUM(G105:G108)</f>
        <v>0</v>
      </c>
      <c r="H104" s="121">
        <f t="shared" si="21"/>
        <v>0</v>
      </c>
      <c r="I104" s="121">
        <f t="shared" si="21"/>
        <v>0</v>
      </c>
      <c r="J104" s="122">
        <f t="shared" si="21"/>
        <v>0</v>
      </c>
      <c r="K104" s="122">
        <f t="shared" si="21"/>
        <v>0</v>
      </c>
      <c r="L104" s="123">
        <f t="shared" si="21"/>
        <v>0</v>
      </c>
    </row>
    <row r="105" spans="1:12" s="5" customFormat="1" x14ac:dyDescent="0.25">
      <c r="A105" s="55"/>
      <c r="B105" s="64"/>
      <c r="C105" s="54"/>
      <c r="D105" s="54"/>
      <c r="E105" s="93"/>
      <c r="F105" s="93"/>
      <c r="G105" s="21"/>
      <c r="H105" s="21"/>
      <c r="I105" s="21"/>
      <c r="J105" s="93"/>
      <c r="K105" s="93"/>
      <c r="L105" s="93"/>
    </row>
    <row r="106" spans="1:12" s="5" customFormat="1" x14ac:dyDescent="0.25">
      <c r="A106" s="55"/>
      <c r="B106" s="64"/>
      <c r="C106" s="54"/>
      <c r="D106" s="54"/>
      <c r="E106" s="93"/>
      <c r="F106" s="93"/>
      <c r="G106" s="21"/>
      <c r="H106" s="21"/>
      <c r="I106" s="21"/>
      <c r="J106" s="93"/>
      <c r="K106" s="93"/>
      <c r="L106" s="93"/>
    </row>
    <row r="107" spans="1:12" s="5" customFormat="1" x14ac:dyDescent="0.25">
      <c r="A107" s="55"/>
      <c r="B107" s="64"/>
      <c r="C107" s="54"/>
      <c r="D107" s="54"/>
      <c r="E107" s="93"/>
      <c r="F107" s="93"/>
      <c r="G107" s="21"/>
      <c r="H107" s="21"/>
      <c r="I107" s="21"/>
      <c r="J107" s="93"/>
      <c r="K107" s="93"/>
      <c r="L107" s="93"/>
    </row>
    <row r="108" spans="1:12" x14ac:dyDescent="0.25">
      <c r="A108" s="55"/>
      <c r="B108" s="64"/>
      <c r="C108" s="54"/>
      <c r="D108" s="54"/>
      <c r="E108" s="93"/>
      <c r="F108" s="93"/>
      <c r="G108" s="21"/>
      <c r="H108" s="21"/>
      <c r="I108" s="21"/>
      <c r="J108" s="93"/>
      <c r="K108" s="93"/>
      <c r="L108" s="93"/>
    </row>
    <row r="109" spans="1:12" ht="187.5" customHeight="1" x14ac:dyDescent="0.25">
      <c r="A109" s="94" t="s">
        <v>185</v>
      </c>
      <c r="B109" s="94" t="s">
        <v>186</v>
      </c>
      <c r="C109" s="94">
        <f>SUM(C110,C114,C117)</f>
        <v>1</v>
      </c>
      <c r="D109" s="94">
        <f>SUM(D110,D114,D117)</f>
        <v>1</v>
      </c>
      <c r="E109" s="94"/>
      <c r="F109" s="94"/>
      <c r="G109" s="94">
        <f t="shared" ref="G109:K109" si="22">SUM(G110,G114,G117)</f>
        <v>6</v>
      </c>
      <c r="H109" s="94">
        <f t="shared" si="22"/>
        <v>0</v>
      </c>
      <c r="I109" s="94">
        <f t="shared" si="22"/>
        <v>50</v>
      </c>
      <c r="J109" s="94">
        <f t="shared" si="22"/>
        <v>0</v>
      </c>
      <c r="K109" s="94">
        <f t="shared" si="22"/>
        <v>0</v>
      </c>
      <c r="L109" s="94">
        <f>L110+L114+L117</f>
        <v>0</v>
      </c>
    </row>
    <row r="110" spans="1:12" x14ac:dyDescent="0.25">
      <c r="A110" s="55"/>
      <c r="B110" s="120" t="s">
        <v>218</v>
      </c>
      <c r="C110" s="121">
        <f>SUM(C111:C113)</f>
        <v>0</v>
      </c>
      <c r="D110" s="121">
        <f>SUM(D111:D113)</f>
        <v>0</v>
      </c>
      <c r="E110" s="201"/>
      <c r="F110" s="122"/>
      <c r="G110" s="121">
        <f t="shared" ref="G110:K110" si="23">SUM(G111:G113)</f>
        <v>0</v>
      </c>
      <c r="H110" s="121">
        <f t="shared" si="23"/>
        <v>0</v>
      </c>
      <c r="I110" s="121">
        <f t="shared" si="23"/>
        <v>0</v>
      </c>
      <c r="J110" s="122">
        <f t="shared" si="23"/>
        <v>0</v>
      </c>
      <c r="K110" s="122">
        <f t="shared" si="23"/>
        <v>0</v>
      </c>
      <c r="L110" s="123">
        <f>L111+L112+L113</f>
        <v>0</v>
      </c>
    </row>
    <row r="111" spans="1:12" x14ac:dyDescent="0.25">
      <c r="A111" s="55"/>
      <c r="B111" s="64"/>
      <c r="C111" s="54"/>
      <c r="D111" s="54"/>
      <c r="E111" s="93"/>
      <c r="F111" s="93"/>
      <c r="G111" s="21"/>
      <c r="H111" s="21"/>
      <c r="I111" s="21"/>
      <c r="J111" s="93"/>
      <c r="K111" s="93"/>
      <c r="L111" s="93"/>
    </row>
    <row r="112" spans="1:12" x14ac:dyDescent="0.25">
      <c r="A112" s="55"/>
      <c r="B112" s="64"/>
      <c r="C112" s="54"/>
      <c r="D112" s="54"/>
      <c r="E112" s="93"/>
      <c r="F112" s="93"/>
      <c r="G112" s="21"/>
      <c r="H112" s="21"/>
      <c r="I112" s="21"/>
      <c r="J112" s="93"/>
      <c r="K112" s="93"/>
      <c r="L112" s="93"/>
    </row>
    <row r="113" spans="1:14" x14ac:dyDescent="0.25">
      <c r="A113" s="55"/>
      <c r="B113" s="64"/>
      <c r="C113" s="54"/>
      <c r="D113" s="54"/>
      <c r="E113" s="93"/>
      <c r="F113" s="93"/>
      <c r="G113" s="21"/>
      <c r="H113" s="21"/>
      <c r="I113" s="21"/>
      <c r="J113" s="93"/>
      <c r="K113" s="93"/>
      <c r="L113" s="93"/>
    </row>
    <row r="114" spans="1:14" x14ac:dyDescent="0.25">
      <c r="A114" s="55"/>
      <c r="B114" s="120" t="s">
        <v>219</v>
      </c>
      <c r="C114" s="121">
        <f>SUM(C115:C116)</f>
        <v>1</v>
      </c>
      <c r="D114" s="121">
        <f>SUM(D115:D116)</f>
        <v>1</v>
      </c>
      <c r="E114" s="201"/>
      <c r="F114" s="122"/>
      <c r="G114" s="121">
        <f t="shared" ref="G114:L114" si="24">SUM(G115:G116)</f>
        <v>6</v>
      </c>
      <c r="H114" s="121">
        <f t="shared" si="24"/>
        <v>0</v>
      </c>
      <c r="I114" s="121">
        <f t="shared" si="24"/>
        <v>50</v>
      </c>
      <c r="J114" s="122">
        <f t="shared" si="24"/>
        <v>0</v>
      </c>
      <c r="K114" s="122">
        <f t="shared" si="24"/>
        <v>0</v>
      </c>
      <c r="L114" s="123">
        <f t="shared" si="24"/>
        <v>0</v>
      </c>
    </row>
    <row r="115" spans="1:14" ht="37.5" x14ac:dyDescent="0.3">
      <c r="A115" s="55"/>
      <c r="B115" s="284" t="s">
        <v>799</v>
      </c>
      <c r="C115" s="54">
        <v>1</v>
      </c>
      <c r="D115" s="54">
        <v>1</v>
      </c>
      <c r="E115" s="93" t="s">
        <v>782</v>
      </c>
      <c r="F115" s="93" t="s">
        <v>335</v>
      </c>
      <c r="G115" s="21">
        <v>6</v>
      </c>
      <c r="H115" s="21"/>
      <c r="I115" s="21">
        <v>50</v>
      </c>
      <c r="J115" s="93"/>
      <c r="K115" s="93"/>
      <c r="L115" s="93"/>
    </row>
    <row r="116" spans="1:14" x14ac:dyDescent="0.25">
      <c r="A116" s="55"/>
      <c r="B116" s="64"/>
      <c r="C116" s="54"/>
      <c r="D116" s="54"/>
      <c r="E116" s="93"/>
      <c r="F116" s="93"/>
      <c r="G116" s="21"/>
      <c r="H116" s="21"/>
      <c r="I116" s="21"/>
      <c r="J116" s="93"/>
      <c r="K116" s="93"/>
      <c r="L116" s="93"/>
    </row>
    <row r="117" spans="1:14" x14ac:dyDescent="0.25">
      <c r="A117" s="55"/>
      <c r="B117" s="120" t="s">
        <v>220</v>
      </c>
      <c r="C117" s="121">
        <f>SUM(C118:C120)</f>
        <v>0</v>
      </c>
      <c r="D117" s="121">
        <f>SUM(D118:D120)</f>
        <v>0</v>
      </c>
      <c r="E117" s="201"/>
      <c r="F117" s="122"/>
      <c r="G117" s="121">
        <f t="shared" ref="G117:L117" si="25">SUM(G118:G120)</f>
        <v>0</v>
      </c>
      <c r="H117" s="121">
        <f t="shared" si="25"/>
        <v>0</v>
      </c>
      <c r="I117" s="121">
        <f t="shared" si="25"/>
        <v>0</v>
      </c>
      <c r="J117" s="122">
        <f t="shared" si="25"/>
        <v>0</v>
      </c>
      <c r="K117" s="122">
        <f t="shared" si="25"/>
        <v>0</v>
      </c>
      <c r="L117" s="123">
        <f t="shared" si="25"/>
        <v>0</v>
      </c>
    </row>
    <row r="118" spans="1:14" x14ac:dyDescent="0.25">
      <c r="A118" s="55"/>
      <c r="B118" s="64"/>
      <c r="C118" s="54"/>
      <c r="D118" s="54"/>
      <c r="E118" s="93"/>
      <c r="F118" s="93"/>
      <c r="G118" s="21"/>
      <c r="H118" s="21"/>
      <c r="I118" s="21"/>
      <c r="J118" s="93"/>
      <c r="K118" s="93"/>
      <c r="L118" s="93"/>
    </row>
    <row r="119" spans="1:14" x14ac:dyDescent="0.25">
      <c r="A119" s="55"/>
      <c r="B119" s="64"/>
      <c r="C119" s="54"/>
      <c r="D119" s="54"/>
      <c r="E119" s="93"/>
      <c r="F119" s="93"/>
      <c r="G119" s="21"/>
      <c r="H119" s="21"/>
      <c r="I119" s="21"/>
      <c r="J119" s="93"/>
      <c r="K119" s="93"/>
      <c r="L119" s="93"/>
    </row>
    <row r="120" spans="1:14" x14ac:dyDescent="0.25">
      <c r="A120" s="55"/>
      <c r="B120" s="64"/>
      <c r="C120" s="54"/>
      <c r="D120" s="54"/>
      <c r="E120" s="93"/>
      <c r="F120" s="93"/>
      <c r="G120" s="21"/>
      <c r="H120" s="21"/>
      <c r="I120" s="21"/>
      <c r="J120" s="93"/>
      <c r="K120" s="93"/>
      <c r="L120" s="93"/>
    </row>
    <row r="121" spans="1:14" ht="19.5" x14ac:dyDescent="0.35">
      <c r="A121" s="455" t="s">
        <v>184</v>
      </c>
      <c r="B121" s="455"/>
      <c r="C121" s="455"/>
      <c r="D121" s="455"/>
      <c r="E121" s="455"/>
      <c r="F121" s="455"/>
      <c r="G121" s="455"/>
      <c r="H121" s="455"/>
      <c r="I121" s="455"/>
      <c r="J121" s="455"/>
      <c r="K121" s="94"/>
      <c r="L121" s="94"/>
    </row>
    <row r="122" spans="1:14" x14ac:dyDescent="0.3">
      <c r="K122" s="204"/>
      <c r="L122" s="118"/>
    </row>
    <row r="123" spans="1:14" x14ac:dyDescent="0.3">
      <c r="I123" s="10"/>
      <c r="J123" s="10"/>
      <c r="K123" s="118"/>
      <c r="L123" s="118"/>
      <c r="M123" s="3"/>
      <c r="N123" s="3"/>
    </row>
    <row r="124" spans="1:14" x14ac:dyDescent="0.3">
      <c r="I124" s="10"/>
      <c r="J124" s="10"/>
      <c r="K124" s="118"/>
      <c r="L124" s="118"/>
      <c r="M124" s="3"/>
      <c r="N124" s="3"/>
    </row>
    <row r="125" spans="1:14" x14ac:dyDescent="0.3">
      <c r="I125" s="10"/>
      <c r="J125" s="10"/>
      <c r="K125" s="118"/>
      <c r="L125" s="118"/>
      <c r="M125" s="3"/>
      <c r="N125" s="3"/>
    </row>
    <row r="126" spans="1:14" x14ac:dyDescent="0.3">
      <c r="I126" s="10"/>
      <c r="J126" s="10"/>
      <c r="K126" s="118"/>
      <c r="L126" s="118"/>
      <c r="M126" s="3"/>
      <c r="N126" s="3"/>
    </row>
    <row r="127" spans="1:14" x14ac:dyDescent="0.3">
      <c r="I127" s="10"/>
      <c r="J127" s="10"/>
      <c r="K127" s="118"/>
      <c r="L127" s="118"/>
      <c r="M127" s="3"/>
      <c r="N127" s="3"/>
    </row>
    <row r="128" spans="1:14" x14ac:dyDescent="0.3">
      <c r="I128" s="10"/>
      <c r="J128" s="10"/>
      <c r="K128" s="118"/>
      <c r="L128" s="118"/>
      <c r="M128" s="3"/>
      <c r="N128" s="3"/>
    </row>
    <row r="129" spans="1:14" x14ac:dyDescent="0.3">
      <c r="I129" s="10"/>
      <c r="J129" s="205"/>
      <c r="K129" s="206"/>
      <c r="L129" s="206"/>
      <c r="M129" s="207"/>
      <c r="N129" s="3"/>
    </row>
    <row r="130" spans="1:14" x14ac:dyDescent="0.3">
      <c r="I130" s="10"/>
      <c r="J130" s="205"/>
      <c r="K130" s="206"/>
      <c r="L130" s="206"/>
      <c r="M130" s="207"/>
      <c r="N130" s="3"/>
    </row>
    <row r="131" spans="1:14" x14ac:dyDescent="0.25">
      <c r="A131"/>
      <c r="B131"/>
      <c r="C131"/>
      <c r="D131"/>
      <c r="E131"/>
      <c r="F131"/>
      <c r="G131"/>
      <c r="H131"/>
      <c r="I131" s="3"/>
      <c r="J131" s="207"/>
      <c r="K131" s="206"/>
      <c r="L131" s="206"/>
      <c r="M131" s="207"/>
      <c r="N131" s="3"/>
    </row>
    <row r="132" spans="1:14" x14ac:dyDescent="0.25">
      <c r="A132"/>
      <c r="B132"/>
      <c r="C132"/>
      <c r="D132"/>
      <c r="E132"/>
      <c r="F132"/>
      <c r="G132"/>
      <c r="H132"/>
      <c r="I132" s="3"/>
      <c r="J132" s="207"/>
      <c r="K132" s="208"/>
      <c r="L132" s="208"/>
      <c r="M132" s="207"/>
      <c r="N132" s="3"/>
    </row>
    <row r="133" spans="1:14" x14ac:dyDescent="0.25">
      <c r="A133"/>
      <c r="B133"/>
      <c r="C133"/>
      <c r="D133"/>
      <c r="E133"/>
      <c r="F133"/>
      <c r="G133"/>
      <c r="H133"/>
      <c r="I133" s="3"/>
      <c r="J133" s="207"/>
      <c r="K133" s="209"/>
      <c r="L133" s="209"/>
      <c r="M133" s="207"/>
      <c r="N133" s="3"/>
    </row>
    <row r="134" spans="1:14" x14ac:dyDescent="0.25">
      <c r="A134"/>
      <c r="B134"/>
      <c r="C134"/>
      <c r="D134"/>
      <c r="E134"/>
      <c r="F134"/>
      <c r="G134"/>
      <c r="H134"/>
      <c r="I134" s="3"/>
      <c r="J134" s="207"/>
      <c r="K134" s="209"/>
      <c r="L134" s="209"/>
      <c r="M134" s="207"/>
      <c r="N134" s="3"/>
    </row>
    <row r="135" spans="1:14" x14ac:dyDescent="0.25">
      <c r="A135"/>
      <c r="B135"/>
      <c r="C135"/>
      <c r="D135"/>
      <c r="E135"/>
      <c r="F135"/>
      <c r="G135"/>
      <c r="H135"/>
      <c r="I135" s="3"/>
      <c r="J135" s="207"/>
      <c r="K135" s="209"/>
      <c r="L135" s="209"/>
      <c r="M135" s="207"/>
      <c r="N135" s="3"/>
    </row>
    <row r="136" spans="1:14" x14ac:dyDescent="0.25">
      <c r="A136"/>
      <c r="B136"/>
      <c r="C136"/>
      <c r="D136"/>
      <c r="E136"/>
      <c r="F136"/>
      <c r="G136"/>
      <c r="H136"/>
      <c r="I136" s="3"/>
      <c r="J136" s="3"/>
      <c r="K136" s="119"/>
      <c r="L136" s="119"/>
      <c r="M136" s="3"/>
      <c r="N136" s="3"/>
    </row>
    <row r="137" spans="1:14" x14ac:dyDescent="0.25">
      <c r="A137"/>
      <c r="B137"/>
      <c r="C137"/>
      <c r="D137"/>
      <c r="E137"/>
      <c r="F137"/>
      <c r="G137"/>
      <c r="H137"/>
      <c r="I137" s="3"/>
      <c r="J137" s="3"/>
      <c r="K137" s="119"/>
      <c r="L137" s="119"/>
      <c r="M137" s="3"/>
      <c r="N137" s="3"/>
    </row>
    <row r="138" spans="1:14" x14ac:dyDescent="0.25">
      <c r="A138"/>
      <c r="B138"/>
      <c r="C138"/>
      <c r="D138"/>
      <c r="E138"/>
      <c r="F138"/>
      <c r="G138"/>
      <c r="H138"/>
      <c r="I138" s="3"/>
      <c r="J138" s="3"/>
      <c r="K138" s="119"/>
      <c r="L138" s="119"/>
      <c r="M138" s="3"/>
      <c r="N138" s="3"/>
    </row>
    <row r="139" spans="1:14" x14ac:dyDescent="0.25">
      <c r="A139"/>
      <c r="B139"/>
      <c r="C139"/>
      <c r="D139"/>
      <c r="E139"/>
      <c r="F139"/>
      <c r="G139"/>
      <c r="H139"/>
      <c r="I139" s="3"/>
      <c r="J139" s="207"/>
      <c r="K139" s="209"/>
      <c r="L139" s="209"/>
      <c r="M139" s="207"/>
      <c r="N139" s="207"/>
    </row>
    <row r="140" spans="1:14" x14ac:dyDescent="0.25">
      <c r="A140"/>
      <c r="B140"/>
      <c r="C140"/>
      <c r="D140"/>
      <c r="E140"/>
      <c r="F140"/>
      <c r="G140"/>
      <c r="H140"/>
      <c r="I140" s="3"/>
      <c r="J140" s="207"/>
      <c r="K140" s="209"/>
      <c r="L140" s="209"/>
      <c r="M140" s="207"/>
      <c r="N140" s="207"/>
    </row>
    <row r="141" spans="1:14" x14ac:dyDescent="0.25">
      <c r="A141"/>
      <c r="B141"/>
      <c r="C141"/>
      <c r="D141"/>
      <c r="E141"/>
      <c r="F141"/>
      <c r="G141"/>
      <c r="H141"/>
      <c r="I141" s="3"/>
      <c r="J141" s="207"/>
      <c r="K141" s="209"/>
      <c r="L141" s="209"/>
      <c r="M141" s="207"/>
      <c r="N141" s="207"/>
    </row>
    <row r="142" spans="1:14" x14ac:dyDescent="0.25">
      <c r="A142"/>
      <c r="B142"/>
      <c r="C142"/>
      <c r="D142"/>
      <c r="E142"/>
      <c r="F142"/>
      <c r="G142"/>
      <c r="H142"/>
      <c r="I142" s="3"/>
      <c r="J142" s="207"/>
      <c r="K142" s="209"/>
      <c r="L142" s="209"/>
      <c r="M142" s="207"/>
      <c r="N142" s="207"/>
    </row>
    <row r="143" spans="1:14" x14ac:dyDescent="0.25">
      <c r="A143"/>
      <c r="B143"/>
      <c r="C143"/>
      <c r="D143"/>
      <c r="E143"/>
      <c r="F143"/>
      <c r="G143"/>
      <c r="H143"/>
      <c r="I143" s="3"/>
      <c r="J143" s="207"/>
      <c r="K143" s="208"/>
      <c r="L143" s="208"/>
      <c r="M143" s="207"/>
      <c r="N143" s="207"/>
    </row>
    <row r="144" spans="1:14" x14ac:dyDescent="0.25">
      <c r="A144"/>
      <c r="B144"/>
      <c r="C144"/>
      <c r="D144"/>
      <c r="E144"/>
      <c r="F144"/>
      <c r="G144"/>
      <c r="H144"/>
      <c r="I144" s="3"/>
      <c r="J144" s="207"/>
      <c r="K144" s="209"/>
      <c r="L144" s="209"/>
      <c r="M144" s="207"/>
      <c r="N144" s="207"/>
    </row>
    <row r="145" spans="1:14" x14ac:dyDescent="0.25">
      <c r="A145"/>
      <c r="B145"/>
      <c r="C145"/>
      <c r="D145"/>
      <c r="E145"/>
      <c r="F145"/>
      <c r="G145"/>
      <c r="H145"/>
      <c r="I145" s="3"/>
      <c r="J145" s="207"/>
      <c r="K145" s="209"/>
      <c r="L145" s="209"/>
      <c r="M145" s="207"/>
      <c r="N145" s="207"/>
    </row>
    <row r="146" spans="1:14" x14ac:dyDescent="0.25">
      <c r="A146"/>
      <c r="B146"/>
      <c r="C146"/>
      <c r="D146"/>
      <c r="E146"/>
      <c r="F146"/>
      <c r="G146"/>
      <c r="H146"/>
      <c r="I146" s="3"/>
      <c r="J146" s="207"/>
      <c r="K146" s="209"/>
      <c r="L146" s="209"/>
      <c r="M146" s="207"/>
      <c r="N146" s="207"/>
    </row>
    <row r="147" spans="1:14" x14ac:dyDescent="0.25">
      <c r="A147"/>
      <c r="B147"/>
      <c r="C147"/>
      <c r="D147"/>
      <c r="E147"/>
      <c r="F147"/>
      <c r="G147"/>
      <c r="H147"/>
      <c r="I147" s="3"/>
      <c r="J147" s="207"/>
      <c r="K147" s="209"/>
      <c r="L147" s="209"/>
      <c r="M147" s="207"/>
      <c r="N147" s="207"/>
    </row>
    <row r="148" spans="1:14" x14ac:dyDescent="0.25">
      <c r="A148"/>
      <c r="B148"/>
      <c r="C148"/>
      <c r="D148"/>
      <c r="E148"/>
      <c r="F148"/>
      <c r="G148"/>
      <c r="H148"/>
      <c r="I148" s="3"/>
      <c r="J148" s="207"/>
      <c r="K148" s="209"/>
      <c r="L148" s="209"/>
      <c r="M148" s="207"/>
      <c r="N148" s="207"/>
    </row>
    <row r="149" spans="1:14" x14ac:dyDescent="0.25">
      <c r="A149"/>
      <c r="B149"/>
      <c r="C149"/>
      <c r="D149"/>
      <c r="E149"/>
      <c r="F149"/>
      <c r="G149"/>
      <c r="H149"/>
      <c r="I149" s="3"/>
      <c r="J149" s="3"/>
      <c r="K149" s="119"/>
      <c r="L149" s="119"/>
      <c r="M149" s="3"/>
      <c r="N149" s="3"/>
    </row>
    <row r="150" spans="1:14" x14ac:dyDescent="0.25">
      <c r="A150"/>
      <c r="B150"/>
      <c r="C150"/>
      <c r="D150"/>
      <c r="E150"/>
      <c r="F150"/>
      <c r="G150"/>
      <c r="H150"/>
      <c r="I150" s="3"/>
      <c r="J150" s="3"/>
      <c r="K150" s="119"/>
      <c r="L150" s="119"/>
      <c r="M150" s="3"/>
      <c r="N150" s="3"/>
    </row>
    <row r="151" spans="1:14" x14ac:dyDescent="0.25">
      <c r="A151"/>
      <c r="B151"/>
      <c r="C151"/>
      <c r="D151"/>
      <c r="E151"/>
      <c r="F151"/>
      <c r="G151"/>
      <c r="H151"/>
      <c r="I151" s="3"/>
      <c r="J151" s="207"/>
      <c r="K151" s="209"/>
      <c r="L151" s="209"/>
      <c r="M151" s="207"/>
      <c r="N151" s="207"/>
    </row>
    <row r="152" spans="1:14" x14ac:dyDescent="0.25">
      <c r="A152"/>
      <c r="B152"/>
      <c r="C152"/>
      <c r="D152"/>
      <c r="E152"/>
      <c r="F152"/>
      <c r="G152"/>
      <c r="H152"/>
      <c r="I152" s="3"/>
      <c r="J152" s="207"/>
      <c r="K152" s="209"/>
      <c r="L152" s="209"/>
      <c r="M152" s="207"/>
      <c r="N152" s="207"/>
    </row>
    <row r="153" spans="1:14" x14ac:dyDescent="0.25">
      <c r="A153"/>
      <c r="B153"/>
      <c r="C153"/>
      <c r="D153"/>
      <c r="E153"/>
      <c r="F153"/>
      <c r="G153"/>
      <c r="H153"/>
      <c r="I153" s="3"/>
      <c r="J153" s="207"/>
      <c r="K153" s="209"/>
      <c r="L153" s="209"/>
      <c r="M153" s="207"/>
      <c r="N153" s="207"/>
    </row>
    <row r="154" spans="1:14" x14ac:dyDescent="0.25">
      <c r="A154"/>
      <c r="B154"/>
      <c r="C154"/>
      <c r="D154"/>
      <c r="E154"/>
      <c r="F154"/>
      <c r="G154"/>
      <c r="H154"/>
      <c r="I154" s="3"/>
      <c r="J154" s="207"/>
      <c r="K154" s="208"/>
      <c r="L154" s="208"/>
      <c r="M154" s="207"/>
      <c r="N154" s="207"/>
    </row>
    <row r="155" spans="1:14" x14ac:dyDescent="0.25">
      <c r="A155"/>
      <c r="B155"/>
      <c r="C155"/>
      <c r="D155"/>
      <c r="E155"/>
      <c r="F155"/>
      <c r="G155"/>
      <c r="H155"/>
      <c r="I155" s="3"/>
      <c r="J155" s="207"/>
      <c r="K155" s="209"/>
      <c r="L155" s="209"/>
      <c r="M155" s="207"/>
      <c r="N155" s="207"/>
    </row>
    <row r="156" spans="1:14" x14ac:dyDescent="0.25">
      <c r="A156"/>
      <c r="B156"/>
      <c r="C156"/>
      <c r="D156"/>
      <c r="E156"/>
      <c r="F156"/>
      <c r="G156"/>
      <c r="H156"/>
      <c r="I156" s="3"/>
      <c r="J156" s="207"/>
      <c r="K156" s="209"/>
      <c r="L156" s="209"/>
      <c r="M156" s="207"/>
      <c r="N156" s="207"/>
    </row>
    <row r="157" spans="1:14" x14ac:dyDescent="0.25">
      <c r="A157"/>
      <c r="B157"/>
      <c r="C157"/>
      <c r="D157"/>
      <c r="E157"/>
      <c r="F157"/>
      <c r="G157"/>
      <c r="H157"/>
      <c r="I157" s="3"/>
      <c r="J157" s="207"/>
      <c r="K157" s="209"/>
      <c r="L157" s="209"/>
      <c r="M157" s="207"/>
      <c r="N157" s="207"/>
    </row>
    <row r="158" spans="1:14" x14ac:dyDescent="0.25">
      <c r="A158"/>
      <c r="B158"/>
      <c r="C158"/>
      <c r="D158"/>
      <c r="E158"/>
      <c r="F158"/>
      <c r="G158"/>
      <c r="H158"/>
      <c r="I158" s="3"/>
      <c r="J158" s="207"/>
      <c r="K158" s="209"/>
      <c r="L158" s="209"/>
      <c r="M158" s="207"/>
      <c r="N158" s="207"/>
    </row>
    <row r="159" spans="1:14" x14ac:dyDescent="0.25">
      <c r="A159"/>
      <c r="B159"/>
      <c r="C159"/>
      <c r="D159"/>
      <c r="E159"/>
      <c r="F159"/>
      <c r="G159"/>
      <c r="H159"/>
      <c r="I159" s="3"/>
      <c r="J159" s="207"/>
      <c r="K159" s="209"/>
      <c r="L159" s="209"/>
      <c r="M159" s="207"/>
      <c r="N159" s="207"/>
    </row>
    <row r="160" spans="1:14" x14ac:dyDescent="0.25">
      <c r="A160"/>
      <c r="B160"/>
      <c r="C160"/>
      <c r="D160"/>
      <c r="E160"/>
      <c r="F160"/>
      <c r="G160"/>
      <c r="H160"/>
      <c r="I160" s="3"/>
      <c r="J160" s="207"/>
      <c r="K160" s="209"/>
      <c r="L160" s="209"/>
      <c r="M160" s="207"/>
      <c r="N160" s="207"/>
    </row>
    <row r="161" spans="1:17" x14ac:dyDescent="0.25">
      <c r="A161"/>
      <c r="B161"/>
      <c r="C161"/>
      <c r="D161"/>
      <c r="E161"/>
      <c r="F161"/>
      <c r="G161"/>
      <c r="H161"/>
      <c r="I161" s="3"/>
      <c r="J161" s="207"/>
      <c r="K161" s="209"/>
      <c r="L161" s="209"/>
      <c r="M161" s="207"/>
      <c r="N161" s="207"/>
    </row>
    <row r="162" spans="1:17" x14ac:dyDescent="0.25">
      <c r="A162"/>
      <c r="B162"/>
      <c r="C162"/>
      <c r="D162"/>
      <c r="E162"/>
      <c r="F162"/>
      <c r="G162"/>
      <c r="H162"/>
      <c r="I162" s="3"/>
      <c r="J162" s="207"/>
      <c r="K162" s="209"/>
      <c r="L162" s="209"/>
      <c r="M162" s="207"/>
      <c r="N162" s="207"/>
    </row>
    <row r="163" spans="1:17" x14ac:dyDescent="0.25">
      <c r="A163"/>
      <c r="B163"/>
      <c r="C163"/>
      <c r="D163"/>
      <c r="E163"/>
      <c r="F163"/>
      <c r="G163"/>
      <c r="H163"/>
      <c r="I163" s="3"/>
      <c r="J163" s="207"/>
      <c r="K163" s="209"/>
      <c r="L163" s="209"/>
      <c r="M163" s="207"/>
      <c r="N163" s="207"/>
    </row>
    <row r="164" spans="1:17" x14ac:dyDescent="0.25">
      <c r="A164"/>
      <c r="B164"/>
      <c r="C164"/>
      <c r="D164"/>
      <c r="E164"/>
      <c r="F164"/>
      <c r="G164"/>
      <c r="H164"/>
      <c r="I164" s="3"/>
      <c r="J164" s="207"/>
      <c r="K164" s="209"/>
      <c r="L164" s="209"/>
      <c r="M164" s="207"/>
      <c r="N164" s="207"/>
    </row>
    <row r="165" spans="1:17" x14ac:dyDescent="0.25">
      <c r="A165"/>
      <c r="B165"/>
      <c r="C165"/>
      <c r="D165"/>
      <c r="E165"/>
      <c r="F165"/>
      <c r="G165"/>
      <c r="H165"/>
      <c r="I165" s="3"/>
      <c r="J165" s="207"/>
      <c r="K165" s="208"/>
      <c r="L165" s="208"/>
      <c r="M165" s="207"/>
      <c r="N165" s="207"/>
    </row>
    <row r="166" spans="1:17" x14ac:dyDescent="0.25">
      <c r="A166"/>
      <c r="B166"/>
      <c r="C166"/>
      <c r="D166"/>
      <c r="E166"/>
      <c r="F166"/>
      <c r="G166"/>
      <c r="H166"/>
      <c r="I166" s="3"/>
      <c r="J166" s="207"/>
      <c r="K166" s="209"/>
      <c r="L166" s="209"/>
      <c r="M166" s="207"/>
      <c r="N166" s="207"/>
    </row>
    <row r="167" spans="1:17" x14ac:dyDescent="0.25">
      <c r="A167"/>
      <c r="B167"/>
      <c r="C167"/>
      <c r="D167"/>
      <c r="E167"/>
      <c r="F167"/>
      <c r="G167" s="210"/>
      <c r="H167" s="210"/>
      <c r="I167" s="207"/>
      <c r="J167" s="207"/>
      <c r="K167" s="209"/>
      <c r="L167" s="209"/>
      <c r="M167" s="207"/>
      <c r="N167" s="207"/>
      <c r="O167" s="210"/>
      <c r="P167" s="210"/>
      <c r="Q167" s="210"/>
    </row>
    <row r="168" spans="1:17" x14ac:dyDescent="0.25">
      <c r="A168"/>
      <c r="B168"/>
      <c r="C168"/>
      <c r="D168"/>
      <c r="E168"/>
      <c r="F168"/>
      <c r="G168" s="210"/>
      <c r="H168" s="210"/>
      <c r="I168" s="207"/>
      <c r="J168" s="207"/>
      <c r="K168" s="209"/>
      <c r="L168" s="209"/>
      <c r="M168" s="207"/>
      <c r="N168" s="207"/>
      <c r="O168" s="210"/>
      <c r="P168" s="210"/>
      <c r="Q168" s="210"/>
    </row>
    <row r="169" spans="1:17" x14ac:dyDescent="0.25">
      <c r="A169"/>
      <c r="B169"/>
      <c r="C169"/>
      <c r="D169"/>
      <c r="E169"/>
      <c r="F169"/>
      <c r="G169" s="210"/>
      <c r="H169" s="210"/>
      <c r="I169" s="207"/>
      <c r="J169" s="207"/>
      <c r="K169" s="209"/>
      <c r="L169" s="209"/>
      <c r="M169" s="207"/>
      <c r="N169" s="207"/>
      <c r="O169" s="210"/>
      <c r="P169" s="210"/>
      <c r="Q169" s="210"/>
    </row>
    <row r="170" spans="1:17" x14ac:dyDescent="0.25">
      <c r="A170"/>
      <c r="B170"/>
      <c r="C170"/>
      <c r="D170"/>
      <c r="E170"/>
      <c r="F170"/>
      <c r="G170" s="210"/>
      <c r="H170" s="210"/>
      <c r="I170" s="207"/>
      <c r="J170" s="207"/>
      <c r="K170" s="209"/>
      <c r="L170" s="209"/>
      <c r="M170" s="207"/>
      <c r="N170" s="207"/>
      <c r="O170" s="210"/>
      <c r="P170" s="210"/>
      <c r="Q170" s="210"/>
    </row>
    <row r="171" spans="1:17" x14ac:dyDescent="0.25">
      <c r="A171"/>
      <c r="B171"/>
      <c r="C171"/>
      <c r="D171"/>
      <c r="E171"/>
      <c r="F171"/>
      <c r="G171" s="210"/>
      <c r="H171" s="210"/>
      <c r="I171" s="207"/>
      <c r="J171" s="207"/>
      <c r="K171" s="209"/>
      <c r="L171" s="209"/>
      <c r="M171" s="207"/>
      <c r="N171" s="207"/>
      <c r="O171" s="210"/>
      <c r="P171" s="210"/>
      <c r="Q171" s="210"/>
    </row>
    <row r="172" spans="1:17" x14ac:dyDescent="0.25">
      <c r="A172"/>
      <c r="B172"/>
      <c r="C172"/>
      <c r="D172"/>
      <c r="E172"/>
      <c r="F172"/>
      <c r="G172" s="210"/>
      <c r="H172" s="210"/>
      <c r="I172" s="207"/>
      <c r="J172" s="207"/>
      <c r="K172" s="209"/>
      <c r="L172" s="209"/>
      <c r="M172" s="207"/>
      <c r="N172" s="207"/>
      <c r="O172" s="210"/>
      <c r="P172" s="210"/>
      <c r="Q172" s="210"/>
    </row>
    <row r="173" spans="1:17" x14ac:dyDescent="0.25">
      <c r="A173"/>
      <c r="B173"/>
      <c r="C173"/>
      <c r="D173"/>
      <c r="E173"/>
      <c r="F173"/>
      <c r="G173" s="210"/>
      <c r="H173" s="210"/>
      <c r="I173" s="207"/>
      <c r="J173" s="207"/>
      <c r="K173" s="209"/>
      <c r="L173" s="209"/>
      <c r="M173" s="207"/>
      <c r="N173" s="207"/>
      <c r="O173" s="210"/>
      <c r="P173" s="210"/>
      <c r="Q173" s="210"/>
    </row>
    <row r="174" spans="1:17" x14ac:dyDescent="0.25">
      <c r="A174"/>
      <c r="B174"/>
      <c r="C174"/>
      <c r="D174"/>
      <c r="E174"/>
      <c r="F174"/>
      <c r="G174" s="210"/>
      <c r="H174" s="210"/>
      <c r="I174" s="207"/>
      <c r="J174" s="207"/>
      <c r="K174" s="209"/>
      <c r="L174" s="209"/>
      <c r="M174" s="207"/>
      <c r="N174" s="207"/>
      <c r="O174" s="210"/>
      <c r="P174" s="210"/>
      <c r="Q174" s="210"/>
    </row>
    <row r="175" spans="1:17" x14ac:dyDescent="0.25">
      <c r="A175"/>
      <c r="B175"/>
      <c r="C175"/>
      <c r="D175"/>
      <c r="E175"/>
      <c r="F175"/>
      <c r="G175" s="210"/>
      <c r="H175" s="210"/>
      <c r="I175" s="207"/>
      <c r="J175" s="207"/>
      <c r="K175" s="209"/>
      <c r="L175" s="209"/>
      <c r="M175" s="207"/>
      <c r="N175" s="207"/>
      <c r="O175" s="210"/>
      <c r="P175" s="210"/>
      <c r="Q175" s="210"/>
    </row>
    <row r="176" spans="1:17" x14ac:dyDescent="0.25">
      <c r="A176"/>
      <c r="B176"/>
      <c r="C176"/>
      <c r="D176"/>
      <c r="E176"/>
      <c r="F176"/>
      <c r="G176" s="210"/>
      <c r="H176" s="210"/>
      <c r="I176" s="207"/>
      <c r="J176" s="207"/>
      <c r="K176" s="208"/>
      <c r="L176" s="208"/>
      <c r="M176" s="207"/>
      <c r="N176" s="207"/>
      <c r="O176" s="210"/>
      <c r="P176" s="210"/>
      <c r="Q176" s="210"/>
    </row>
    <row r="177" spans="1:17" x14ac:dyDescent="0.25">
      <c r="A177"/>
      <c r="B177"/>
      <c r="C177"/>
      <c r="D177"/>
      <c r="E177"/>
      <c r="F177"/>
      <c r="G177" s="210"/>
      <c r="H177" s="210"/>
      <c r="I177" s="207"/>
      <c r="J177" s="207"/>
      <c r="K177" s="209"/>
      <c r="L177" s="209"/>
      <c r="M177" s="207"/>
      <c r="N177" s="207"/>
      <c r="O177" s="210"/>
      <c r="P177" s="210"/>
      <c r="Q177" s="210"/>
    </row>
    <row r="178" spans="1:17" x14ac:dyDescent="0.25">
      <c r="A178"/>
      <c r="B178"/>
      <c r="C178"/>
      <c r="D178"/>
      <c r="E178"/>
      <c r="F178"/>
      <c r="G178" s="210"/>
      <c r="H178" s="210"/>
      <c r="I178" s="207"/>
      <c r="J178" s="207"/>
      <c r="K178" s="209"/>
      <c r="L178" s="209"/>
      <c r="M178" s="207"/>
      <c r="N178" s="207"/>
      <c r="O178" s="210"/>
      <c r="P178" s="210"/>
      <c r="Q178" s="210"/>
    </row>
    <row r="179" spans="1:17" x14ac:dyDescent="0.3">
      <c r="G179" s="211"/>
      <c r="H179" s="211"/>
      <c r="I179" s="205"/>
      <c r="J179" s="205"/>
      <c r="K179" s="205"/>
      <c r="L179" s="205"/>
      <c r="M179" s="207"/>
      <c r="N179" s="207"/>
      <c r="O179" s="210"/>
      <c r="P179" s="210"/>
      <c r="Q179" s="210"/>
    </row>
    <row r="180" spans="1:17" x14ac:dyDescent="0.3">
      <c r="G180" s="211"/>
      <c r="H180" s="211"/>
      <c r="I180" s="205"/>
      <c r="J180" s="205"/>
      <c r="K180" s="205"/>
      <c r="L180" s="205"/>
      <c r="M180" s="207"/>
      <c r="N180" s="207"/>
      <c r="O180" s="210"/>
      <c r="P180" s="210"/>
      <c r="Q180" s="210"/>
    </row>
    <row r="181" spans="1:17" x14ac:dyDescent="0.3">
      <c r="G181" s="211"/>
      <c r="H181" s="211"/>
      <c r="I181" s="212"/>
      <c r="J181" s="212"/>
      <c r="K181" s="212"/>
      <c r="L181" s="212"/>
      <c r="M181" s="210"/>
      <c r="N181" s="210"/>
      <c r="O181" s="210"/>
      <c r="P181" s="210"/>
      <c r="Q181" s="210"/>
    </row>
  </sheetData>
  <sheetProtection sort="0" autoFilter="0" pivotTables="0"/>
  <mergeCells count="11">
    <mergeCell ref="K2:K3"/>
    <mergeCell ref="L2:L3"/>
    <mergeCell ref="A121:J121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3" max="11" man="1"/>
    <brk id="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zoomScale="90" zoomScaleNormal="100" zoomScaleSheetLayoutView="90" workbookViewId="0">
      <selection activeCell="B4" sqref="B4:G5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457" t="s">
        <v>100</v>
      </c>
      <c r="B1" s="457"/>
      <c r="C1" s="457"/>
      <c r="D1" s="457"/>
      <c r="E1" s="457"/>
      <c r="F1" s="457"/>
      <c r="G1" s="457"/>
    </row>
    <row r="2" spans="1:7" ht="54.75" customHeight="1" x14ac:dyDescent="0.25">
      <c r="A2" s="449" t="s">
        <v>101</v>
      </c>
      <c r="B2" s="458" t="s">
        <v>102</v>
      </c>
      <c r="C2" s="459"/>
      <c r="D2" s="449" t="s">
        <v>104</v>
      </c>
      <c r="E2" s="449" t="s">
        <v>105</v>
      </c>
      <c r="F2" s="449" t="s">
        <v>106</v>
      </c>
      <c r="G2" s="453" t="s">
        <v>107</v>
      </c>
    </row>
    <row r="3" spans="1:7" ht="21" customHeight="1" x14ac:dyDescent="0.25">
      <c r="A3" s="451"/>
      <c r="B3" s="175" t="s">
        <v>56</v>
      </c>
      <c r="C3" s="175" t="s">
        <v>86</v>
      </c>
      <c r="D3" s="451"/>
      <c r="E3" s="451"/>
      <c r="F3" s="451"/>
      <c r="G3" s="453"/>
    </row>
    <row r="4" spans="1:7" ht="129" customHeight="1" x14ac:dyDescent="0.25">
      <c r="A4" s="358" t="s">
        <v>274</v>
      </c>
      <c r="B4" s="256"/>
      <c r="C4" s="359">
        <v>17</v>
      </c>
      <c r="D4" s="360" t="s">
        <v>805</v>
      </c>
      <c r="E4" s="361" t="s">
        <v>807</v>
      </c>
      <c r="F4" s="362" t="s">
        <v>808</v>
      </c>
      <c r="G4" s="248" t="s">
        <v>810</v>
      </c>
    </row>
    <row r="5" spans="1:7" ht="143.25" customHeight="1" x14ac:dyDescent="0.25">
      <c r="A5" s="363" t="s">
        <v>103</v>
      </c>
      <c r="B5" s="257"/>
      <c r="C5" s="364">
        <v>17</v>
      </c>
      <c r="D5" s="365" t="s">
        <v>806</v>
      </c>
      <c r="E5" s="267" t="s">
        <v>809</v>
      </c>
      <c r="F5" s="267" t="s">
        <v>808</v>
      </c>
      <c r="G5" s="247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="90" zoomScaleNormal="100" zoomScaleSheetLayoutView="90" workbookViewId="0">
      <selection activeCell="Q23" sqref="Q23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464" t="s">
        <v>108</v>
      </c>
      <c r="B1" s="464"/>
      <c r="C1" s="464"/>
      <c r="D1" s="464"/>
      <c r="E1" s="464"/>
      <c r="F1" s="464"/>
      <c r="G1" s="464"/>
      <c r="H1" s="464"/>
      <c r="I1" s="464"/>
    </row>
    <row r="2" spans="1:9" s="5" customFormat="1" ht="38.25" customHeight="1" x14ac:dyDescent="0.25">
      <c r="A2" s="462" t="s">
        <v>59</v>
      </c>
      <c r="B2" s="462" t="s">
        <v>109</v>
      </c>
      <c r="C2" s="463" t="s">
        <v>110</v>
      </c>
      <c r="D2" s="463"/>
      <c r="E2" s="462" t="s">
        <v>111</v>
      </c>
      <c r="F2" s="462" t="s">
        <v>90</v>
      </c>
      <c r="G2" s="462" t="s">
        <v>113</v>
      </c>
      <c r="H2" s="462"/>
      <c r="I2" s="462" t="s">
        <v>115</v>
      </c>
    </row>
    <row r="3" spans="1:9" s="5" customFormat="1" ht="55.5" customHeight="1" x14ac:dyDescent="0.25">
      <c r="A3" s="462"/>
      <c r="B3" s="462"/>
      <c r="C3" s="19" t="s">
        <v>56</v>
      </c>
      <c r="D3" s="19" t="s">
        <v>86</v>
      </c>
      <c r="E3" s="462"/>
      <c r="F3" s="462"/>
      <c r="G3" s="7" t="s">
        <v>112</v>
      </c>
      <c r="H3" s="7" t="s">
        <v>114</v>
      </c>
      <c r="I3" s="462"/>
    </row>
    <row r="4" spans="1:9" ht="18.75" x14ac:dyDescent="0.25">
      <c r="A4" s="52">
        <v>1</v>
      </c>
      <c r="B4" s="64"/>
      <c r="C4" s="54">
        <v>0</v>
      </c>
      <c r="D4" s="54">
        <v>0</v>
      </c>
      <c r="E4" s="80"/>
      <c r="F4" s="64"/>
      <c r="G4" s="21">
        <v>0</v>
      </c>
      <c r="H4" s="21">
        <v>0</v>
      </c>
      <c r="I4" s="80"/>
    </row>
    <row r="5" spans="1:9" ht="18.75" x14ac:dyDescent="0.25">
      <c r="A5" s="52">
        <v>2</v>
      </c>
      <c r="B5" s="64"/>
      <c r="C5" s="54">
        <v>0</v>
      </c>
      <c r="D5" s="54">
        <v>0</v>
      </c>
      <c r="E5" s="52"/>
      <c r="F5" s="64"/>
      <c r="G5" s="21">
        <v>0</v>
      </c>
      <c r="H5" s="21">
        <v>0</v>
      </c>
      <c r="I5" s="52"/>
    </row>
    <row r="6" spans="1:9" ht="18.75" x14ac:dyDescent="0.25">
      <c r="A6" s="52">
        <v>3</v>
      </c>
      <c r="B6" s="64"/>
      <c r="C6" s="54">
        <v>0</v>
      </c>
      <c r="D6" s="54">
        <v>0</v>
      </c>
      <c r="E6" s="52"/>
      <c r="F6" s="64"/>
      <c r="G6" s="21">
        <v>0</v>
      </c>
      <c r="H6" s="21">
        <v>0</v>
      </c>
      <c r="I6" s="52"/>
    </row>
    <row r="7" spans="1:9" ht="18.75" x14ac:dyDescent="0.25">
      <c r="A7" s="52">
        <v>4</v>
      </c>
      <c r="B7" s="64"/>
      <c r="C7" s="54">
        <v>0</v>
      </c>
      <c r="D7" s="54">
        <v>0</v>
      </c>
      <c r="E7" s="52"/>
      <c r="F7" s="64"/>
      <c r="G7" s="21">
        <v>0</v>
      </c>
      <c r="H7" s="21">
        <v>0</v>
      </c>
      <c r="I7" s="52"/>
    </row>
    <row r="8" spans="1:9" ht="18.75" x14ac:dyDescent="0.25">
      <c r="A8" s="52">
        <v>5</v>
      </c>
      <c r="B8" s="64"/>
      <c r="C8" s="54">
        <v>0</v>
      </c>
      <c r="D8" s="54">
        <v>0</v>
      </c>
      <c r="E8" s="52"/>
      <c r="F8" s="64"/>
      <c r="G8" s="21">
        <v>0</v>
      </c>
      <c r="H8" s="21">
        <v>0</v>
      </c>
      <c r="I8" s="52"/>
    </row>
    <row r="9" spans="1:9" ht="18.75" x14ac:dyDescent="0.25">
      <c r="A9" s="52">
        <v>6</v>
      </c>
      <c r="B9" s="64"/>
      <c r="C9" s="54">
        <v>0</v>
      </c>
      <c r="D9" s="54">
        <v>0</v>
      </c>
      <c r="E9" s="52"/>
      <c r="F9" s="64"/>
      <c r="G9" s="21">
        <v>0</v>
      </c>
      <c r="H9" s="21">
        <v>0</v>
      </c>
      <c r="I9" s="52"/>
    </row>
    <row r="10" spans="1:9" ht="18.75" x14ac:dyDescent="0.25">
      <c r="A10" s="52">
        <v>7</v>
      </c>
      <c r="B10" s="64"/>
      <c r="C10" s="54">
        <v>0</v>
      </c>
      <c r="D10" s="54">
        <v>0</v>
      </c>
      <c r="E10" s="52"/>
      <c r="F10" s="64"/>
      <c r="G10" s="21">
        <v>0</v>
      </c>
      <c r="H10" s="21">
        <v>0</v>
      </c>
      <c r="I10" s="52"/>
    </row>
    <row r="11" spans="1:9" ht="18.75" x14ac:dyDescent="0.25">
      <c r="A11" s="93">
        <v>8</v>
      </c>
      <c r="B11" s="64"/>
      <c r="C11" s="54">
        <v>0</v>
      </c>
      <c r="D11" s="54">
        <v>0</v>
      </c>
      <c r="E11" s="52"/>
      <c r="F11" s="64"/>
      <c r="G11" s="21">
        <v>0</v>
      </c>
      <c r="H11" s="21">
        <v>0</v>
      </c>
      <c r="I11" s="52"/>
    </row>
    <row r="12" spans="1:9" ht="18.75" x14ac:dyDescent="0.25">
      <c r="A12" s="93">
        <v>9</v>
      </c>
      <c r="B12" s="64"/>
      <c r="C12" s="54">
        <v>0</v>
      </c>
      <c r="D12" s="54">
        <v>0</v>
      </c>
      <c r="E12" s="52"/>
      <c r="F12" s="64"/>
      <c r="G12" s="21">
        <v>0</v>
      </c>
      <c r="H12" s="21">
        <v>0</v>
      </c>
      <c r="I12" s="52"/>
    </row>
    <row r="13" spans="1:9" ht="18.75" x14ac:dyDescent="0.25">
      <c r="A13" s="93">
        <v>10</v>
      </c>
      <c r="B13" s="64"/>
      <c r="C13" s="54">
        <v>0</v>
      </c>
      <c r="D13" s="54">
        <v>0</v>
      </c>
      <c r="E13" s="52"/>
      <c r="F13" s="64"/>
      <c r="G13" s="21">
        <v>0</v>
      </c>
      <c r="H13" s="21">
        <v>0</v>
      </c>
      <c r="I13" s="52"/>
    </row>
    <row r="14" spans="1:9" ht="18.75" x14ac:dyDescent="0.25">
      <c r="A14" s="93">
        <v>11</v>
      </c>
      <c r="B14" s="64"/>
      <c r="C14" s="54">
        <v>0</v>
      </c>
      <c r="D14" s="54">
        <v>0</v>
      </c>
      <c r="E14" s="52"/>
      <c r="F14" s="64"/>
      <c r="G14" s="21">
        <v>0</v>
      </c>
      <c r="H14" s="21">
        <v>0</v>
      </c>
      <c r="I14" s="52"/>
    </row>
    <row r="15" spans="1:9" ht="18.75" x14ac:dyDescent="0.25">
      <c r="A15" s="93">
        <v>12</v>
      </c>
      <c r="B15" s="64"/>
      <c r="C15" s="54">
        <v>0</v>
      </c>
      <c r="D15" s="54">
        <v>0</v>
      </c>
      <c r="E15" s="52"/>
      <c r="F15" s="64"/>
      <c r="G15" s="21">
        <v>0</v>
      </c>
      <c r="H15" s="21">
        <v>0</v>
      </c>
      <c r="I15" s="52"/>
    </row>
    <row r="16" spans="1:9" ht="18.75" x14ac:dyDescent="0.25">
      <c r="A16" s="93">
        <v>13</v>
      </c>
      <c r="B16" s="64"/>
      <c r="C16" s="54">
        <v>0</v>
      </c>
      <c r="D16" s="54">
        <v>0</v>
      </c>
      <c r="E16" s="52"/>
      <c r="F16" s="64"/>
      <c r="G16" s="21">
        <v>0</v>
      </c>
      <c r="H16" s="21">
        <v>0</v>
      </c>
      <c r="I16" s="52"/>
    </row>
    <row r="17" spans="1:9" ht="18.75" x14ac:dyDescent="0.25">
      <c r="A17" s="93">
        <v>14</v>
      </c>
      <c r="B17" s="64"/>
      <c r="C17" s="54">
        <v>0</v>
      </c>
      <c r="D17" s="54">
        <v>0</v>
      </c>
      <c r="E17" s="52"/>
      <c r="F17" s="64"/>
      <c r="G17" s="21">
        <v>0</v>
      </c>
      <c r="H17" s="21">
        <v>0</v>
      </c>
      <c r="I17" s="52"/>
    </row>
    <row r="18" spans="1:9" ht="18.75" x14ac:dyDescent="0.25">
      <c r="A18" s="93">
        <v>15</v>
      </c>
      <c r="B18" s="64"/>
      <c r="C18" s="54">
        <v>0</v>
      </c>
      <c r="D18" s="54">
        <v>0</v>
      </c>
      <c r="E18" s="52"/>
      <c r="F18" s="64"/>
      <c r="G18" s="21">
        <v>0</v>
      </c>
      <c r="H18" s="21">
        <v>0</v>
      </c>
      <c r="I18" s="52"/>
    </row>
    <row r="19" spans="1:9" ht="18.75" x14ac:dyDescent="0.25">
      <c r="A19" s="93">
        <v>16</v>
      </c>
      <c r="B19" s="64"/>
      <c r="C19" s="21">
        <v>0</v>
      </c>
      <c r="D19" s="21">
        <v>0</v>
      </c>
      <c r="E19" s="52"/>
      <c r="F19" s="64"/>
      <c r="G19" s="21">
        <v>0</v>
      </c>
      <c r="H19" s="21">
        <v>0</v>
      </c>
      <c r="I19" s="52"/>
    </row>
    <row r="20" spans="1:9" ht="18.75" x14ac:dyDescent="0.25">
      <c r="A20" s="93">
        <v>17</v>
      </c>
      <c r="B20" s="64"/>
      <c r="C20" s="21">
        <v>0</v>
      </c>
      <c r="D20" s="21">
        <v>0</v>
      </c>
      <c r="E20" s="52"/>
      <c r="F20" s="64"/>
      <c r="G20" s="21">
        <v>0</v>
      </c>
      <c r="H20" s="21">
        <v>0</v>
      </c>
      <c r="I20" s="52"/>
    </row>
    <row r="21" spans="1:9" ht="18.75" x14ac:dyDescent="0.25">
      <c r="A21" s="93">
        <v>18</v>
      </c>
      <c r="B21" s="64"/>
      <c r="C21" s="21">
        <v>0</v>
      </c>
      <c r="D21" s="21">
        <v>0</v>
      </c>
      <c r="E21" s="52"/>
      <c r="F21" s="64"/>
      <c r="G21" s="21">
        <v>0</v>
      </c>
      <c r="H21" s="21">
        <v>0</v>
      </c>
      <c r="I21" s="52"/>
    </row>
    <row r="22" spans="1:9" ht="18.75" x14ac:dyDescent="0.25">
      <c r="A22" s="93">
        <v>19</v>
      </c>
      <c r="B22" s="64"/>
      <c r="C22" s="21">
        <v>0</v>
      </c>
      <c r="D22" s="21">
        <v>0</v>
      </c>
      <c r="E22" s="52"/>
      <c r="F22" s="64"/>
      <c r="G22" s="21">
        <v>0</v>
      </c>
      <c r="H22" s="21">
        <v>0</v>
      </c>
      <c r="I22" s="52"/>
    </row>
    <row r="23" spans="1:9" ht="18.75" x14ac:dyDescent="0.25">
      <c r="A23" s="93">
        <v>20</v>
      </c>
      <c r="B23" s="64"/>
      <c r="C23" s="21">
        <v>0</v>
      </c>
      <c r="D23" s="21">
        <v>0</v>
      </c>
      <c r="E23" s="52"/>
      <c r="F23" s="64"/>
      <c r="G23" s="21">
        <v>0</v>
      </c>
      <c r="H23" s="21">
        <v>0</v>
      </c>
      <c r="I23" s="52"/>
    </row>
    <row r="24" spans="1:9" ht="18.75" x14ac:dyDescent="0.25">
      <c r="A24" s="93">
        <v>21</v>
      </c>
      <c r="B24" s="64"/>
      <c r="C24" s="21">
        <v>0</v>
      </c>
      <c r="D24" s="21">
        <v>0</v>
      </c>
      <c r="E24" s="52"/>
      <c r="F24" s="64"/>
      <c r="G24" s="21">
        <v>0</v>
      </c>
      <c r="H24" s="21">
        <v>0</v>
      </c>
      <c r="I24" s="52"/>
    </row>
    <row r="25" spans="1:9" ht="18.75" x14ac:dyDescent="0.25">
      <c r="A25" s="93">
        <v>22</v>
      </c>
      <c r="B25" s="64"/>
      <c r="C25" s="21">
        <v>0</v>
      </c>
      <c r="D25" s="21">
        <v>0</v>
      </c>
      <c r="E25" s="52"/>
      <c r="F25" s="64"/>
      <c r="G25" s="21">
        <v>0</v>
      </c>
      <c r="H25" s="21">
        <v>0</v>
      </c>
      <c r="I25" s="52"/>
    </row>
    <row r="26" spans="1:9" ht="18.75" x14ac:dyDescent="0.25">
      <c r="A26" s="93">
        <v>23</v>
      </c>
      <c r="B26" s="64"/>
      <c r="C26" s="21">
        <v>0</v>
      </c>
      <c r="D26" s="21">
        <v>0</v>
      </c>
      <c r="E26" s="52"/>
      <c r="F26" s="64"/>
      <c r="G26" s="21">
        <v>0</v>
      </c>
      <c r="H26" s="21">
        <v>0</v>
      </c>
      <c r="I26" s="52"/>
    </row>
    <row r="27" spans="1:9" ht="18.75" x14ac:dyDescent="0.25">
      <c r="A27" s="93">
        <v>24</v>
      </c>
      <c r="B27" s="64"/>
      <c r="C27" s="21">
        <v>0</v>
      </c>
      <c r="D27" s="21">
        <v>0</v>
      </c>
      <c r="E27" s="52"/>
      <c r="F27" s="64"/>
      <c r="G27" s="21">
        <v>0</v>
      </c>
      <c r="H27" s="21">
        <v>0</v>
      </c>
      <c r="I27" s="52"/>
    </row>
    <row r="28" spans="1:9" ht="18.75" x14ac:dyDescent="0.25">
      <c r="A28" s="93">
        <v>25</v>
      </c>
      <c r="B28" s="64"/>
      <c r="C28" s="21">
        <v>0</v>
      </c>
      <c r="D28" s="21">
        <v>0</v>
      </c>
      <c r="E28" s="52"/>
      <c r="F28" s="64"/>
      <c r="G28" s="21">
        <v>0</v>
      </c>
      <c r="H28" s="21">
        <v>0</v>
      </c>
      <c r="I28" s="52"/>
    </row>
    <row r="29" spans="1:9" ht="18.75" x14ac:dyDescent="0.25">
      <c r="A29" s="93">
        <v>26</v>
      </c>
      <c r="B29" s="81"/>
      <c r="C29" s="23">
        <v>0</v>
      </c>
      <c r="D29" s="23">
        <v>0</v>
      </c>
      <c r="E29" s="47"/>
      <c r="F29" s="81"/>
      <c r="G29" s="96">
        <v>0</v>
      </c>
      <c r="H29" s="96">
        <v>0</v>
      </c>
      <c r="I29" s="47"/>
    </row>
    <row r="30" spans="1:9" ht="18.75" x14ac:dyDescent="0.25">
      <c r="A30" s="93">
        <v>27</v>
      </c>
      <c r="B30" s="81"/>
      <c r="C30" s="23">
        <v>0</v>
      </c>
      <c r="D30" s="23">
        <v>0</v>
      </c>
      <c r="E30" s="47"/>
      <c r="F30" s="81"/>
      <c r="G30" s="96">
        <v>0</v>
      </c>
      <c r="H30" s="96">
        <v>0</v>
      </c>
      <c r="I30" s="47"/>
    </row>
    <row r="31" spans="1:9" ht="18.75" x14ac:dyDescent="0.25">
      <c r="A31" s="93">
        <v>28</v>
      </c>
      <c r="B31" s="81"/>
      <c r="C31" s="23">
        <v>0</v>
      </c>
      <c r="D31" s="23">
        <v>0</v>
      </c>
      <c r="E31" s="47"/>
      <c r="F31" s="81"/>
      <c r="G31" s="96">
        <v>0</v>
      </c>
      <c r="H31" s="96">
        <v>0</v>
      </c>
      <c r="I31" s="47"/>
    </row>
    <row r="32" spans="1:9" ht="18.75" x14ac:dyDescent="0.25">
      <c r="A32" s="93">
        <v>29</v>
      </c>
      <c r="B32" s="81"/>
      <c r="C32" s="23">
        <v>0</v>
      </c>
      <c r="D32" s="23">
        <v>0</v>
      </c>
      <c r="E32" s="47"/>
      <c r="F32" s="81"/>
      <c r="G32" s="96">
        <v>0</v>
      </c>
      <c r="H32" s="96">
        <v>0</v>
      </c>
      <c r="I32" s="47"/>
    </row>
    <row r="33" spans="1:9" ht="18.75" x14ac:dyDescent="0.25">
      <c r="A33" s="93">
        <v>30</v>
      </c>
      <c r="B33" s="81"/>
      <c r="C33" s="96">
        <v>0</v>
      </c>
      <c r="D33" s="96">
        <v>0</v>
      </c>
      <c r="E33" s="47"/>
      <c r="F33" s="81"/>
      <c r="G33" s="96">
        <v>0</v>
      </c>
      <c r="H33" s="96">
        <v>0</v>
      </c>
      <c r="I33" s="47"/>
    </row>
    <row r="34" spans="1:9" ht="18.75" x14ac:dyDescent="0.25">
      <c r="A34" s="93">
        <v>31</v>
      </c>
      <c r="B34" s="81"/>
      <c r="C34" s="96">
        <v>0</v>
      </c>
      <c r="D34" s="96">
        <v>0</v>
      </c>
      <c r="E34" s="47"/>
      <c r="F34" s="81"/>
      <c r="G34" s="96">
        <v>0</v>
      </c>
      <c r="H34" s="96">
        <v>0</v>
      </c>
      <c r="I34" s="47"/>
    </row>
    <row r="35" spans="1:9" ht="18.75" x14ac:dyDescent="0.25">
      <c r="A35" s="93">
        <v>32</v>
      </c>
      <c r="B35" s="81"/>
      <c r="C35" s="96">
        <v>0</v>
      </c>
      <c r="D35" s="96">
        <v>0</v>
      </c>
      <c r="E35" s="47"/>
      <c r="F35" s="81"/>
      <c r="G35" s="96">
        <v>0</v>
      </c>
      <c r="H35" s="96">
        <v>0</v>
      </c>
      <c r="I35" s="47"/>
    </row>
    <row r="36" spans="1:9" ht="18.75" x14ac:dyDescent="0.25">
      <c r="A36" s="93">
        <v>33</v>
      </c>
      <c r="B36" s="81"/>
      <c r="C36" s="96">
        <v>0</v>
      </c>
      <c r="D36" s="96">
        <v>0</v>
      </c>
      <c r="E36" s="47"/>
      <c r="F36" s="81"/>
      <c r="G36" s="96">
        <v>0</v>
      </c>
      <c r="H36" s="96">
        <v>0</v>
      </c>
      <c r="I36" s="47"/>
    </row>
    <row r="37" spans="1:9" ht="18.75" x14ac:dyDescent="0.25">
      <c r="A37" s="93">
        <v>34</v>
      </c>
      <c r="B37" s="81"/>
      <c r="C37" s="96">
        <v>0</v>
      </c>
      <c r="D37" s="96">
        <v>0</v>
      </c>
      <c r="E37" s="47"/>
      <c r="F37" s="81"/>
      <c r="G37" s="96">
        <v>0</v>
      </c>
      <c r="H37" s="96">
        <v>0</v>
      </c>
      <c r="I37" s="47"/>
    </row>
    <row r="38" spans="1:9" ht="18.75" x14ac:dyDescent="0.25">
      <c r="A38" s="93">
        <v>35</v>
      </c>
      <c r="B38" s="81"/>
      <c r="C38" s="96">
        <v>0</v>
      </c>
      <c r="D38" s="96">
        <v>0</v>
      </c>
      <c r="E38" s="47"/>
      <c r="F38" s="81"/>
      <c r="G38" s="96">
        <v>0</v>
      </c>
      <c r="H38" s="96">
        <v>0</v>
      </c>
      <c r="I38" s="47"/>
    </row>
    <row r="39" spans="1:9" ht="18.75" x14ac:dyDescent="0.25">
      <c r="A39" s="93">
        <v>36</v>
      </c>
      <c r="B39" s="81"/>
      <c r="C39" s="96">
        <v>0</v>
      </c>
      <c r="D39" s="96">
        <v>0</v>
      </c>
      <c r="E39" s="47"/>
      <c r="F39" s="81"/>
      <c r="G39" s="96">
        <v>0</v>
      </c>
      <c r="H39" s="96">
        <v>0</v>
      </c>
      <c r="I39" s="47"/>
    </row>
    <row r="40" spans="1:9" ht="18.75" x14ac:dyDescent="0.25">
      <c r="A40" s="93">
        <v>37</v>
      </c>
      <c r="B40" s="81"/>
      <c r="C40" s="96">
        <v>0</v>
      </c>
      <c r="D40" s="96">
        <v>0</v>
      </c>
      <c r="E40" s="47"/>
      <c r="F40" s="81"/>
      <c r="G40" s="96">
        <v>0</v>
      </c>
      <c r="H40" s="96">
        <v>0</v>
      </c>
      <c r="I40" s="47"/>
    </row>
    <row r="41" spans="1:9" ht="18.75" x14ac:dyDescent="0.25">
      <c r="A41" s="93">
        <v>38</v>
      </c>
      <c r="B41" s="81"/>
      <c r="C41" s="96">
        <v>0</v>
      </c>
      <c r="D41" s="96">
        <v>0</v>
      </c>
      <c r="E41" s="47"/>
      <c r="F41" s="81"/>
      <c r="G41" s="96">
        <v>0</v>
      </c>
      <c r="H41" s="96">
        <v>0</v>
      </c>
      <c r="I41" s="47"/>
    </row>
    <row r="42" spans="1:9" ht="18.75" x14ac:dyDescent="0.25">
      <c r="A42" s="93">
        <v>39</v>
      </c>
      <c r="B42" s="81"/>
      <c r="C42" s="96">
        <v>0</v>
      </c>
      <c r="D42" s="96">
        <v>0</v>
      </c>
      <c r="E42" s="47"/>
      <c r="F42" s="81"/>
      <c r="G42" s="96">
        <v>0</v>
      </c>
      <c r="H42" s="96">
        <v>0</v>
      </c>
      <c r="I42" s="47"/>
    </row>
    <row r="43" spans="1:9" ht="18.75" x14ac:dyDescent="0.25">
      <c r="A43" s="93">
        <v>40</v>
      </c>
      <c r="B43" s="81"/>
      <c r="C43" s="96">
        <v>0</v>
      </c>
      <c r="D43" s="96">
        <v>0</v>
      </c>
      <c r="E43" s="47"/>
      <c r="F43" s="81"/>
      <c r="G43" s="96">
        <v>0</v>
      </c>
      <c r="H43" s="96">
        <v>0</v>
      </c>
      <c r="I43" s="47"/>
    </row>
    <row r="44" spans="1:9" ht="18.75" x14ac:dyDescent="0.25">
      <c r="A44" s="93">
        <v>41</v>
      </c>
      <c r="B44" s="81"/>
      <c r="C44" s="96">
        <v>0</v>
      </c>
      <c r="D44" s="96">
        <v>0</v>
      </c>
      <c r="E44" s="47"/>
      <c r="F44" s="81"/>
      <c r="G44" s="96">
        <v>0</v>
      </c>
      <c r="H44" s="96">
        <v>0</v>
      </c>
      <c r="I44" s="47"/>
    </row>
    <row r="45" spans="1:9" ht="18.75" x14ac:dyDescent="0.25">
      <c r="A45" s="93">
        <v>42</v>
      </c>
      <c r="B45" s="81"/>
      <c r="C45" s="96">
        <v>0</v>
      </c>
      <c r="D45" s="96">
        <v>0</v>
      </c>
      <c r="E45" s="47"/>
      <c r="F45" s="81"/>
      <c r="G45" s="96">
        <v>0</v>
      </c>
      <c r="H45" s="96">
        <v>0</v>
      </c>
      <c r="I45" s="47"/>
    </row>
    <row r="46" spans="1:9" ht="18.75" x14ac:dyDescent="0.25">
      <c r="A46" s="93">
        <v>43</v>
      </c>
      <c r="B46" s="81"/>
      <c r="C46" s="96">
        <v>0</v>
      </c>
      <c r="D46" s="96">
        <v>0</v>
      </c>
      <c r="E46" s="47"/>
      <c r="F46" s="81"/>
      <c r="G46" s="96">
        <v>0</v>
      </c>
      <c r="H46" s="96">
        <v>0</v>
      </c>
      <c r="I46" s="47"/>
    </row>
    <row r="47" spans="1:9" ht="18.75" x14ac:dyDescent="0.25">
      <c r="A47" s="93">
        <v>44</v>
      </c>
      <c r="B47" s="81"/>
      <c r="C47" s="96">
        <v>0</v>
      </c>
      <c r="D47" s="96">
        <v>0</v>
      </c>
      <c r="E47" s="47"/>
      <c r="F47" s="81"/>
      <c r="G47" s="96">
        <v>0</v>
      </c>
      <c r="H47" s="96">
        <v>0</v>
      </c>
      <c r="I47" s="47"/>
    </row>
    <row r="48" spans="1:9" ht="18.75" x14ac:dyDescent="0.25">
      <c r="A48" s="93">
        <v>45</v>
      </c>
      <c r="B48" s="81"/>
      <c r="C48" s="96">
        <v>0</v>
      </c>
      <c r="D48" s="96">
        <v>0</v>
      </c>
      <c r="E48" s="47"/>
      <c r="F48" s="81"/>
      <c r="G48" s="96">
        <v>0</v>
      </c>
      <c r="H48" s="96">
        <v>0</v>
      </c>
      <c r="I48" s="47"/>
    </row>
    <row r="49" spans="1:9" ht="18.75" x14ac:dyDescent="0.25">
      <c r="A49" s="93">
        <v>46</v>
      </c>
      <c r="B49" s="81"/>
      <c r="C49" s="96">
        <v>0</v>
      </c>
      <c r="D49" s="96">
        <v>0</v>
      </c>
      <c r="E49" s="47"/>
      <c r="F49" s="81"/>
      <c r="G49" s="96">
        <v>0</v>
      </c>
      <c r="H49" s="96">
        <v>0</v>
      </c>
      <c r="I49" s="47"/>
    </row>
    <row r="50" spans="1:9" ht="18.75" x14ac:dyDescent="0.25">
      <c r="A50" s="93">
        <v>47</v>
      </c>
      <c r="B50" s="81"/>
      <c r="C50" s="96">
        <v>0</v>
      </c>
      <c r="D50" s="96">
        <v>0</v>
      </c>
      <c r="E50" s="47"/>
      <c r="F50" s="81"/>
      <c r="G50" s="96">
        <v>0</v>
      </c>
      <c r="H50" s="96">
        <v>0</v>
      </c>
      <c r="I50" s="47"/>
    </row>
    <row r="51" spans="1:9" ht="18.75" x14ac:dyDescent="0.25">
      <c r="A51" s="93">
        <v>48</v>
      </c>
      <c r="B51" s="81"/>
      <c r="C51" s="96">
        <v>0</v>
      </c>
      <c r="D51" s="96">
        <v>0</v>
      </c>
      <c r="E51" s="47"/>
      <c r="F51" s="81"/>
      <c r="G51" s="96">
        <v>0</v>
      </c>
      <c r="H51" s="96">
        <v>0</v>
      </c>
      <c r="I51" s="47"/>
    </row>
    <row r="52" spans="1:9" ht="18.75" x14ac:dyDescent="0.25">
      <c r="A52" s="93">
        <v>49</v>
      </c>
      <c r="B52" s="81"/>
      <c r="C52" s="96">
        <v>0</v>
      </c>
      <c r="D52" s="96">
        <v>0</v>
      </c>
      <c r="E52" s="47"/>
      <c r="F52" s="81"/>
      <c r="G52" s="96">
        <v>0</v>
      </c>
      <c r="H52" s="96">
        <v>0</v>
      </c>
      <c r="I52" s="47"/>
    </row>
    <row r="53" spans="1:9" ht="18.75" x14ac:dyDescent="0.25">
      <c r="A53" s="93">
        <v>50</v>
      </c>
      <c r="B53" s="81"/>
      <c r="C53" s="96">
        <v>0</v>
      </c>
      <c r="D53" s="96">
        <v>0</v>
      </c>
      <c r="E53" s="47"/>
      <c r="F53" s="81"/>
      <c r="G53" s="96">
        <v>0</v>
      </c>
      <c r="H53" s="96">
        <v>0</v>
      </c>
      <c r="I53" s="47"/>
    </row>
    <row r="54" spans="1:9" ht="18.75" x14ac:dyDescent="0.25">
      <c r="A54" s="93">
        <v>51</v>
      </c>
      <c r="B54" s="81"/>
      <c r="C54" s="96">
        <v>0</v>
      </c>
      <c r="D54" s="96">
        <v>0</v>
      </c>
      <c r="E54" s="47"/>
      <c r="F54" s="81"/>
      <c r="G54" s="96">
        <v>0</v>
      </c>
      <c r="H54" s="96">
        <v>0</v>
      </c>
      <c r="I54" s="47"/>
    </row>
    <row r="55" spans="1:9" ht="18.75" x14ac:dyDescent="0.25">
      <c r="A55" s="93">
        <v>52</v>
      </c>
      <c r="B55" s="81"/>
      <c r="C55" s="96">
        <v>0</v>
      </c>
      <c r="D55" s="96">
        <v>0</v>
      </c>
      <c r="E55" s="47"/>
      <c r="F55" s="81"/>
      <c r="G55" s="96">
        <v>0</v>
      </c>
      <c r="H55" s="96">
        <v>0</v>
      </c>
      <c r="I55" s="47"/>
    </row>
    <row r="56" spans="1:9" ht="18.75" x14ac:dyDescent="0.25">
      <c r="A56" s="93">
        <v>53</v>
      </c>
      <c r="B56" s="81"/>
      <c r="C56" s="96">
        <v>0</v>
      </c>
      <c r="D56" s="96">
        <v>0</v>
      </c>
      <c r="E56" s="47"/>
      <c r="F56" s="81"/>
      <c r="G56" s="96">
        <v>0</v>
      </c>
      <c r="H56" s="96">
        <v>0</v>
      </c>
      <c r="I56" s="47"/>
    </row>
    <row r="57" spans="1:9" ht="18.75" x14ac:dyDescent="0.25">
      <c r="A57" s="93">
        <v>52</v>
      </c>
      <c r="B57" s="81"/>
      <c r="C57" s="96">
        <v>0</v>
      </c>
      <c r="D57" s="96">
        <v>0</v>
      </c>
      <c r="E57" s="47"/>
      <c r="F57" s="81"/>
      <c r="G57" s="96">
        <v>0</v>
      </c>
      <c r="H57" s="96">
        <v>0</v>
      </c>
      <c r="I57" s="47"/>
    </row>
    <row r="58" spans="1:9" ht="18.75" x14ac:dyDescent="0.25">
      <c r="A58" s="93">
        <v>55</v>
      </c>
      <c r="B58" s="81"/>
      <c r="C58" s="23">
        <v>0</v>
      </c>
      <c r="D58" s="23">
        <v>0</v>
      </c>
      <c r="E58" s="47"/>
      <c r="F58" s="81"/>
      <c r="G58" s="96">
        <v>0</v>
      </c>
      <c r="H58" s="96">
        <v>0</v>
      </c>
      <c r="I58" s="47"/>
    </row>
    <row r="59" spans="1:9" ht="18.75" x14ac:dyDescent="0.25">
      <c r="A59" s="460" t="s">
        <v>87</v>
      </c>
      <c r="B59" s="461"/>
      <c r="C59" s="35">
        <f>SUM(C4:C58)</f>
        <v>0</v>
      </c>
      <c r="D59" s="35">
        <f>SUM(D4:D58)</f>
        <v>0</v>
      </c>
      <c r="E59" s="50"/>
      <c r="F59" s="50"/>
      <c r="G59" s="35">
        <f>SUM(G4:G58)</f>
        <v>0</v>
      </c>
      <c r="H59" s="35">
        <f>SUM(H4:H58)</f>
        <v>0</v>
      </c>
      <c r="I59" s="50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view="pageBreakPreview" topLeftCell="A22" zoomScale="60" zoomScaleNormal="80" workbookViewId="0">
      <selection activeCell="I25" sqref="I25:N25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231</v>
      </c>
      <c r="B1" s="48"/>
      <c r="C1" s="48"/>
      <c r="D1" s="48"/>
      <c r="E1" s="48"/>
      <c r="F1" s="48"/>
      <c r="G1" s="48"/>
      <c r="H1" s="58"/>
      <c r="I1" s="58"/>
      <c r="J1" s="58"/>
      <c r="K1" s="58"/>
      <c r="L1" s="58"/>
      <c r="M1" s="58"/>
      <c r="N1" s="58"/>
    </row>
    <row r="2" spans="1:14" ht="18.75" x14ac:dyDescent="0.3">
      <c r="A2" s="465" t="s">
        <v>245</v>
      </c>
      <c r="B2" s="465"/>
      <c r="C2" s="465"/>
      <c r="D2" s="465"/>
      <c r="E2" s="465"/>
      <c r="F2" s="465"/>
      <c r="G2" s="465"/>
      <c r="H2" s="37"/>
      <c r="I2" s="58"/>
      <c r="J2" s="58"/>
      <c r="K2" s="37"/>
      <c r="L2" s="37"/>
      <c r="M2" s="37"/>
      <c r="N2" s="37"/>
    </row>
    <row r="3" spans="1:14" s="5" customFormat="1" ht="18.75" customHeight="1" x14ac:dyDescent="0.25">
      <c r="A3" s="453" t="s">
        <v>116</v>
      </c>
      <c r="B3" s="466" t="s">
        <v>110</v>
      </c>
      <c r="C3" s="466"/>
      <c r="D3" s="453" t="s">
        <v>250</v>
      </c>
      <c r="E3" s="467" t="s">
        <v>243</v>
      </c>
      <c r="F3" s="453" t="s">
        <v>118</v>
      </c>
      <c r="G3" s="453" t="s">
        <v>119</v>
      </c>
      <c r="H3" s="453" t="s">
        <v>116</v>
      </c>
      <c r="I3" s="466" t="s">
        <v>110</v>
      </c>
      <c r="J3" s="466"/>
      <c r="K3" s="453" t="s">
        <v>249</v>
      </c>
      <c r="L3" s="467" t="s">
        <v>243</v>
      </c>
      <c r="M3" s="453" t="s">
        <v>118</v>
      </c>
      <c r="N3" s="453" t="s">
        <v>119</v>
      </c>
    </row>
    <row r="4" spans="1:14" s="5" customFormat="1" ht="76.5" customHeight="1" x14ac:dyDescent="0.25">
      <c r="A4" s="453"/>
      <c r="B4" s="49" t="s">
        <v>56</v>
      </c>
      <c r="C4" s="49" t="s">
        <v>86</v>
      </c>
      <c r="D4" s="453"/>
      <c r="E4" s="467"/>
      <c r="F4" s="453"/>
      <c r="G4" s="453"/>
      <c r="H4" s="453"/>
      <c r="I4" s="49" t="s">
        <v>56</v>
      </c>
      <c r="J4" s="49" t="s">
        <v>86</v>
      </c>
      <c r="K4" s="453"/>
      <c r="L4" s="467"/>
      <c r="M4" s="453"/>
      <c r="N4" s="453"/>
    </row>
    <row r="5" spans="1:14" ht="18.75" x14ac:dyDescent="0.3">
      <c r="A5" s="59" t="s">
        <v>223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3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3</v>
      </c>
      <c r="D5" s="226"/>
      <c r="E5" s="226"/>
      <c r="F5" s="35">
        <f>SUM(F6:F146)</f>
        <v>540</v>
      </c>
      <c r="G5" s="226"/>
      <c r="H5" s="59" t="s">
        <v>117</v>
      </c>
      <c r="I5" s="35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21</v>
      </c>
      <c r="J5" s="35">
        <f>SUM(J6:J146)</f>
        <v>21</v>
      </c>
      <c r="K5" s="226"/>
      <c r="L5" s="226"/>
      <c r="M5" s="35">
        <f>SUM(M6:M146)</f>
        <v>5750</v>
      </c>
      <c r="N5" s="226"/>
    </row>
    <row r="6" spans="1:14" ht="112.5" x14ac:dyDescent="0.25">
      <c r="A6" s="164"/>
      <c r="B6" s="242">
        <v>1</v>
      </c>
      <c r="C6" s="243">
        <v>1</v>
      </c>
      <c r="D6" s="244" t="s">
        <v>288</v>
      </c>
      <c r="E6" s="245" t="s">
        <v>289</v>
      </c>
      <c r="F6" s="243">
        <v>120</v>
      </c>
      <c r="G6" s="245" t="s">
        <v>290</v>
      </c>
      <c r="H6" s="164"/>
      <c r="I6" s="163">
        <v>1</v>
      </c>
      <c r="J6" s="163">
        <v>1</v>
      </c>
      <c r="K6" s="247" t="s">
        <v>294</v>
      </c>
      <c r="L6" s="245" t="s">
        <v>295</v>
      </c>
      <c r="M6" s="243">
        <v>350</v>
      </c>
      <c r="N6" s="245" t="s">
        <v>296</v>
      </c>
    </row>
    <row r="7" spans="1:14" ht="75" x14ac:dyDescent="0.25">
      <c r="A7" s="60"/>
      <c r="B7" s="242">
        <v>1</v>
      </c>
      <c r="C7" s="243">
        <v>1</v>
      </c>
      <c r="D7" s="244" t="s">
        <v>291</v>
      </c>
      <c r="E7" s="245" t="s">
        <v>292</v>
      </c>
      <c r="F7" s="243">
        <v>300</v>
      </c>
      <c r="G7" s="245" t="s">
        <v>322</v>
      </c>
      <c r="H7" s="60"/>
      <c r="I7" s="21">
        <v>1</v>
      </c>
      <c r="J7" s="21">
        <v>1</v>
      </c>
      <c r="K7" s="247" t="s">
        <v>297</v>
      </c>
      <c r="L7" s="245" t="s">
        <v>298</v>
      </c>
      <c r="M7" s="243">
        <v>150</v>
      </c>
      <c r="N7" s="245" t="s">
        <v>299</v>
      </c>
    </row>
    <row r="8" spans="1:14" ht="75" x14ac:dyDescent="0.25">
      <c r="A8" s="60"/>
      <c r="B8" s="242">
        <v>1</v>
      </c>
      <c r="C8" s="243">
        <v>1</v>
      </c>
      <c r="D8" s="244" t="s">
        <v>293</v>
      </c>
      <c r="E8" s="245" t="s">
        <v>292</v>
      </c>
      <c r="F8" s="243">
        <v>120</v>
      </c>
      <c r="G8" s="245" t="s">
        <v>323</v>
      </c>
      <c r="H8" s="60"/>
      <c r="I8" s="21">
        <v>1</v>
      </c>
      <c r="J8" s="21">
        <v>1</v>
      </c>
      <c r="K8" s="247" t="s">
        <v>300</v>
      </c>
      <c r="L8" s="245" t="s">
        <v>66</v>
      </c>
      <c r="M8" s="243">
        <v>280</v>
      </c>
      <c r="N8" s="245" t="s">
        <v>301</v>
      </c>
    </row>
    <row r="9" spans="1:14" ht="56.25" x14ac:dyDescent="0.25">
      <c r="A9" s="60"/>
      <c r="B9" s="21">
        <v>0</v>
      </c>
      <c r="C9" s="21">
        <v>0</v>
      </c>
      <c r="D9" s="64"/>
      <c r="E9" s="93"/>
      <c r="F9" s="21">
        <v>0</v>
      </c>
      <c r="G9" s="52"/>
      <c r="H9" s="60"/>
      <c r="I9" s="21">
        <v>1</v>
      </c>
      <c r="J9" s="21">
        <v>1</v>
      </c>
      <c r="K9" s="247" t="s">
        <v>302</v>
      </c>
      <c r="L9" s="245" t="s">
        <v>303</v>
      </c>
      <c r="M9" s="243">
        <v>230</v>
      </c>
      <c r="N9" s="245" t="s">
        <v>301</v>
      </c>
    </row>
    <row r="10" spans="1:14" ht="37.5" x14ac:dyDescent="0.25">
      <c r="A10" s="60"/>
      <c r="B10" s="21">
        <v>0</v>
      </c>
      <c r="C10" s="21">
        <v>0</v>
      </c>
      <c r="D10" s="64"/>
      <c r="E10" s="93"/>
      <c r="F10" s="21">
        <v>0</v>
      </c>
      <c r="G10" s="52"/>
      <c r="H10" s="60"/>
      <c r="I10" s="21">
        <v>1</v>
      </c>
      <c r="J10" s="21">
        <v>1</v>
      </c>
      <c r="K10" s="387" t="s">
        <v>304</v>
      </c>
      <c r="L10" s="246" t="s">
        <v>303</v>
      </c>
      <c r="M10" s="243">
        <v>350</v>
      </c>
      <c r="N10" s="245" t="s">
        <v>305</v>
      </c>
    </row>
    <row r="11" spans="1:14" ht="56.25" x14ac:dyDescent="0.25">
      <c r="A11" s="60"/>
      <c r="B11" s="21">
        <v>0</v>
      </c>
      <c r="C11" s="21">
        <v>0</v>
      </c>
      <c r="D11" s="64"/>
      <c r="E11" s="93"/>
      <c r="F11" s="21">
        <v>0</v>
      </c>
      <c r="G11" s="52"/>
      <c r="H11" s="60"/>
      <c r="I11" s="21">
        <v>1</v>
      </c>
      <c r="J11" s="21">
        <v>1</v>
      </c>
      <c r="K11" s="248" t="s">
        <v>306</v>
      </c>
      <c r="L11" s="245" t="s">
        <v>303</v>
      </c>
      <c r="M11" s="243">
        <v>220</v>
      </c>
      <c r="N11" s="245" t="s">
        <v>301</v>
      </c>
    </row>
    <row r="12" spans="1:14" ht="93.75" x14ac:dyDescent="0.25">
      <c r="A12" s="60"/>
      <c r="B12" s="21">
        <v>0</v>
      </c>
      <c r="C12" s="21">
        <v>0</v>
      </c>
      <c r="D12" s="64"/>
      <c r="E12" s="93"/>
      <c r="F12" s="21">
        <v>0</v>
      </c>
      <c r="G12" s="52"/>
      <c r="H12" s="60"/>
      <c r="I12" s="21">
        <v>1</v>
      </c>
      <c r="J12" s="21">
        <v>1</v>
      </c>
      <c r="K12" s="247" t="s">
        <v>307</v>
      </c>
      <c r="L12" s="245" t="s">
        <v>298</v>
      </c>
      <c r="M12" s="243">
        <v>450</v>
      </c>
      <c r="N12" s="245" t="s">
        <v>301</v>
      </c>
    </row>
    <row r="13" spans="1:14" ht="75" x14ac:dyDescent="0.25">
      <c r="A13" s="60"/>
      <c r="B13" s="21">
        <v>0</v>
      </c>
      <c r="C13" s="21">
        <v>0</v>
      </c>
      <c r="D13" s="64"/>
      <c r="E13" s="93"/>
      <c r="F13" s="21">
        <v>0</v>
      </c>
      <c r="G13" s="52"/>
      <c r="H13" s="60"/>
      <c r="I13" s="21">
        <v>1</v>
      </c>
      <c r="J13" s="21">
        <v>1</v>
      </c>
      <c r="K13" s="247" t="s">
        <v>308</v>
      </c>
      <c r="L13" s="245" t="s">
        <v>303</v>
      </c>
      <c r="M13" s="243">
        <v>400</v>
      </c>
      <c r="N13" s="245" t="s">
        <v>301</v>
      </c>
    </row>
    <row r="14" spans="1:14" ht="56.25" x14ac:dyDescent="0.25">
      <c r="A14" s="60"/>
      <c r="B14" s="21">
        <v>0</v>
      </c>
      <c r="C14" s="21">
        <v>0</v>
      </c>
      <c r="D14" s="64"/>
      <c r="E14" s="93"/>
      <c r="F14" s="21">
        <v>0</v>
      </c>
      <c r="G14" s="52"/>
      <c r="H14" s="60"/>
      <c r="I14" s="21">
        <v>1</v>
      </c>
      <c r="J14" s="21">
        <v>1</v>
      </c>
      <c r="K14" s="247" t="s">
        <v>309</v>
      </c>
      <c r="L14" s="245" t="s">
        <v>298</v>
      </c>
      <c r="M14" s="243">
        <v>120</v>
      </c>
      <c r="N14" s="245"/>
    </row>
    <row r="15" spans="1:14" ht="56.25" x14ac:dyDescent="0.25">
      <c r="A15" s="60"/>
      <c r="B15" s="21">
        <v>0</v>
      </c>
      <c r="C15" s="21">
        <v>0</v>
      </c>
      <c r="D15" s="64"/>
      <c r="E15" s="93"/>
      <c r="F15" s="21">
        <v>0</v>
      </c>
      <c r="G15" s="52"/>
      <c r="H15" s="60"/>
      <c r="I15" s="21">
        <v>1</v>
      </c>
      <c r="J15" s="21">
        <v>1</v>
      </c>
      <c r="K15" s="247" t="s">
        <v>310</v>
      </c>
      <c r="L15" s="245" t="s">
        <v>298</v>
      </c>
      <c r="M15" s="243">
        <v>150</v>
      </c>
      <c r="N15" s="245" t="s">
        <v>301</v>
      </c>
    </row>
    <row r="16" spans="1:14" ht="93.75" x14ac:dyDescent="0.25">
      <c r="A16" s="60"/>
      <c r="B16" s="21">
        <v>0</v>
      </c>
      <c r="C16" s="21">
        <v>0</v>
      </c>
      <c r="D16" s="64"/>
      <c r="E16" s="93"/>
      <c r="F16" s="21">
        <v>0</v>
      </c>
      <c r="G16" s="52"/>
      <c r="H16" s="60"/>
      <c r="I16" s="21">
        <v>1</v>
      </c>
      <c r="J16" s="21">
        <v>1</v>
      </c>
      <c r="K16" s="247" t="s">
        <v>311</v>
      </c>
      <c r="L16" s="245" t="s">
        <v>298</v>
      </c>
      <c r="M16" s="243">
        <v>500</v>
      </c>
      <c r="N16" s="245" t="s">
        <v>301</v>
      </c>
    </row>
    <row r="17" spans="1:14" ht="56.25" x14ac:dyDescent="0.25">
      <c r="A17" s="60"/>
      <c r="B17" s="21">
        <v>0</v>
      </c>
      <c r="C17" s="21">
        <v>0</v>
      </c>
      <c r="D17" s="64"/>
      <c r="E17" s="93"/>
      <c r="F17" s="21">
        <v>0</v>
      </c>
      <c r="G17" s="52"/>
      <c r="H17" s="60"/>
      <c r="I17" s="21">
        <v>1</v>
      </c>
      <c r="J17" s="21">
        <v>1</v>
      </c>
      <c r="K17" s="247" t="s">
        <v>312</v>
      </c>
      <c r="L17" s="245" t="s">
        <v>298</v>
      </c>
      <c r="M17" s="243">
        <v>600</v>
      </c>
      <c r="N17" s="245" t="s">
        <v>301</v>
      </c>
    </row>
    <row r="18" spans="1:14" ht="56.25" x14ac:dyDescent="0.25">
      <c r="A18" s="60"/>
      <c r="B18" s="21">
        <v>0</v>
      </c>
      <c r="C18" s="21">
        <v>0</v>
      </c>
      <c r="D18" s="64"/>
      <c r="E18" s="93"/>
      <c r="F18" s="21">
        <v>0</v>
      </c>
      <c r="G18" s="52"/>
      <c r="H18" s="60"/>
      <c r="I18" s="21">
        <v>1</v>
      </c>
      <c r="J18" s="21">
        <v>1</v>
      </c>
      <c r="K18" s="247" t="s">
        <v>313</v>
      </c>
      <c r="L18" s="245" t="s">
        <v>298</v>
      </c>
      <c r="M18" s="243">
        <v>250</v>
      </c>
      <c r="N18" s="245" t="s">
        <v>301</v>
      </c>
    </row>
    <row r="19" spans="1:14" ht="56.25" x14ac:dyDescent="0.25">
      <c r="A19" s="60"/>
      <c r="B19" s="21">
        <v>0</v>
      </c>
      <c r="C19" s="21">
        <v>0</v>
      </c>
      <c r="D19" s="64"/>
      <c r="E19" s="93"/>
      <c r="F19" s="21">
        <v>0</v>
      </c>
      <c r="G19" s="52"/>
      <c r="H19" s="60"/>
      <c r="I19" s="21">
        <v>1</v>
      </c>
      <c r="J19" s="21">
        <v>1</v>
      </c>
      <c r="K19" s="247" t="s">
        <v>314</v>
      </c>
      <c r="L19" s="245" t="s">
        <v>298</v>
      </c>
      <c r="M19" s="243">
        <v>50</v>
      </c>
      <c r="N19" s="245" t="s">
        <v>301</v>
      </c>
    </row>
    <row r="20" spans="1:14" ht="56.25" x14ac:dyDescent="0.3">
      <c r="A20" s="60"/>
      <c r="B20" s="21">
        <v>0</v>
      </c>
      <c r="C20" s="21">
        <v>0</v>
      </c>
      <c r="D20" s="64"/>
      <c r="E20" s="93"/>
      <c r="F20" s="21">
        <v>0</v>
      </c>
      <c r="G20" s="52"/>
      <c r="H20" s="60"/>
      <c r="I20" s="21">
        <v>1</v>
      </c>
      <c r="J20" s="21">
        <v>1</v>
      </c>
      <c r="K20" s="240" t="s">
        <v>315</v>
      </c>
      <c r="L20" s="246" t="s">
        <v>298</v>
      </c>
      <c r="M20" s="243">
        <v>300</v>
      </c>
      <c r="N20" s="245" t="s">
        <v>301</v>
      </c>
    </row>
    <row r="21" spans="1:14" ht="93.75" x14ac:dyDescent="0.25">
      <c r="A21" s="60"/>
      <c r="B21" s="21">
        <v>0</v>
      </c>
      <c r="C21" s="21">
        <v>0</v>
      </c>
      <c r="D21" s="64"/>
      <c r="E21" s="93"/>
      <c r="F21" s="21">
        <v>0</v>
      </c>
      <c r="G21" s="52"/>
      <c r="H21" s="60"/>
      <c r="I21" s="21">
        <v>1</v>
      </c>
      <c r="J21" s="21">
        <v>1</v>
      </c>
      <c r="K21" s="248" t="s">
        <v>316</v>
      </c>
      <c r="L21" s="245" t="s">
        <v>298</v>
      </c>
      <c r="M21" s="243">
        <v>250</v>
      </c>
      <c r="N21" s="245" t="s">
        <v>301</v>
      </c>
    </row>
    <row r="22" spans="1:14" ht="93.75" x14ac:dyDescent="0.25">
      <c r="A22" s="60"/>
      <c r="B22" s="21">
        <v>0</v>
      </c>
      <c r="C22" s="21">
        <v>0</v>
      </c>
      <c r="D22" s="64"/>
      <c r="E22" s="93"/>
      <c r="F22" s="21">
        <v>0</v>
      </c>
      <c r="G22" s="52"/>
      <c r="H22" s="60"/>
      <c r="I22" s="21">
        <v>1</v>
      </c>
      <c r="J22" s="21">
        <v>1</v>
      </c>
      <c r="K22" s="247" t="s">
        <v>307</v>
      </c>
      <c r="L22" s="245" t="s">
        <v>298</v>
      </c>
      <c r="M22" s="243">
        <v>350</v>
      </c>
      <c r="N22" s="245" t="s">
        <v>301</v>
      </c>
    </row>
    <row r="23" spans="1:14" ht="56.25" x14ac:dyDescent="0.25">
      <c r="A23" s="60"/>
      <c r="B23" s="21">
        <v>0</v>
      </c>
      <c r="C23" s="21">
        <v>0</v>
      </c>
      <c r="D23" s="64"/>
      <c r="E23" s="93"/>
      <c r="F23" s="21">
        <v>0</v>
      </c>
      <c r="G23" s="52"/>
      <c r="H23" s="60"/>
      <c r="I23" s="21">
        <v>1</v>
      </c>
      <c r="J23" s="21">
        <v>1</v>
      </c>
      <c r="K23" s="247" t="s">
        <v>317</v>
      </c>
      <c r="L23" s="245" t="s">
        <v>298</v>
      </c>
      <c r="M23" s="243">
        <v>150</v>
      </c>
      <c r="N23" s="245" t="s">
        <v>318</v>
      </c>
    </row>
    <row r="24" spans="1:14" ht="56.25" x14ac:dyDescent="0.25">
      <c r="A24" s="60"/>
      <c r="B24" s="21">
        <v>0</v>
      </c>
      <c r="C24" s="21">
        <v>0</v>
      </c>
      <c r="D24" s="64"/>
      <c r="E24" s="93"/>
      <c r="F24" s="21">
        <v>0</v>
      </c>
      <c r="G24" s="52"/>
      <c r="H24" s="60"/>
      <c r="I24" s="21">
        <v>1</v>
      </c>
      <c r="J24" s="21">
        <v>1</v>
      </c>
      <c r="K24" s="247" t="s">
        <v>321</v>
      </c>
      <c r="L24" s="245" t="s">
        <v>303</v>
      </c>
      <c r="M24" s="243">
        <v>350</v>
      </c>
      <c r="N24" s="245" t="s">
        <v>301</v>
      </c>
    </row>
    <row r="25" spans="1:14" ht="93.75" x14ac:dyDescent="0.3">
      <c r="A25" s="60"/>
      <c r="B25" s="21">
        <v>0</v>
      </c>
      <c r="C25" s="21">
        <v>0</v>
      </c>
      <c r="D25" s="64"/>
      <c r="E25" s="93"/>
      <c r="F25" s="21">
        <v>0</v>
      </c>
      <c r="G25" s="52"/>
      <c r="H25" s="60"/>
      <c r="I25" s="21">
        <v>1</v>
      </c>
      <c r="J25" s="21">
        <v>1</v>
      </c>
      <c r="K25" s="249" t="s">
        <v>319</v>
      </c>
      <c r="L25" s="246" t="s">
        <v>812</v>
      </c>
      <c r="M25" s="243">
        <v>150</v>
      </c>
      <c r="N25" s="245" t="s">
        <v>320</v>
      </c>
    </row>
    <row r="26" spans="1:14" ht="75" x14ac:dyDescent="0.25">
      <c r="A26" s="60"/>
      <c r="B26" s="21">
        <v>0</v>
      </c>
      <c r="C26" s="21">
        <v>0</v>
      </c>
      <c r="D26" s="64"/>
      <c r="E26" s="93"/>
      <c r="F26" s="21">
        <v>0</v>
      </c>
      <c r="G26" s="52"/>
      <c r="H26" s="60"/>
      <c r="I26" s="21">
        <v>1</v>
      </c>
      <c r="J26" s="21">
        <v>1</v>
      </c>
      <c r="K26" s="64" t="s">
        <v>811</v>
      </c>
      <c r="L26" s="93" t="s">
        <v>303</v>
      </c>
      <c r="M26" s="21">
        <v>100</v>
      </c>
      <c r="N26" s="93" t="s">
        <v>784</v>
      </c>
    </row>
    <row r="27" spans="1:14" ht="18.75" x14ac:dyDescent="0.25">
      <c r="A27" s="60"/>
      <c r="B27" s="21">
        <v>0</v>
      </c>
      <c r="C27" s="21">
        <v>0</v>
      </c>
      <c r="D27" s="64"/>
      <c r="E27" s="93"/>
      <c r="F27" s="21">
        <v>0</v>
      </c>
      <c r="G27" s="52"/>
      <c r="H27" s="60"/>
      <c r="I27" s="21">
        <v>0</v>
      </c>
      <c r="J27" s="21">
        <v>0</v>
      </c>
      <c r="K27" s="64"/>
      <c r="L27" s="93"/>
      <c r="M27" s="21">
        <v>0</v>
      </c>
      <c r="N27" s="52"/>
    </row>
    <row r="28" spans="1:14" ht="18.75" x14ac:dyDescent="0.25">
      <c r="A28" s="60"/>
      <c r="B28" s="21">
        <v>0</v>
      </c>
      <c r="C28" s="21">
        <v>0</v>
      </c>
      <c r="D28" s="64"/>
      <c r="E28" s="93"/>
      <c r="F28" s="21">
        <v>0</v>
      </c>
      <c r="G28" s="52"/>
      <c r="H28" s="60"/>
      <c r="I28" s="21">
        <v>0</v>
      </c>
      <c r="J28" s="21">
        <v>0</v>
      </c>
      <c r="K28" s="64"/>
      <c r="L28" s="93"/>
      <c r="M28" s="21">
        <v>0</v>
      </c>
      <c r="N28" s="52"/>
    </row>
    <row r="29" spans="1:14" ht="18.75" x14ac:dyDescent="0.25">
      <c r="A29" s="60"/>
      <c r="B29" s="21">
        <v>0</v>
      </c>
      <c r="C29" s="21">
        <v>0</v>
      </c>
      <c r="D29" s="64"/>
      <c r="E29" s="93"/>
      <c r="F29" s="21">
        <v>0</v>
      </c>
      <c r="G29" s="52"/>
      <c r="H29" s="60"/>
      <c r="I29" s="21">
        <v>0</v>
      </c>
      <c r="J29" s="21">
        <v>0</v>
      </c>
      <c r="K29" s="64"/>
      <c r="L29" s="93"/>
      <c r="M29" s="21">
        <v>0</v>
      </c>
      <c r="N29" s="52"/>
    </row>
    <row r="30" spans="1:14" ht="18.75" x14ac:dyDescent="0.25">
      <c r="A30" s="60"/>
      <c r="B30" s="21">
        <v>0</v>
      </c>
      <c r="C30" s="21">
        <v>0</v>
      </c>
      <c r="D30" s="64"/>
      <c r="E30" s="93"/>
      <c r="F30" s="21">
        <v>0</v>
      </c>
      <c r="G30" s="52"/>
      <c r="H30" s="60"/>
      <c r="I30" s="21">
        <v>0</v>
      </c>
      <c r="J30" s="21">
        <v>0</v>
      </c>
      <c r="K30" s="64"/>
      <c r="L30" s="93"/>
      <c r="M30" s="21">
        <v>0</v>
      </c>
      <c r="N30" s="52"/>
    </row>
    <row r="31" spans="1:14" ht="18.75" x14ac:dyDescent="0.25">
      <c r="A31" s="60"/>
      <c r="B31" s="21">
        <v>0</v>
      </c>
      <c r="C31" s="21">
        <v>0</v>
      </c>
      <c r="D31" s="64"/>
      <c r="E31" s="93"/>
      <c r="F31" s="21">
        <v>0</v>
      </c>
      <c r="G31" s="52"/>
      <c r="H31" s="60"/>
      <c r="I31" s="21">
        <v>0</v>
      </c>
      <c r="J31" s="21">
        <v>0</v>
      </c>
      <c r="K31" s="64"/>
      <c r="L31" s="93"/>
      <c r="M31" s="21">
        <v>0</v>
      </c>
      <c r="N31" s="52"/>
    </row>
    <row r="32" spans="1:14" ht="18.75" x14ac:dyDescent="0.25">
      <c r="A32" s="60"/>
      <c r="B32" s="21">
        <v>0</v>
      </c>
      <c r="C32" s="21">
        <v>0</v>
      </c>
      <c r="D32" s="64"/>
      <c r="E32" s="93"/>
      <c r="F32" s="21">
        <v>0</v>
      </c>
      <c r="G32" s="52"/>
      <c r="H32" s="60"/>
      <c r="I32" s="21">
        <v>0</v>
      </c>
      <c r="J32" s="21">
        <v>0</v>
      </c>
      <c r="K32" s="64"/>
      <c r="L32" s="93"/>
      <c r="M32" s="21">
        <v>0</v>
      </c>
      <c r="N32" s="52"/>
    </row>
    <row r="33" spans="1:14" ht="18.75" x14ac:dyDescent="0.25">
      <c r="A33" s="60"/>
      <c r="B33" s="21">
        <v>0</v>
      </c>
      <c r="C33" s="21">
        <v>0</v>
      </c>
      <c r="D33" s="64"/>
      <c r="E33" s="93"/>
      <c r="F33" s="21">
        <v>0</v>
      </c>
      <c r="G33" s="52"/>
      <c r="H33" s="60"/>
      <c r="I33" s="21">
        <v>0</v>
      </c>
      <c r="J33" s="21">
        <v>0</v>
      </c>
      <c r="K33" s="64"/>
      <c r="L33" s="93"/>
      <c r="M33" s="21">
        <v>0</v>
      </c>
      <c r="N33" s="52"/>
    </row>
    <row r="34" spans="1:14" ht="18.75" x14ac:dyDescent="0.25">
      <c r="A34" s="60"/>
      <c r="B34" s="21">
        <v>0</v>
      </c>
      <c r="C34" s="21">
        <v>0</v>
      </c>
      <c r="D34" s="64"/>
      <c r="E34" s="93"/>
      <c r="F34" s="21">
        <v>0</v>
      </c>
      <c r="G34" s="52"/>
      <c r="H34" s="60"/>
      <c r="I34" s="21">
        <v>0</v>
      </c>
      <c r="J34" s="21">
        <v>0</v>
      </c>
      <c r="K34" s="64"/>
      <c r="L34" s="93"/>
      <c r="M34" s="21">
        <v>0</v>
      </c>
      <c r="N34" s="52"/>
    </row>
    <row r="35" spans="1:14" ht="18.75" x14ac:dyDescent="0.25">
      <c r="A35" s="60"/>
      <c r="B35" s="21">
        <v>0</v>
      </c>
      <c r="C35" s="21">
        <v>0</v>
      </c>
      <c r="D35" s="64"/>
      <c r="E35" s="93"/>
      <c r="F35" s="21">
        <v>0</v>
      </c>
      <c r="G35" s="52"/>
      <c r="H35" s="60"/>
      <c r="I35" s="21">
        <v>0</v>
      </c>
      <c r="J35" s="21">
        <v>0</v>
      </c>
      <c r="K35" s="64"/>
      <c r="L35" s="93"/>
      <c r="M35" s="21">
        <v>0</v>
      </c>
      <c r="N35" s="52"/>
    </row>
    <row r="36" spans="1:14" ht="18.75" x14ac:dyDescent="0.25">
      <c r="A36" s="60"/>
      <c r="B36" s="21">
        <v>0</v>
      </c>
      <c r="C36" s="21">
        <v>0</v>
      </c>
      <c r="D36" s="64"/>
      <c r="E36" s="93"/>
      <c r="F36" s="21">
        <v>0</v>
      </c>
      <c r="G36" s="52"/>
      <c r="H36" s="60"/>
      <c r="I36" s="21">
        <v>0</v>
      </c>
      <c r="J36" s="21">
        <v>0</v>
      </c>
      <c r="K36" s="64"/>
      <c r="L36" s="93"/>
      <c r="M36" s="21">
        <v>0</v>
      </c>
      <c r="N36" s="52"/>
    </row>
    <row r="37" spans="1:14" ht="18.75" x14ac:dyDescent="0.25">
      <c r="A37" s="60"/>
      <c r="B37" s="21">
        <v>0</v>
      </c>
      <c r="C37" s="21">
        <v>0</v>
      </c>
      <c r="D37" s="64"/>
      <c r="E37" s="93"/>
      <c r="F37" s="21">
        <v>0</v>
      </c>
      <c r="G37" s="52"/>
      <c r="H37" s="60"/>
      <c r="I37" s="21">
        <v>0</v>
      </c>
      <c r="J37" s="21">
        <v>0</v>
      </c>
      <c r="K37" s="64"/>
      <c r="L37" s="93"/>
      <c r="M37" s="21">
        <v>0</v>
      </c>
      <c r="N37" s="52"/>
    </row>
    <row r="38" spans="1:14" ht="18.75" x14ac:dyDescent="0.25">
      <c r="A38" s="60"/>
      <c r="B38" s="21">
        <v>0</v>
      </c>
      <c r="C38" s="21">
        <v>0</v>
      </c>
      <c r="D38" s="64"/>
      <c r="E38" s="93"/>
      <c r="F38" s="21">
        <v>0</v>
      </c>
      <c r="G38" s="52"/>
      <c r="H38" s="60"/>
      <c r="I38" s="21">
        <v>0</v>
      </c>
      <c r="J38" s="21">
        <v>0</v>
      </c>
      <c r="K38" s="64"/>
      <c r="L38" s="93"/>
      <c r="M38" s="21">
        <v>0</v>
      </c>
      <c r="N38" s="52"/>
    </row>
    <row r="39" spans="1:14" ht="18.75" x14ac:dyDescent="0.25">
      <c r="A39" s="60"/>
      <c r="B39" s="21">
        <v>0</v>
      </c>
      <c r="C39" s="21">
        <v>0</v>
      </c>
      <c r="D39" s="64"/>
      <c r="E39" s="93"/>
      <c r="F39" s="21">
        <v>0</v>
      </c>
      <c r="G39" s="52"/>
      <c r="H39" s="60"/>
      <c r="I39" s="21">
        <v>0</v>
      </c>
      <c r="J39" s="21">
        <v>0</v>
      </c>
      <c r="K39" s="64"/>
      <c r="L39" s="93"/>
      <c r="M39" s="21">
        <v>0</v>
      </c>
      <c r="N39" s="52"/>
    </row>
    <row r="40" spans="1:14" ht="18.75" x14ac:dyDescent="0.25">
      <c r="A40" s="60"/>
      <c r="B40" s="21">
        <v>0</v>
      </c>
      <c r="C40" s="21">
        <v>0</v>
      </c>
      <c r="D40" s="64"/>
      <c r="E40" s="93"/>
      <c r="F40" s="21">
        <v>0</v>
      </c>
      <c r="G40" s="52"/>
      <c r="H40" s="60"/>
      <c r="I40" s="21">
        <v>0</v>
      </c>
      <c r="J40" s="21">
        <v>0</v>
      </c>
      <c r="K40" s="64"/>
      <c r="L40" s="93"/>
      <c r="M40" s="21">
        <v>0</v>
      </c>
      <c r="N40" s="52"/>
    </row>
    <row r="41" spans="1:14" ht="18.75" x14ac:dyDescent="0.25">
      <c r="A41" s="60"/>
      <c r="B41" s="21">
        <v>0</v>
      </c>
      <c r="C41" s="21">
        <v>0</v>
      </c>
      <c r="D41" s="64"/>
      <c r="E41" s="93"/>
      <c r="F41" s="21">
        <v>0</v>
      </c>
      <c r="G41" s="52"/>
      <c r="H41" s="60"/>
      <c r="I41" s="21">
        <v>0</v>
      </c>
      <c r="J41" s="21">
        <v>0</v>
      </c>
      <c r="K41" s="64"/>
      <c r="L41" s="93"/>
      <c r="M41" s="21">
        <v>0</v>
      </c>
      <c r="N41" s="52"/>
    </row>
    <row r="42" spans="1:14" ht="18.75" x14ac:dyDescent="0.25">
      <c r="A42" s="60"/>
      <c r="B42" s="21">
        <v>0</v>
      </c>
      <c r="C42" s="21">
        <v>0</v>
      </c>
      <c r="D42" s="64"/>
      <c r="E42" s="93"/>
      <c r="F42" s="21">
        <v>0</v>
      </c>
      <c r="G42" s="52"/>
      <c r="H42" s="60"/>
      <c r="I42" s="21">
        <v>0</v>
      </c>
      <c r="J42" s="21">
        <v>0</v>
      </c>
      <c r="K42" s="64"/>
      <c r="L42" s="93"/>
      <c r="M42" s="21">
        <v>0</v>
      </c>
      <c r="N42" s="52"/>
    </row>
    <row r="43" spans="1:14" ht="18.75" x14ac:dyDescent="0.25">
      <c r="A43" s="60"/>
      <c r="B43" s="21">
        <v>0</v>
      </c>
      <c r="C43" s="21">
        <v>0</v>
      </c>
      <c r="D43" s="64"/>
      <c r="E43" s="93"/>
      <c r="F43" s="21">
        <v>0</v>
      </c>
      <c r="G43" s="52"/>
      <c r="H43" s="60"/>
      <c r="I43" s="21">
        <v>0</v>
      </c>
      <c r="J43" s="21">
        <v>0</v>
      </c>
      <c r="K43" s="64"/>
      <c r="L43" s="93"/>
      <c r="M43" s="21">
        <v>0</v>
      </c>
      <c r="N43" s="52"/>
    </row>
    <row r="44" spans="1:14" ht="18.75" x14ac:dyDescent="0.25">
      <c r="A44" s="60"/>
      <c r="B44" s="21">
        <v>0</v>
      </c>
      <c r="C44" s="21">
        <v>0</v>
      </c>
      <c r="D44" s="64"/>
      <c r="E44" s="93"/>
      <c r="F44" s="21">
        <v>0</v>
      </c>
      <c r="G44" s="52"/>
      <c r="H44" s="60"/>
      <c r="I44" s="21">
        <v>0</v>
      </c>
      <c r="J44" s="21">
        <v>0</v>
      </c>
      <c r="K44" s="64"/>
      <c r="L44" s="93"/>
      <c r="M44" s="21">
        <v>0</v>
      </c>
      <c r="N44" s="52"/>
    </row>
    <row r="45" spans="1:14" ht="18.75" x14ac:dyDescent="0.25">
      <c r="A45" s="60"/>
      <c r="B45" s="21">
        <v>0</v>
      </c>
      <c r="C45" s="21">
        <v>0</v>
      </c>
      <c r="D45" s="64"/>
      <c r="E45" s="93"/>
      <c r="F45" s="21">
        <v>0</v>
      </c>
      <c r="G45" s="52"/>
      <c r="H45" s="60"/>
      <c r="I45" s="21">
        <v>0</v>
      </c>
      <c r="J45" s="21">
        <v>0</v>
      </c>
      <c r="K45" s="64"/>
      <c r="L45" s="93"/>
      <c r="M45" s="21">
        <v>0</v>
      </c>
      <c r="N45" s="52"/>
    </row>
    <row r="46" spans="1:14" ht="18.75" x14ac:dyDescent="0.25">
      <c r="A46" s="60"/>
      <c r="B46" s="21">
        <v>0</v>
      </c>
      <c r="C46" s="21">
        <v>0</v>
      </c>
      <c r="D46" s="64"/>
      <c r="E46" s="93"/>
      <c r="F46" s="21">
        <v>0</v>
      </c>
      <c r="G46" s="52"/>
      <c r="H46" s="60"/>
      <c r="I46" s="21">
        <v>0</v>
      </c>
      <c r="J46" s="21">
        <v>0</v>
      </c>
      <c r="K46" s="64"/>
      <c r="L46" s="93"/>
      <c r="M46" s="21">
        <v>0</v>
      </c>
      <c r="N46" s="52"/>
    </row>
    <row r="47" spans="1:14" ht="18.75" x14ac:dyDescent="0.25">
      <c r="A47" s="60"/>
      <c r="B47" s="21">
        <v>0</v>
      </c>
      <c r="C47" s="21">
        <v>0</v>
      </c>
      <c r="D47" s="64"/>
      <c r="E47" s="93"/>
      <c r="F47" s="21">
        <v>0</v>
      </c>
      <c r="G47" s="52"/>
      <c r="H47" s="60"/>
      <c r="I47" s="21">
        <v>0</v>
      </c>
      <c r="J47" s="21">
        <v>0</v>
      </c>
      <c r="K47" s="64"/>
      <c r="L47" s="93"/>
      <c r="M47" s="21">
        <v>0</v>
      </c>
      <c r="N47" s="52"/>
    </row>
    <row r="48" spans="1:14" ht="18.75" x14ac:dyDescent="0.25">
      <c r="A48" s="60"/>
      <c r="B48" s="21">
        <v>0</v>
      </c>
      <c r="C48" s="21">
        <v>0</v>
      </c>
      <c r="D48" s="64"/>
      <c r="E48" s="93"/>
      <c r="F48" s="21">
        <v>0</v>
      </c>
      <c r="G48" s="52"/>
      <c r="H48" s="60"/>
      <c r="I48" s="21">
        <v>0</v>
      </c>
      <c r="J48" s="21">
        <v>0</v>
      </c>
      <c r="K48" s="64"/>
      <c r="L48" s="93"/>
      <c r="M48" s="21">
        <v>0</v>
      </c>
      <c r="N48" s="52"/>
    </row>
    <row r="49" spans="1:14" ht="18.75" x14ac:dyDescent="0.25">
      <c r="A49" s="60"/>
      <c r="B49" s="21">
        <v>0</v>
      </c>
      <c r="C49" s="21">
        <v>0</v>
      </c>
      <c r="D49" s="64"/>
      <c r="E49" s="93"/>
      <c r="F49" s="21">
        <v>0</v>
      </c>
      <c r="G49" s="52"/>
      <c r="H49" s="60"/>
      <c r="I49" s="21">
        <v>0</v>
      </c>
      <c r="J49" s="21">
        <v>0</v>
      </c>
      <c r="K49" s="64"/>
      <c r="L49" s="93"/>
      <c r="M49" s="21">
        <v>0</v>
      </c>
      <c r="N49" s="52"/>
    </row>
    <row r="50" spans="1:14" ht="18.75" x14ac:dyDescent="0.25">
      <c r="A50" s="60"/>
      <c r="B50" s="21">
        <v>0</v>
      </c>
      <c r="C50" s="21">
        <v>0</v>
      </c>
      <c r="D50" s="64"/>
      <c r="E50" s="93"/>
      <c r="F50" s="21">
        <v>0</v>
      </c>
      <c r="G50" s="52"/>
      <c r="H50" s="60"/>
      <c r="I50" s="21">
        <v>0</v>
      </c>
      <c r="J50" s="21">
        <v>0</v>
      </c>
      <c r="K50" s="64"/>
      <c r="L50" s="93"/>
      <c r="M50" s="21">
        <v>0</v>
      </c>
      <c r="N50" s="52"/>
    </row>
    <row r="51" spans="1:14" ht="18.75" x14ac:dyDescent="0.25">
      <c r="A51" s="60"/>
      <c r="B51" s="21">
        <v>0</v>
      </c>
      <c r="C51" s="21">
        <v>0</v>
      </c>
      <c r="D51" s="64"/>
      <c r="E51" s="93"/>
      <c r="F51" s="21">
        <v>0</v>
      </c>
      <c r="G51" s="52"/>
      <c r="H51" s="60"/>
      <c r="I51" s="21">
        <v>0</v>
      </c>
      <c r="J51" s="21">
        <v>0</v>
      </c>
      <c r="K51" s="64"/>
      <c r="L51" s="93"/>
      <c r="M51" s="21">
        <v>0</v>
      </c>
      <c r="N51" s="52"/>
    </row>
    <row r="52" spans="1:14" ht="18.75" x14ac:dyDescent="0.25">
      <c r="A52" s="60"/>
      <c r="B52" s="21">
        <v>0</v>
      </c>
      <c r="C52" s="21">
        <v>0</v>
      </c>
      <c r="D52" s="64"/>
      <c r="E52" s="93"/>
      <c r="F52" s="21">
        <v>0</v>
      </c>
      <c r="G52" s="52"/>
      <c r="H52" s="60"/>
      <c r="I52" s="21">
        <v>0</v>
      </c>
      <c r="J52" s="21">
        <v>0</v>
      </c>
      <c r="K52" s="64"/>
      <c r="L52" s="93"/>
      <c r="M52" s="21">
        <v>0</v>
      </c>
      <c r="N52" s="52"/>
    </row>
    <row r="53" spans="1:14" ht="18.75" x14ac:dyDescent="0.25">
      <c r="A53" s="60"/>
      <c r="B53" s="21">
        <v>0</v>
      </c>
      <c r="C53" s="21">
        <v>0</v>
      </c>
      <c r="D53" s="64"/>
      <c r="E53" s="93"/>
      <c r="F53" s="21">
        <v>0</v>
      </c>
      <c r="G53" s="52"/>
      <c r="H53" s="60"/>
      <c r="I53" s="21">
        <v>0</v>
      </c>
      <c r="J53" s="21">
        <v>0</v>
      </c>
      <c r="K53" s="64"/>
      <c r="L53" s="93"/>
      <c r="M53" s="21">
        <v>0</v>
      </c>
      <c r="N53" s="52"/>
    </row>
    <row r="54" spans="1:14" ht="18.75" x14ac:dyDescent="0.25">
      <c r="A54" s="60"/>
      <c r="B54" s="21">
        <v>0</v>
      </c>
      <c r="C54" s="21">
        <v>0</v>
      </c>
      <c r="D54" s="64"/>
      <c r="E54" s="93"/>
      <c r="F54" s="21">
        <v>0</v>
      </c>
      <c r="G54" s="52"/>
      <c r="H54" s="60"/>
      <c r="I54" s="21">
        <v>0</v>
      </c>
      <c r="J54" s="21">
        <v>0</v>
      </c>
      <c r="K54" s="64"/>
      <c r="L54" s="93"/>
      <c r="M54" s="21">
        <v>0</v>
      </c>
      <c r="N54" s="52"/>
    </row>
    <row r="55" spans="1:14" ht="18.75" x14ac:dyDescent="0.25">
      <c r="A55" s="60"/>
      <c r="B55" s="21">
        <v>0</v>
      </c>
      <c r="C55" s="21">
        <v>0</v>
      </c>
      <c r="D55" s="64"/>
      <c r="E55" s="93"/>
      <c r="F55" s="21">
        <v>0</v>
      </c>
      <c r="G55" s="52"/>
      <c r="H55" s="60"/>
      <c r="I55" s="21">
        <v>0</v>
      </c>
      <c r="J55" s="21">
        <v>0</v>
      </c>
      <c r="K55" s="64"/>
      <c r="L55" s="93"/>
      <c r="M55" s="21">
        <v>0</v>
      </c>
      <c r="N55" s="52"/>
    </row>
    <row r="56" spans="1:14" ht="18.75" x14ac:dyDescent="0.25">
      <c r="A56" s="60"/>
      <c r="B56" s="21">
        <v>0</v>
      </c>
      <c r="C56" s="21">
        <v>0</v>
      </c>
      <c r="D56" s="64"/>
      <c r="E56" s="93"/>
      <c r="F56" s="21">
        <v>0</v>
      </c>
      <c r="G56" s="52"/>
      <c r="H56" s="60"/>
      <c r="I56" s="21">
        <v>0</v>
      </c>
      <c r="J56" s="21">
        <v>0</v>
      </c>
      <c r="K56" s="64"/>
      <c r="L56" s="93"/>
      <c r="M56" s="21">
        <v>0</v>
      </c>
      <c r="N56" s="52"/>
    </row>
    <row r="57" spans="1:14" ht="18.75" x14ac:dyDescent="0.25">
      <c r="A57" s="60"/>
      <c r="B57" s="21">
        <v>0</v>
      </c>
      <c r="C57" s="21">
        <v>0</v>
      </c>
      <c r="D57" s="64"/>
      <c r="E57" s="93"/>
      <c r="F57" s="21">
        <v>0</v>
      </c>
      <c r="G57" s="52"/>
      <c r="H57" s="60"/>
      <c r="I57" s="21">
        <v>0</v>
      </c>
      <c r="J57" s="21">
        <v>0</v>
      </c>
      <c r="K57" s="64"/>
      <c r="L57" s="93"/>
      <c r="M57" s="21">
        <v>0</v>
      </c>
      <c r="N57" s="52"/>
    </row>
    <row r="58" spans="1:14" ht="18.75" x14ac:dyDescent="0.25">
      <c r="A58" s="60"/>
      <c r="B58" s="21">
        <v>0</v>
      </c>
      <c r="C58" s="21">
        <v>0</v>
      </c>
      <c r="D58" s="64"/>
      <c r="E58" s="93"/>
      <c r="F58" s="21">
        <v>0</v>
      </c>
      <c r="G58" s="52"/>
      <c r="H58" s="60"/>
      <c r="I58" s="21">
        <v>0</v>
      </c>
      <c r="J58" s="21">
        <v>0</v>
      </c>
      <c r="K58" s="64"/>
      <c r="L58" s="93"/>
      <c r="M58" s="21">
        <v>0</v>
      </c>
      <c r="N58" s="52"/>
    </row>
    <row r="59" spans="1:14" ht="18.75" x14ac:dyDescent="0.25">
      <c r="A59" s="60"/>
      <c r="B59" s="21">
        <v>0</v>
      </c>
      <c r="C59" s="21">
        <v>0</v>
      </c>
      <c r="D59" s="64"/>
      <c r="E59" s="93"/>
      <c r="F59" s="21">
        <v>0</v>
      </c>
      <c r="G59" s="52"/>
      <c r="H59" s="60"/>
      <c r="I59" s="21">
        <v>0</v>
      </c>
      <c r="J59" s="21">
        <v>0</v>
      </c>
      <c r="K59" s="64"/>
      <c r="L59" s="93"/>
      <c r="M59" s="21">
        <v>0</v>
      </c>
      <c r="N59" s="52"/>
    </row>
    <row r="60" spans="1:14" ht="18.75" x14ac:dyDescent="0.25">
      <c r="A60" s="60"/>
      <c r="B60" s="21">
        <v>0</v>
      </c>
      <c r="C60" s="21">
        <v>0</v>
      </c>
      <c r="D60" s="64"/>
      <c r="E60" s="93"/>
      <c r="F60" s="21">
        <v>0</v>
      </c>
      <c r="G60" s="52"/>
      <c r="H60" s="60"/>
      <c r="I60" s="21">
        <v>0</v>
      </c>
      <c r="J60" s="21">
        <v>0</v>
      </c>
      <c r="K60" s="64"/>
      <c r="L60" s="93"/>
      <c r="M60" s="21">
        <v>0</v>
      </c>
      <c r="N60" s="52"/>
    </row>
    <row r="61" spans="1:14" ht="18.75" x14ac:dyDescent="0.25">
      <c r="A61" s="60"/>
      <c r="B61" s="21">
        <v>0</v>
      </c>
      <c r="C61" s="21">
        <v>0</v>
      </c>
      <c r="D61" s="64"/>
      <c r="E61" s="93"/>
      <c r="F61" s="21">
        <v>0</v>
      </c>
      <c r="G61" s="52"/>
      <c r="H61" s="60"/>
      <c r="I61" s="21">
        <v>0</v>
      </c>
      <c r="J61" s="21">
        <v>0</v>
      </c>
      <c r="K61" s="64"/>
      <c r="L61" s="93"/>
      <c r="M61" s="21">
        <v>0</v>
      </c>
      <c r="N61" s="52"/>
    </row>
    <row r="62" spans="1:14" ht="18.75" x14ac:dyDescent="0.25">
      <c r="A62" s="60"/>
      <c r="B62" s="21">
        <v>0</v>
      </c>
      <c r="C62" s="21">
        <v>0</v>
      </c>
      <c r="D62" s="64"/>
      <c r="E62" s="93"/>
      <c r="F62" s="21">
        <v>0</v>
      </c>
      <c r="G62" s="52"/>
      <c r="H62" s="60"/>
      <c r="I62" s="21">
        <v>0</v>
      </c>
      <c r="J62" s="21">
        <v>0</v>
      </c>
      <c r="K62" s="64"/>
      <c r="L62" s="93"/>
      <c r="M62" s="21">
        <v>0</v>
      </c>
      <c r="N62" s="52"/>
    </row>
    <row r="63" spans="1:14" ht="18.75" x14ac:dyDescent="0.25">
      <c r="A63" s="60"/>
      <c r="B63" s="21">
        <v>0</v>
      </c>
      <c r="C63" s="21">
        <v>0</v>
      </c>
      <c r="D63" s="64"/>
      <c r="E63" s="93"/>
      <c r="F63" s="21">
        <v>0</v>
      </c>
      <c r="G63" s="52"/>
      <c r="H63" s="60"/>
      <c r="I63" s="21">
        <v>0</v>
      </c>
      <c r="J63" s="21">
        <v>0</v>
      </c>
      <c r="K63" s="64"/>
      <c r="L63" s="93"/>
      <c r="M63" s="21">
        <v>0</v>
      </c>
      <c r="N63" s="52"/>
    </row>
    <row r="64" spans="1:14" ht="18.75" x14ac:dyDescent="0.25">
      <c r="A64" s="60"/>
      <c r="B64" s="21">
        <v>0</v>
      </c>
      <c r="C64" s="21">
        <v>0</v>
      </c>
      <c r="D64" s="64"/>
      <c r="E64" s="93"/>
      <c r="F64" s="21">
        <v>0</v>
      </c>
      <c r="G64" s="52"/>
      <c r="H64" s="60"/>
      <c r="I64" s="21">
        <v>0</v>
      </c>
      <c r="J64" s="21">
        <v>0</v>
      </c>
      <c r="K64" s="64"/>
      <c r="L64" s="93"/>
      <c r="M64" s="21">
        <v>0</v>
      </c>
      <c r="N64" s="52"/>
    </row>
    <row r="65" spans="1:14" ht="18.75" x14ac:dyDescent="0.25">
      <c r="A65" s="60"/>
      <c r="B65" s="21">
        <v>0</v>
      </c>
      <c r="C65" s="21">
        <v>0</v>
      </c>
      <c r="D65" s="64"/>
      <c r="E65" s="93"/>
      <c r="F65" s="21">
        <v>0</v>
      </c>
      <c r="G65" s="52"/>
      <c r="H65" s="60"/>
      <c r="I65" s="21">
        <v>0</v>
      </c>
      <c r="J65" s="21">
        <v>0</v>
      </c>
      <c r="K65" s="64"/>
      <c r="L65" s="93"/>
      <c r="M65" s="21">
        <v>0</v>
      </c>
      <c r="N65" s="52"/>
    </row>
    <row r="66" spans="1:14" ht="18.75" x14ac:dyDescent="0.25">
      <c r="A66" s="60"/>
      <c r="B66" s="21">
        <v>0</v>
      </c>
      <c r="C66" s="21">
        <v>0</v>
      </c>
      <c r="D66" s="64"/>
      <c r="E66" s="93"/>
      <c r="F66" s="21">
        <v>0</v>
      </c>
      <c r="G66" s="52"/>
      <c r="H66" s="60"/>
      <c r="I66" s="21">
        <v>0</v>
      </c>
      <c r="J66" s="21">
        <v>0</v>
      </c>
      <c r="K66" s="64"/>
      <c r="L66" s="93"/>
      <c r="M66" s="21">
        <v>0</v>
      </c>
      <c r="N66" s="52"/>
    </row>
    <row r="67" spans="1:14" ht="18.75" x14ac:dyDescent="0.25">
      <c r="A67" s="60"/>
      <c r="B67" s="21">
        <v>0</v>
      </c>
      <c r="C67" s="21">
        <v>0</v>
      </c>
      <c r="D67" s="64"/>
      <c r="E67" s="93"/>
      <c r="F67" s="21">
        <v>0</v>
      </c>
      <c r="G67" s="52"/>
      <c r="H67" s="60"/>
      <c r="I67" s="21">
        <v>0</v>
      </c>
      <c r="J67" s="21">
        <v>0</v>
      </c>
      <c r="K67" s="64"/>
      <c r="L67" s="93"/>
      <c r="M67" s="21">
        <v>0</v>
      </c>
      <c r="N67" s="52"/>
    </row>
    <row r="68" spans="1:14" ht="18.75" x14ac:dyDescent="0.25">
      <c r="A68" s="60"/>
      <c r="B68" s="21">
        <v>0</v>
      </c>
      <c r="C68" s="21">
        <v>0</v>
      </c>
      <c r="D68" s="64"/>
      <c r="E68" s="93"/>
      <c r="F68" s="21">
        <v>0</v>
      </c>
      <c r="G68" s="52"/>
      <c r="H68" s="60"/>
      <c r="I68" s="21">
        <v>0</v>
      </c>
      <c r="J68" s="21">
        <v>0</v>
      </c>
      <c r="K68" s="64"/>
      <c r="L68" s="93"/>
      <c r="M68" s="21">
        <v>0</v>
      </c>
      <c r="N68" s="52"/>
    </row>
    <row r="69" spans="1:14" ht="18.75" x14ac:dyDescent="0.25">
      <c r="A69" s="60"/>
      <c r="B69" s="21">
        <v>0</v>
      </c>
      <c r="C69" s="21">
        <v>0</v>
      </c>
      <c r="D69" s="64"/>
      <c r="E69" s="93"/>
      <c r="F69" s="21">
        <v>0</v>
      </c>
      <c r="G69" s="52"/>
      <c r="H69" s="60"/>
      <c r="I69" s="21">
        <v>0</v>
      </c>
      <c r="J69" s="21">
        <v>0</v>
      </c>
      <c r="K69" s="64"/>
      <c r="L69" s="93"/>
      <c r="M69" s="21">
        <v>0</v>
      </c>
      <c r="N69" s="52"/>
    </row>
    <row r="70" spans="1:14" ht="18.75" x14ac:dyDescent="0.25">
      <c r="A70" s="53"/>
      <c r="B70" s="21">
        <v>0</v>
      </c>
      <c r="C70" s="21">
        <v>0</v>
      </c>
      <c r="D70" s="64"/>
      <c r="E70" s="93"/>
      <c r="F70" s="21">
        <v>0</v>
      </c>
      <c r="G70" s="52"/>
      <c r="H70" s="60"/>
      <c r="I70" s="21">
        <v>0</v>
      </c>
      <c r="J70" s="21">
        <v>0</v>
      </c>
      <c r="K70" s="64"/>
      <c r="L70" s="93"/>
      <c r="M70" s="21">
        <v>0</v>
      </c>
      <c r="N70" s="52"/>
    </row>
    <row r="71" spans="1:14" ht="18.75" x14ac:dyDescent="0.25">
      <c r="A71" s="53"/>
      <c r="B71" s="21">
        <v>0</v>
      </c>
      <c r="C71" s="21">
        <v>0</v>
      </c>
      <c r="D71" s="64"/>
      <c r="E71" s="93"/>
      <c r="F71" s="21">
        <v>0</v>
      </c>
      <c r="G71" s="52"/>
      <c r="H71" s="60"/>
      <c r="I71" s="21">
        <v>0</v>
      </c>
      <c r="J71" s="21">
        <v>0</v>
      </c>
      <c r="K71" s="64"/>
      <c r="L71" s="93"/>
      <c r="M71" s="21">
        <v>0</v>
      </c>
      <c r="N71" s="52"/>
    </row>
    <row r="72" spans="1:14" ht="18.75" x14ac:dyDescent="0.25">
      <c r="A72" s="53"/>
      <c r="B72" s="21">
        <v>0</v>
      </c>
      <c r="C72" s="21">
        <v>0</v>
      </c>
      <c r="D72" s="64"/>
      <c r="E72" s="93"/>
      <c r="F72" s="21">
        <v>0</v>
      </c>
      <c r="G72" s="52"/>
      <c r="H72" s="60"/>
      <c r="I72" s="21">
        <v>0</v>
      </c>
      <c r="J72" s="21">
        <v>0</v>
      </c>
      <c r="K72" s="64"/>
      <c r="L72" s="93"/>
      <c r="M72" s="21">
        <v>0</v>
      </c>
      <c r="N72" s="52"/>
    </row>
    <row r="73" spans="1:14" ht="18.75" x14ac:dyDescent="0.25">
      <c r="A73" s="53"/>
      <c r="B73" s="21">
        <v>0</v>
      </c>
      <c r="C73" s="21">
        <v>0</v>
      </c>
      <c r="D73" s="64"/>
      <c r="E73" s="93"/>
      <c r="F73" s="21">
        <v>0</v>
      </c>
      <c r="G73" s="52"/>
      <c r="H73" s="60"/>
      <c r="I73" s="21">
        <v>0</v>
      </c>
      <c r="J73" s="21">
        <v>0</v>
      </c>
      <c r="K73" s="64"/>
      <c r="L73" s="93"/>
      <c r="M73" s="21">
        <v>0</v>
      </c>
      <c r="N73" s="52"/>
    </row>
    <row r="74" spans="1:14" ht="18.75" x14ac:dyDescent="0.25">
      <c r="A74" s="53"/>
      <c r="B74" s="21">
        <v>0</v>
      </c>
      <c r="C74" s="21">
        <v>0</v>
      </c>
      <c r="D74" s="64"/>
      <c r="E74" s="93"/>
      <c r="F74" s="21">
        <v>0</v>
      </c>
      <c r="G74" s="52"/>
      <c r="H74" s="60"/>
      <c r="I74" s="21">
        <v>0</v>
      </c>
      <c r="J74" s="21">
        <v>0</v>
      </c>
      <c r="K74" s="64"/>
      <c r="L74" s="93"/>
      <c r="M74" s="21">
        <v>0</v>
      </c>
      <c r="N74" s="52"/>
    </row>
    <row r="75" spans="1:14" ht="18.75" x14ac:dyDescent="0.25">
      <c r="A75" s="53"/>
      <c r="B75" s="21">
        <v>0</v>
      </c>
      <c r="C75" s="21">
        <v>0</v>
      </c>
      <c r="D75" s="64"/>
      <c r="E75" s="93"/>
      <c r="F75" s="21">
        <v>0</v>
      </c>
      <c r="G75" s="52"/>
      <c r="H75" s="60"/>
      <c r="I75" s="21">
        <v>0</v>
      </c>
      <c r="J75" s="21">
        <v>0</v>
      </c>
      <c r="K75" s="64"/>
      <c r="L75" s="93"/>
      <c r="M75" s="21">
        <v>0</v>
      </c>
      <c r="N75" s="52"/>
    </row>
    <row r="76" spans="1:14" ht="18.75" x14ac:dyDescent="0.25">
      <c r="A76" s="53"/>
      <c r="B76" s="21">
        <v>0</v>
      </c>
      <c r="C76" s="21">
        <v>0</v>
      </c>
      <c r="D76" s="64"/>
      <c r="E76" s="93"/>
      <c r="F76" s="21">
        <v>0</v>
      </c>
      <c r="G76" s="52"/>
      <c r="H76" s="60"/>
      <c r="I76" s="21">
        <v>0</v>
      </c>
      <c r="J76" s="21">
        <v>0</v>
      </c>
      <c r="K76" s="64"/>
      <c r="L76" s="93"/>
      <c r="M76" s="21">
        <v>0</v>
      </c>
      <c r="N76" s="52"/>
    </row>
    <row r="77" spans="1:14" ht="18.75" x14ac:dyDescent="0.25">
      <c r="A77" s="53"/>
      <c r="B77" s="21">
        <v>0</v>
      </c>
      <c r="C77" s="21">
        <v>0</v>
      </c>
      <c r="D77" s="64"/>
      <c r="E77" s="93"/>
      <c r="F77" s="21">
        <v>0</v>
      </c>
      <c r="G77" s="52"/>
      <c r="H77" s="60"/>
      <c r="I77" s="21">
        <v>0</v>
      </c>
      <c r="J77" s="21">
        <v>0</v>
      </c>
      <c r="K77" s="64"/>
      <c r="L77" s="93"/>
      <c r="M77" s="21">
        <v>0</v>
      </c>
      <c r="N77" s="52"/>
    </row>
    <row r="78" spans="1:14" ht="18.75" x14ac:dyDescent="0.25">
      <c r="A78" s="53"/>
      <c r="B78" s="21">
        <v>0</v>
      </c>
      <c r="C78" s="21">
        <v>0</v>
      </c>
      <c r="D78" s="64"/>
      <c r="E78" s="93"/>
      <c r="F78" s="21">
        <v>0</v>
      </c>
      <c r="G78" s="52"/>
      <c r="H78" s="60"/>
      <c r="I78" s="21">
        <v>0</v>
      </c>
      <c r="J78" s="21">
        <v>0</v>
      </c>
      <c r="K78" s="64"/>
      <c r="L78" s="93"/>
      <c r="M78" s="21">
        <v>0</v>
      </c>
      <c r="N78" s="52"/>
    </row>
    <row r="79" spans="1:14" ht="18.75" x14ac:dyDescent="0.25">
      <c r="A79" s="53"/>
      <c r="B79" s="21">
        <v>0</v>
      </c>
      <c r="C79" s="21">
        <v>0</v>
      </c>
      <c r="D79" s="64"/>
      <c r="E79" s="93"/>
      <c r="F79" s="21">
        <v>0</v>
      </c>
      <c r="G79" s="52"/>
      <c r="H79" s="60"/>
      <c r="I79" s="21">
        <v>0</v>
      </c>
      <c r="J79" s="21">
        <v>0</v>
      </c>
      <c r="K79" s="64"/>
      <c r="L79" s="93"/>
      <c r="M79" s="21">
        <v>0</v>
      </c>
      <c r="N79" s="52"/>
    </row>
    <row r="80" spans="1:14" ht="18.75" x14ac:dyDescent="0.25">
      <c r="A80" s="53"/>
      <c r="B80" s="21">
        <v>0</v>
      </c>
      <c r="C80" s="21">
        <v>0</v>
      </c>
      <c r="D80" s="64"/>
      <c r="E80" s="93"/>
      <c r="F80" s="21">
        <v>0</v>
      </c>
      <c r="G80" s="52"/>
      <c r="H80" s="60"/>
      <c r="I80" s="21">
        <v>0</v>
      </c>
      <c r="J80" s="21">
        <v>0</v>
      </c>
      <c r="K80" s="64"/>
      <c r="L80" s="93"/>
      <c r="M80" s="21">
        <v>0</v>
      </c>
      <c r="N80" s="52"/>
    </row>
    <row r="81" spans="1:14" ht="18.75" x14ac:dyDescent="0.25">
      <c r="A81" s="53"/>
      <c r="B81" s="21">
        <v>0</v>
      </c>
      <c r="C81" s="21">
        <v>0</v>
      </c>
      <c r="D81" s="64"/>
      <c r="E81" s="93"/>
      <c r="F81" s="21">
        <v>0</v>
      </c>
      <c r="G81" s="52"/>
      <c r="H81" s="60"/>
      <c r="I81" s="21">
        <v>0</v>
      </c>
      <c r="J81" s="21">
        <v>0</v>
      </c>
      <c r="K81" s="64"/>
      <c r="L81" s="93"/>
      <c r="M81" s="21">
        <v>0</v>
      </c>
      <c r="N81" s="52"/>
    </row>
    <row r="82" spans="1:14" ht="18.75" x14ac:dyDescent="0.25">
      <c r="A82" s="53"/>
      <c r="B82" s="21">
        <v>0</v>
      </c>
      <c r="C82" s="21">
        <v>0</v>
      </c>
      <c r="D82" s="64"/>
      <c r="E82" s="93"/>
      <c r="F82" s="21">
        <v>0</v>
      </c>
      <c r="G82" s="52"/>
      <c r="H82" s="60"/>
      <c r="I82" s="21">
        <v>0</v>
      </c>
      <c r="J82" s="21">
        <v>0</v>
      </c>
      <c r="K82" s="64"/>
      <c r="L82" s="93"/>
      <c r="M82" s="21">
        <v>0</v>
      </c>
      <c r="N82" s="52"/>
    </row>
    <row r="83" spans="1:14" ht="18.75" x14ac:dyDescent="0.25">
      <c r="A83" s="53"/>
      <c r="B83" s="21">
        <v>0</v>
      </c>
      <c r="C83" s="21">
        <v>0</v>
      </c>
      <c r="D83" s="64"/>
      <c r="E83" s="93"/>
      <c r="F83" s="21">
        <v>0</v>
      </c>
      <c r="G83" s="52"/>
      <c r="H83" s="60"/>
      <c r="I83" s="21">
        <v>0</v>
      </c>
      <c r="J83" s="21">
        <v>0</v>
      </c>
      <c r="K83" s="64"/>
      <c r="L83" s="93"/>
      <c r="M83" s="21">
        <v>0</v>
      </c>
      <c r="N83" s="52"/>
    </row>
    <row r="84" spans="1:14" ht="18.75" x14ac:dyDescent="0.25">
      <c r="A84" s="53"/>
      <c r="B84" s="21">
        <v>0</v>
      </c>
      <c r="C84" s="21">
        <v>0</v>
      </c>
      <c r="D84" s="64"/>
      <c r="E84" s="93"/>
      <c r="F84" s="21">
        <v>0</v>
      </c>
      <c r="G84" s="52"/>
      <c r="H84" s="60"/>
      <c r="I84" s="21">
        <v>0</v>
      </c>
      <c r="J84" s="21">
        <v>0</v>
      </c>
      <c r="K84" s="64"/>
      <c r="L84" s="93"/>
      <c r="M84" s="21">
        <v>0</v>
      </c>
      <c r="N84" s="52"/>
    </row>
    <row r="85" spans="1:14" ht="18.75" x14ac:dyDescent="0.25">
      <c r="A85" s="53"/>
      <c r="B85" s="21">
        <v>0</v>
      </c>
      <c r="C85" s="21">
        <v>0</v>
      </c>
      <c r="D85" s="64"/>
      <c r="E85" s="93"/>
      <c r="F85" s="21">
        <v>0</v>
      </c>
      <c r="G85" s="52"/>
      <c r="H85" s="60"/>
      <c r="I85" s="21">
        <v>0</v>
      </c>
      <c r="J85" s="21">
        <v>0</v>
      </c>
      <c r="K85" s="64"/>
      <c r="L85" s="93"/>
      <c r="M85" s="21">
        <v>0</v>
      </c>
      <c r="N85" s="52"/>
    </row>
    <row r="86" spans="1:14" ht="18.75" x14ac:dyDescent="0.25">
      <c r="A86" s="53"/>
      <c r="B86" s="21">
        <v>0</v>
      </c>
      <c r="C86" s="21">
        <v>0</v>
      </c>
      <c r="D86" s="64"/>
      <c r="E86" s="93"/>
      <c r="F86" s="21">
        <v>0</v>
      </c>
      <c r="G86" s="52"/>
      <c r="H86" s="60"/>
      <c r="I86" s="21">
        <v>0</v>
      </c>
      <c r="J86" s="21">
        <v>0</v>
      </c>
      <c r="K86" s="64"/>
      <c r="L86" s="93"/>
      <c r="M86" s="21">
        <v>0</v>
      </c>
      <c r="N86" s="52"/>
    </row>
    <row r="87" spans="1:14" ht="18.75" x14ac:dyDescent="0.25">
      <c r="A87" s="53"/>
      <c r="B87" s="21">
        <v>0</v>
      </c>
      <c r="C87" s="21">
        <v>0</v>
      </c>
      <c r="D87" s="64"/>
      <c r="E87" s="93"/>
      <c r="F87" s="21">
        <v>0</v>
      </c>
      <c r="G87" s="52"/>
      <c r="H87" s="60"/>
      <c r="I87" s="21">
        <v>0</v>
      </c>
      <c r="J87" s="21">
        <v>0</v>
      </c>
      <c r="K87" s="64"/>
      <c r="L87" s="93"/>
      <c r="M87" s="21">
        <v>0</v>
      </c>
      <c r="N87" s="52"/>
    </row>
    <row r="88" spans="1:14" ht="18.75" x14ac:dyDescent="0.25">
      <c r="A88" s="53"/>
      <c r="B88" s="21">
        <v>0</v>
      </c>
      <c r="C88" s="21">
        <v>0</v>
      </c>
      <c r="D88" s="64"/>
      <c r="E88" s="93"/>
      <c r="F88" s="21">
        <v>0</v>
      </c>
      <c r="G88" s="52"/>
      <c r="H88" s="60"/>
      <c r="I88" s="21">
        <v>0</v>
      </c>
      <c r="J88" s="21">
        <v>0</v>
      </c>
      <c r="K88" s="64"/>
      <c r="L88" s="93"/>
      <c r="M88" s="21">
        <v>0</v>
      </c>
      <c r="N88" s="52"/>
    </row>
    <row r="89" spans="1:14" ht="18.75" x14ac:dyDescent="0.25">
      <c r="A89" s="53"/>
      <c r="B89" s="21">
        <v>0</v>
      </c>
      <c r="C89" s="21">
        <v>0</v>
      </c>
      <c r="D89" s="64"/>
      <c r="E89" s="93"/>
      <c r="F89" s="21">
        <v>0</v>
      </c>
      <c r="G89" s="52"/>
      <c r="H89" s="60"/>
      <c r="I89" s="21">
        <v>0</v>
      </c>
      <c r="J89" s="21">
        <v>0</v>
      </c>
      <c r="K89" s="64"/>
      <c r="L89" s="93"/>
      <c r="M89" s="21">
        <v>0</v>
      </c>
      <c r="N89" s="52"/>
    </row>
    <row r="90" spans="1:14" ht="18.75" x14ac:dyDescent="0.25">
      <c r="A90" s="53"/>
      <c r="B90" s="21">
        <v>0</v>
      </c>
      <c r="C90" s="21">
        <v>0</v>
      </c>
      <c r="D90" s="64"/>
      <c r="E90" s="93"/>
      <c r="F90" s="21">
        <v>0</v>
      </c>
      <c r="G90" s="52"/>
      <c r="H90" s="60"/>
      <c r="I90" s="21">
        <v>0</v>
      </c>
      <c r="J90" s="21">
        <v>0</v>
      </c>
      <c r="K90" s="64"/>
      <c r="L90" s="93"/>
      <c r="M90" s="21">
        <v>0</v>
      </c>
      <c r="N90" s="52"/>
    </row>
    <row r="91" spans="1:14" ht="18.75" x14ac:dyDescent="0.25">
      <c r="A91" s="53"/>
      <c r="B91" s="21">
        <v>0</v>
      </c>
      <c r="C91" s="21">
        <v>0</v>
      </c>
      <c r="D91" s="64"/>
      <c r="E91" s="93"/>
      <c r="F91" s="21">
        <v>0</v>
      </c>
      <c r="G91" s="52"/>
      <c r="H91" s="60"/>
      <c r="I91" s="21">
        <v>0</v>
      </c>
      <c r="J91" s="21">
        <v>0</v>
      </c>
      <c r="K91" s="64"/>
      <c r="L91" s="93"/>
      <c r="M91" s="21">
        <v>0</v>
      </c>
      <c r="N91" s="52"/>
    </row>
    <row r="92" spans="1:14" ht="18.75" x14ac:dyDescent="0.25">
      <c r="A92" s="53"/>
      <c r="B92" s="21">
        <v>0</v>
      </c>
      <c r="C92" s="21">
        <v>0</v>
      </c>
      <c r="D92" s="64"/>
      <c r="E92" s="93"/>
      <c r="F92" s="21">
        <v>0</v>
      </c>
      <c r="G92" s="52"/>
      <c r="H92" s="60"/>
      <c r="I92" s="21">
        <v>0</v>
      </c>
      <c r="J92" s="21">
        <v>0</v>
      </c>
      <c r="K92" s="64"/>
      <c r="L92" s="93"/>
      <c r="M92" s="21">
        <v>0</v>
      </c>
      <c r="N92" s="52"/>
    </row>
    <row r="93" spans="1:14" ht="18.75" x14ac:dyDescent="0.25">
      <c r="A93" s="53"/>
      <c r="B93" s="21">
        <v>0</v>
      </c>
      <c r="C93" s="21">
        <v>0</v>
      </c>
      <c r="D93" s="64"/>
      <c r="E93" s="93"/>
      <c r="F93" s="21">
        <v>0</v>
      </c>
      <c r="G93" s="52"/>
      <c r="H93" s="60"/>
      <c r="I93" s="21">
        <v>0</v>
      </c>
      <c r="J93" s="21">
        <v>0</v>
      </c>
      <c r="K93" s="64"/>
      <c r="L93" s="93"/>
      <c r="M93" s="21">
        <v>0</v>
      </c>
      <c r="N93" s="52"/>
    </row>
    <row r="94" spans="1:14" ht="18.75" x14ac:dyDescent="0.25">
      <c r="A94" s="53"/>
      <c r="B94" s="21">
        <v>0</v>
      </c>
      <c r="C94" s="21">
        <v>0</v>
      </c>
      <c r="D94" s="64"/>
      <c r="E94" s="93"/>
      <c r="F94" s="21">
        <v>0</v>
      </c>
      <c r="G94" s="52"/>
      <c r="H94" s="60"/>
      <c r="I94" s="21">
        <v>0</v>
      </c>
      <c r="J94" s="21">
        <v>0</v>
      </c>
      <c r="K94" s="64"/>
      <c r="L94" s="93"/>
      <c r="M94" s="21">
        <v>0</v>
      </c>
      <c r="N94" s="52"/>
    </row>
    <row r="95" spans="1:14" ht="18.75" x14ac:dyDescent="0.25">
      <c r="A95" s="53"/>
      <c r="B95" s="21">
        <v>0</v>
      </c>
      <c r="C95" s="21">
        <v>0</v>
      </c>
      <c r="D95" s="64"/>
      <c r="E95" s="93"/>
      <c r="F95" s="21">
        <v>0</v>
      </c>
      <c r="G95" s="52"/>
      <c r="H95" s="60"/>
      <c r="I95" s="21">
        <v>0</v>
      </c>
      <c r="J95" s="21">
        <v>0</v>
      </c>
      <c r="K95" s="64"/>
      <c r="L95" s="93"/>
      <c r="M95" s="21">
        <v>0</v>
      </c>
      <c r="N95" s="52"/>
    </row>
    <row r="96" spans="1:14" ht="18.75" x14ac:dyDescent="0.25">
      <c r="A96" s="53"/>
      <c r="B96" s="21">
        <v>0</v>
      </c>
      <c r="C96" s="21">
        <v>0</v>
      </c>
      <c r="D96" s="64"/>
      <c r="E96" s="93"/>
      <c r="F96" s="21">
        <v>0</v>
      </c>
      <c r="G96" s="52"/>
      <c r="H96" s="60"/>
      <c r="I96" s="21">
        <v>0</v>
      </c>
      <c r="J96" s="21">
        <v>0</v>
      </c>
      <c r="K96" s="64"/>
      <c r="L96" s="93"/>
      <c r="M96" s="21">
        <v>0</v>
      </c>
      <c r="N96" s="52"/>
    </row>
    <row r="97" spans="1:14" ht="18.75" x14ac:dyDescent="0.25">
      <c r="A97" s="53"/>
      <c r="B97" s="21">
        <v>0</v>
      </c>
      <c r="C97" s="21">
        <v>0</v>
      </c>
      <c r="D97" s="64"/>
      <c r="E97" s="93"/>
      <c r="F97" s="21">
        <v>0</v>
      </c>
      <c r="G97" s="52"/>
      <c r="H97" s="60"/>
      <c r="I97" s="21">
        <v>0</v>
      </c>
      <c r="J97" s="21">
        <v>0</v>
      </c>
      <c r="K97" s="64"/>
      <c r="L97" s="93"/>
      <c r="M97" s="21">
        <v>0</v>
      </c>
      <c r="N97" s="52"/>
    </row>
    <row r="98" spans="1:14" ht="18.75" x14ac:dyDescent="0.25">
      <c r="A98" s="53"/>
      <c r="B98" s="21">
        <v>0</v>
      </c>
      <c r="C98" s="21">
        <v>0</v>
      </c>
      <c r="D98" s="64"/>
      <c r="E98" s="93"/>
      <c r="F98" s="21">
        <v>0</v>
      </c>
      <c r="G98" s="52"/>
      <c r="H98" s="60"/>
      <c r="I98" s="21">
        <v>0</v>
      </c>
      <c r="J98" s="21">
        <v>0</v>
      </c>
      <c r="K98" s="64"/>
      <c r="L98" s="93"/>
      <c r="M98" s="21">
        <v>0</v>
      </c>
      <c r="N98" s="52"/>
    </row>
    <row r="99" spans="1:14" ht="18.75" x14ac:dyDescent="0.25">
      <c r="A99" s="53"/>
      <c r="B99" s="21">
        <v>0</v>
      </c>
      <c r="C99" s="21">
        <v>0</v>
      </c>
      <c r="D99" s="64"/>
      <c r="E99" s="93"/>
      <c r="F99" s="21">
        <v>0</v>
      </c>
      <c r="G99" s="52"/>
      <c r="H99" s="60"/>
      <c r="I99" s="21">
        <v>0</v>
      </c>
      <c r="J99" s="21">
        <v>0</v>
      </c>
      <c r="K99" s="64"/>
      <c r="L99" s="93"/>
      <c r="M99" s="21">
        <v>0</v>
      </c>
      <c r="N99" s="52"/>
    </row>
    <row r="100" spans="1:14" ht="18.75" x14ac:dyDescent="0.25">
      <c r="A100" s="53"/>
      <c r="B100" s="21">
        <v>0</v>
      </c>
      <c r="C100" s="21">
        <v>0</v>
      </c>
      <c r="D100" s="64"/>
      <c r="E100" s="93"/>
      <c r="F100" s="21">
        <v>0</v>
      </c>
      <c r="G100" s="52"/>
      <c r="H100" s="60"/>
      <c r="I100" s="21">
        <v>0</v>
      </c>
      <c r="J100" s="21">
        <v>0</v>
      </c>
      <c r="K100" s="64"/>
      <c r="L100" s="93"/>
      <c r="M100" s="21">
        <v>0</v>
      </c>
      <c r="N100" s="52"/>
    </row>
    <row r="101" spans="1:14" ht="18.75" x14ac:dyDescent="0.25">
      <c r="A101" s="53"/>
      <c r="B101" s="21">
        <v>0</v>
      </c>
      <c r="C101" s="21">
        <v>0</v>
      </c>
      <c r="D101" s="64"/>
      <c r="E101" s="93"/>
      <c r="F101" s="21">
        <v>0</v>
      </c>
      <c r="G101" s="52"/>
      <c r="H101" s="60"/>
      <c r="I101" s="21">
        <v>0</v>
      </c>
      <c r="J101" s="21">
        <v>0</v>
      </c>
      <c r="K101" s="64"/>
      <c r="L101" s="93"/>
      <c r="M101" s="21">
        <v>0</v>
      </c>
      <c r="N101" s="52"/>
    </row>
    <row r="102" spans="1:14" ht="18.75" x14ac:dyDescent="0.25">
      <c r="A102" s="53"/>
      <c r="B102" s="21">
        <v>0</v>
      </c>
      <c r="C102" s="21">
        <v>0</v>
      </c>
      <c r="D102" s="64"/>
      <c r="E102" s="93"/>
      <c r="F102" s="21">
        <v>0</v>
      </c>
      <c r="G102" s="52"/>
      <c r="H102" s="60"/>
      <c r="I102" s="21">
        <v>0</v>
      </c>
      <c r="J102" s="21">
        <v>0</v>
      </c>
      <c r="K102" s="64"/>
      <c r="L102" s="93"/>
      <c r="M102" s="21">
        <v>0</v>
      </c>
      <c r="N102" s="52"/>
    </row>
    <row r="103" spans="1:14" ht="18.75" x14ac:dyDescent="0.25">
      <c r="A103" s="53"/>
      <c r="B103" s="21">
        <v>0</v>
      </c>
      <c r="C103" s="21">
        <v>0</v>
      </c>
      <c r="D103" s="64"/>
      <c r="E103" s="93"/>
      <c r="F103" s="21">
        <v>0</v>
      </c>
      <c r="G103" s="52"/>
      <c r="H103" s="60"/>
      <c r="I103" s="21">
        <v>0</v>
      </c>
      <c r="J103" s="21">
        <v>0</v>
      </c>
      <c r="K103" s="64"/>
      <c r="L103" s="93"/>
      <c r="M103" s="21">
        <v>0</v>
      </c>
      <c r="N103" s="52"/>
    </row>
    <row r="104" spans="1:14" ht="18.75" x14ac:dyDescent="0.25">
      <c r="A104" s="53"/>
      <c r="B104" s="21">
        <v>0</v>
      </c>
      <c r="C104" s="21">
        <v>0</v>
      </c>
      <c r="D104" s="64"/>
      <c r="E104" s="93"/>
      <c r="F104" s="21">
        <v>0</v>
      </c>
      <c r="G104" s="52"/>
      <c r="H104" s="60"/>
      <c r="I104" s="21">
        <v>0</v>
      </c>
      <c r="J104" s="21">
        <v>0</v>
      </c>
      <c r="K104" s="64"/>
      <c r="L104" s="93"/>
      <c r="M104" s="21">
        <v>0</v>
      </c>
      <c r="N104" s="52"/>
    </row>
    <row r="105" spans="1:14" ht="18.75" x14ac:dyDescent="0.25">
      <c r="A105" s="53"/>
      <c r="B105" s="21">
        <v>0</v>
      </c>
      <c r="C105" s="21">
        <v>0</v>
      </c>
      <c r="D105" s="64"/>
      <c r="E105" s="93"/>
      <c r="F105" s="21">
        <v>0</v>
      </c>
      <c r="G105" s="52"/>
      <c r="H105" s="60"/>
      <c r="I105" s="21">
        <v>0</v>
      </c>
      <c r="J105" s="21">
        <v>0</v>
      </c>
      <c r="K105" s="64"/>
      <c r="L105" s="93"/>
      <c r="M105" s="21">
        <v>0</v>
      </c>
      <c r="N105" s="52"/>
    </row>
    <row r="106" spans="1:14" ht="18.75" x14ac:dyDescent="0.25">
      <c r="A106" s="53"/>
      <c r="B106" s="21">
        <v>0</v>
      </c>
      <c r="C106" s="21">
        <v>0</v>
      </c>
      <c r="D106" s="64"/>
      <c r="E106" s="93"/>
      <c r="F106" s="21">
        <v>0</v>
      </c>
      <c r="G106" s="52"/>
      <c r="H106" s="60"/>
      <c r="I106" s="21">
        <v>0</v>
      </c>
      <c r="J106" s="21">
        <v>0</v>
      </c>
      <c r="K106" s="64"/>
      <c r="L106" s="93"/>
      <c r="M106" s="21">
        <v>0</v>
      </c>
      <c r="N106" s="52"/>
    </row>
    <row r="107" spans="1:14" ht="18.75" x14ac:dyDescent="0.25">
      <c r="A107" s="53"/>
      <c r="B107" s="21">
        <v>0</v>
      </c>
      <c r="C107" s="21">
        <v>0</v>
      </c>
      <c r="D107" s="64"/>
      <c r="E107" s="93"/>
      <c r="F107" s="21">
        <v>0</v>
      </c>
      <c r="G107" s="52"/>
      <c r="H107" s="60"/>
      <c r="I107" s="21">
        <v>0</v>
      </c>
      <c r="J107" s="21">
        <v>0</v>
      </c>
      <c r="K107" s="64"/>
      <c r="L107" s="93"/>
      <c r="M107" s="21">
        <v>0</v>
      </c>
      <c r="N107" s="52"/>
    </row>
    <row r="108" spans="1:14" ht="18.75" x14ac:dyDescent="0.25">
      <c r="A108" s="53"/>
      <c r="B108" s="21">
        <v>0</v>
      </c>
      <c r="C108" s="21">
        <v>0</v>
      </c>
      <c r="D108" s="64"/>
      <c r="E108" s="93"/>
      <c r="F108" s="21">
        <v>0</v>
      </c>
      <c r="G108" s="52"/>
      <c r="H108" s="60"/>
      <c r="I108" s="21">
        <v>0</v>
      </c>
      <c r="J108" s="21">
        <v>0</v>
      </c>
      <c r="K108" s="64"/>
      <c r="L108" s="93"/>
      <c r="M108" s="21">
        <v>0</v>
      </c>
      <c r="N108" s="52"/>
    </row>
    <row r="109" spans="1:14" ht="18.75" x14ac:dyDescent="0.25">
      <c r="A109" s="53"/>
      <c r="B109" s="21">
        <v>0</v>
      </c>
      <c r="C109" s="21">
        <v>0</v>
      </c>
      <c r="D109" s="64"/>
      <c r="E109" s="93"/>
      <c r="F109" s="21">
        <v>0</v>
      </c>
      <c r="G109" s="52"/>
      <c r="H109" s="60"/>
      <c r="I109" s="21">
        <v>0</v>
      </c>
      <c r="J109" s="21">
        <v>0</v>
      </c>
      <c r="K109" s="64"/>
      <c r="L109" s="93"/>
      <c r="M109" s="21">
        <v>0</v>
      </c>
      <c r="N109" s="52"/>
    </row>
    <row r="110" spans="1:14" ht="18.75" x14ac:dyDescent="0.25">
      <c r="A110" s="53"/>
      <c r="B110" s="21">
        <v>0</v>
      </c>
      <c r="C110" s="21">
        <v>0</v>
      </c>
      <c r="D110" s="64"/>
      <c r="E110" s="93"/>
      <c r="F110" s="21">
        <v>0</v>
      </c>
      <c r="G110" s="52"/>
      <c r="H110" s="60"/>
      <c r="I110" s="21">
        <v>0</v>
      </c>
      <c r="J110" s="21">
        <v>0</v>
      </c>
      <c r="K110" s="64"/>
      <c r="L110" s="93"/>
      <c r="M110" s="21">
        <v>0</v>
      </c>
      <c r="N110" s="52"/>
    </row>
    <row r="111" spans="1:14" ht="18.75" x14ac:dyDescent="0.25">
      <c r="A111" s="53"/>
      <c r="B111" s="21">
        <v>0</v>
      </c>
      <c r="C111" s="21">
        <v>0</v>
      </c>
      <c r="D111" s="64"/>
      <c r="E111" s="93"/>
      <c r="F111" s="21">
        <v>0</v>
      </c>
      <c r="G111" s="52"/>
      <c r="H111" s="60"/>
      <c r="I111" s="21">
        <v>0</v>
      </c>
      <c r="J111" s="21">
        <v>0</v>
      </c>
      <c r="K111" s="64"/>
      <c r="L111" s="93"/>
      <c r="M111" s="21">
        <v>0</v>
      </c>
      <c r="N111" s="52"/>
    </row>
    <row r="112" spans="1:14" ht="18.75" x14ac:dyDescent="0.25">
      <c r="A112" s="53"/>
      <c r="B112" s="21">
        <v>0</v>
      </c>
      <c r="C112" s="21">
        <v>0</v>
      </c>
      <c r="D112" s="64"/>
      <c r="E112" s="93"/>
      <c r="F112" s="21">
        <v>0</v>
      </c>
      <c r="G112" s="52"/>
      <c r="H112" s="60"/>
      <c r="I112" s="21">
        <v>0</v>
      </c>
      <c r="J112" s="21">
        <v>0</v>
      </c>
      <c r="K112" s="64"/>
      <c r="L112" s="93"/>
      <c r="M112" s="21">
        <v>0</v>
      </c>
      <c r="N112" s="52"/>
    </row>
    <row r="113" spans="1:14" ht="18.75" x14ac:dyDescent="0.25">
      <c r="A113" s="53"/>
      <c r="B113" s="21">
        <v>0</v>
      </c>
      <c r="C113" s="21">
        <v>0</v>
      </c>
      <c r="D113" s="64"/>
      <c r="E113" s="93"/>
      <c r="F113" s="21">
        <v>0</v>
      </c>
      <c r="G113" s="52"/>
      <c r="H113" s="60"/>
      <c r="I113" s="21">
        <v>0</v>
      </c>
      <c r="J113" s="21">
        <v>0</v>
      </c>
      <c r="K113" s="64"/>
      <c r="L113" s="93"/>
      <c r="M113" s="21">
        <v>0</v>
      </c>
      <c r="N113" s="52"/>
    </row>
    <row r="114" spans="1:14" ht="18.75" x14ac:dyDescent="0.25">
      <c r="A114" s="53"/>
      <c r="B114" s="21">
        <v>0</v>
      </c>
      <c r="C114" s="21">
        <v>0</v>
      </c>
      <c r="D114" s="64"/>
      <c r="E114" s="93"/>
      <c r="F114" s="21">
        <v>0</v>
      </c>
      <c r="G114" s="52"/>
      <c r="H114" s="60"/>
      <c r="I114" s="21">
        <v>0</v>
      </c>
      <c r="J114" s="21">
        <v>0</v>
      </c>
      <c r="K114" s="64"/>
      <c r="L114" s="93"/>
      <c r="M114" s="21">
        <v>0</v>
      </c>
      <c r="N114" s="52"/>
    </row>
    <row r="115" spans="1:14" ht="18.75" x14ac:dyDescent="0.25">
      <c r="A115" s="53"/>
      <c r="B115" s="21">
        <v>0</v>
      </c>
      <c r="C115" s="21">
        <v>0</v>
      </c>
      <c r="D115" s="64"/>
      <c r="E115" s="93"/>
      <c r="F115" s="21">
        <v>0</v>
      </c>
      <c r="G115" s="52"/>
      <c r="H115" s="60"/>
      <c r="I115" s="21">
        <v>0</v>
      </c>
      <c r="J115" s="21">
        <v>0</v>
      </c>
      <c r="K115" s="64"/>
      <c r="L115" s="93"/>
      <c r="M115" s="21">
        <v>0</v>
      </c>
      <c r="N115" s="52"/>
    </row>
    <row r="116" spans="1:14" ht="18.75" x14ac:dyDescent="0.25">
      <c r="A116" s="53"/>
      <c r="B116" s="21">
        <v>0</v>
      </c>
      <c r="C116" s="21">
        <v>0</v>
      </c>
      <c r="D116" s="64"/>
      <c r="E116" s="93"/>
      <c r="F116" s="21">
        <v>0</v>
      </c>
      <c r="G116" s="52"/>
      <c r="H116" s="60"/>
      <c r="I116" s="21">
        <v>0</v>
      </c>
      <c r="J116" s="21">
        <v>0</v>
      </c>
      <c r="K116" s="64"/>
      <c r="L116" s="93"/>
      <c r="M116" s="21">
        <v>0</v>
      </c>
      <c r="N116" s="52"/>
    </row>
    <row r="117" spans="1:14" ht="18.75" x14ac:dyDescent="0.25">
      <c r="A117" s="53"/>
      <c r="B117" s="21">
        <v>0</v>
      </c>
      <c r="C117" s="21">
        <v>0</v>
      </c>
      <c r="D117" s="64"/>
      <c r="E117" s="93"/>
      <c r="F117" s="21">
        <v>0</v>
      </c>
      <c r="G117" s="52"/>
      <c r="H117" s="60"/>
      <c r="I117" s="21">
        <v>0</v>
      </c>
      <c r="J117" s="21">
        <v>0</v>
      </c>
      <c r="K117" s="64"/>
      <c r="L117" s="93"/>
      <c r="M117" s="21">
        <v>0</v>
      </c>
      <c r="N117" s="52"/>
    </row>
    <row r="118" spans="1:14" ht="18.75" x14ac:dyDescent="0.25">
      <c r="A118" s="53"/>
      <c r="B118" s="21">
        <v>0</v>
      </c>
      <c r="C118" s="21">
        <v>0</v>
      </c>
      <c r="D118" s="64"/>
      <c r="E118" s="93"/>
      <c r="F118" s="21">
        <v>0</v>
      </c>
      <c r="G118" s="52"/>
      <c r="H118" s="60"/>
      <c r="I118" s="21">
        <v>0</v>
      </c>
      <c r="J118" s="21">
        <v>0</v>
      </c>
      <c r="K118" s="64"/>
      <c r="L118" s="93"/>
      <c r="M118" s="21">
        <v>0</v>
      </c>
      <c r="N118" s="52"/>
    </row>
    <row r="119" spans="1:14" ht="18.75" x14ac:dyDescent="0.25">
      <c r="A119" s="53"/>
      <c r="B119" s="21">
        <v>0</v>
      </c>
      <c r="C119" s="21">
        <v>0</v>
      </c>
      <c r="D119" s="64"/>
      <c r="E119" s="93"/>
      <c r="F119" s="21">
        <v>0</v>
      </c>
      <c r="G119" s="52"/>
      <c r="H119" s="60"/>
      <c r="I119" s="21">
        <v>0</v>
      </c>
      <c r="J119" s="21">
        <v>0</v>
      </c>
      <c r="K119" s="64"/>
      <c r="L119" s="93"/>
      <c r="M119" s="21">
        <v>0</v>
      </c>
      <c r="N119" s="52"/>
    </row>
    <row r="120" spans="1:14" ht="18.75" x14ac:dyDescent="0.25">
      <c r="A120" s="53"/>
      <c r="B120" s="21">
        <v>0</v>
      </c>
      <c r="C120" s="21">
        <v>0</v>
      </c>
      <c r="D120" s="64"/>
      <c r="E120" s="93"/>
      <c r="F120" s="21">
        <v>0</v>
      </c>
      <c r="G120" s="52"/>
      <c r="H120" s="60"/>
      <c r="I120" s="21">
        <v>0</v>
      </c>
      <c r="J120" s="21">
        <v>0</v>
      </c>
      <c r="K120" s="64"/>
      <c r="L120" s="93"/>
      <c r="M120" s="21">
        <v>0</v>
      </c>
      <c r="N120" s="52"/>
    </row>
    <row r="121" spans="1:14" ht="18.75" x14ac:dyDescent="0.25">
      <c r="B121" s="21">
        <v>0</v>
      </c>
      <c r="C121" s="21">
        <v>0</v>
      </c>
      <c r="D121" s="64"/>
      <c r="E121" s="93"/>
      <c r="F121" s="21">
        <v>0</v>
      </c>
      <c r="G121" s="52"/>
      <c r="H121" s="60"/>
      <c r="I121" s="21">
        <v>0</v>
      </c>
      <c r="J121" s="21">
        <v>0</v>
      </c>
      <c r="K121" s="64"/>
      <c r="L121" s="93"/>
      <c r="M121" s="21">
        <v>0</v>
      </c>
      <c r="N121" s="52"/>
    </row>
    <row r="122" spans="1:14" ht="18.75" x14ac:dyDescent="0.25">
      <c r="A122" s="53"/>
      <c r="B122" s="21">
        <v>0</v>
      </c>
      <c r="C122" s="21">
        <v>0</v>
      </c>
      <c r="D122" s="64"/>
      <c r="E122" s="93"/>
      <c r="F122" s="21">
        <v>0</v>
      </c>
      <c r="G122" s="52"/>
      <c r="H122" s="60"/>
      <c r="I122" s="21">
        <v>0</v>
      </c>
      <c r="J122" s="21">
        <v>0</v>
      </c>
      <c r="K122" s="64"/>
      <c r="L122" s="93"/>
      <c r="M122" s="21">
        <v>0</v>
      </c>
      <c r="N122" s="52"/>
    </row>
    <row r="123" spans="1:14" ht="18.75" x14ac:dyDescent="0.25">
      <c r="A123" s="53"/>
      <c r="B123" s="21">
        <v>0</v>
      </c>
      <c r="C123" s="21">
        <v>0</v>
      </c>
      <c r="D123" s="64"/>
      <c r="E123" s="93"/>
      <c r="F123" s="21">
        <v>0</v>
      </c>
      <c r="G123" s="52"/>
      <c r="H123" s="60"/>
      <c r="I123" s="21">
        <v>0</v>
      </c>
      <c r="J123" s="21">
        <v>0</v>
      </c>
      <c r="K123" s="64"/>
      <c r="L123" s="93"/>
      <c r="M123" s="21">
        <v>0</v>
      </c>
      <c r="N123" s="52"/>
    </row>
    <row r="124" spans="1:14" ht="18.75" x14ac:dyDescent="0.25">
      <c r="A124" s="53"/>
      <c r="B124" s="21">
        <v>0</v>
      </c>
      <c r="C124" s="21">
        <v>0</v>
      </c>
      <c r="D124" s="64"/>
      <c r="E124" s="93"/>
      <c r="F124" s="21">
        <v>0</v>
      </c>
      <c r="G124" s="52"/>
      <c r="H124" s="60"/>
      <c r="I124" s="21">
        <v>0</v>
      </c>
      <c r="J124" s="21">
        <v>0</v>
      </c>
      <c r="K124" s="64"/>
      <c r="L124" s="93"/>
      <c r="M124" s="21">
        <v>0</v>
      </c>
      <c r="N124" s="52"/>
    </row>
    <row r="125" spans="1:14" ht="18.75" x14ac:dyDescent="0.25">
      <c r="A125" s="53"/>
      <c r="B125" s="21">
        <v>0</v>
      </c>
      <c r="C125" s="21">
        <v>0</v>
      </c>
      <c r="D125" s="64"/>
      <c r="E125" s="93"/>
      <c r="F125" s="21">
        <v>0</v>
      </c>
      <c r="G125" s="52"/>
      <c r="H125" s="60"/>
      <c r="I125" s="21">
        <v>0</v>
      </c>
      <c r="J125" s="21">
        <v>0</v>
      </c>
      <c r="K125" s="64"/>
      <c r="L125" s="93"/>
      <c r="M125" s="21">
        <v>0</v>
      </c>
      <c r="N125" s="52"/>
    </row>
    <row r="126" spans="1:14" ht="18.75" x14ac:dyDescent="0.25">
      <c r="A126" s="53"/>
      <c r="B126" s="21">
        <v>0</v>
      </c>
      <c r="C126" s="21">
        <v>0</v>
      </c>
      <c r="D126" s="64"/>
      <c r="E126" s="93"/>
      <c r="F126" s="21">
        <v>0</v>
      </c>
      <c r="G126" s="52"/>
      <c r="H126" s="60"/>
      <c r="I126" s="21">
        <v>0</v>
      </c>
      <c r="J126" s="21">
        <v>0</v>
      </c>
      <c r="K126" s="64"/>
      <c r="L126" s="93"/>
      <c r="M126" s="21">
        <v>0</v>
      </c>
      <c r="N126" s="52"/>
    </row>
    <row r="127" spans="1:14" ht="18.75" x14ac:dyDescent="0.25">
      <c r="A127" s="53"/>
      <c r="B127" s="21">
        <v>0</v>
      </c>
      <c r="C127" s="21">
        <v>0</v>
      </c>
      <c r="D127" s="64"/>
      <c r="E127" s="93"/>
      <c r="F127" s="21">
        <v>0</v>
      </c>
      <c r="G127" s="52"/>
      <c r="H127" s="60"/>
      <c r="I127" s="21">
        <v>0</v>
      </c>
      <c r="J127" s="21">
        <v>0</v>
      </c>
      <c r="K127" s="64"/>
      <c r="L127" s="93"/>
      <c r="M127" s="21">
        <v>0</v>
      </c>
      <c r="N127" s="52"/>
    </row>
    <row r="128" spans="1:14" ht="18.75" x14ac:dyDescent="0.25">
      <c r="A128" s="53"/>
      <c r="B128" s="21">
        <v>0</v>
      </c>
      <c r="C128" s="21">
        <v>0</v>
      </c>
      <c r="D128" s="64"/>
      <c r="E128" s="93"/>
      <c r="F128" s="21">
        <v>0</v>
      </c>
      <c r="G128" s="52"/>
      <c r="H128" s="60"/>
      <c r="I128" s="21">
        <v>0</v>
      </c>
      <c r="J128" s="21">
        <v>0</v>
      </c>
      <c r="K128" s="64"/>
      <c r="L128" s="93"/>
      <c r="M128" s="21">
        <v>0</v>
      </c>
      <c r="N128" s="52"/>
    </row>
    <row r="129" spans="1:14" ht="18.75" x14ac:dyDescent="0.25">
      <c r="A129" s="53"/>
      <c r="B129" s="21">
        <v>0</v>
      </c>
      <c r="C129" s="21">
        <v>0</v>
      </c>
      <c r="D129" s="64"/>
      <c r="E129" s="93"/>
      <c r="F129" s="21">
        <v>0</v>
      </c>
      <c r="G129" s="52"/>
      <c r="H129" s="60"/>
      <c r="I129" s="21">
        <v>0</v>
      </c>
      <c r="J129" s="21">
        <v>0</v>
      </c>
      <c r="K129" s="64"/>
      <c r="L129" s="93"/>
      <c r="M129" s="21">
        <v>0</v>
      </c>
      <c r="N129" s="52"/>
    </row>
    <row r="130" spans="1:14" ht="18.75" x14ac:dyDescent="0.25">
      <c r="A130" s="53"/>
      <c r="B130" s="21">
        <v>0</v>
      </c>
      <c r="C130" s="21">
        <v>0</v>
      </c>
      <c r="D130" s="64"/>
      <c r="E130" s="93"/>
      <c r="F130" s="21">
        <v>0</v>
      </c>
      <c r="G130" s="52"/>
      <c r="H130" s="60"/>
      <c r="I130" s="21">
        <v>0</v>
      </c>
      <c r="J130" s="21">
        <v>0</v>
      </c>
      <c r="K130" s="64"/>
      <c r="L130" s="93"/>
      <c r="M130" s="21">
        <v>0</v>
      </c>
      <c r="N130" s="52"/>
    </row>
    <row r="131" spans="1:14" ht="18.75" x14ac:dyDescent="0.25">
      <c r="A131" s="53"/>
      <c r="B131" s="21">
        <v>0</v>
      </c>
      <c r="C131" s="21">
        <v>0</v>
      </c>
      <c r="D131" s="64"/>
      <c r="E131" s="93"/>
      <c r="F131" s="21">
        <v>0</v>
      </c>
      <c r="G131" s="52"/>
      <c r="H131" s="60"/>
      <c r="I131" s="21">
        <v>0</v>
      </c>
      <c r="J131" s="21">
        <v>0</v>
      </c>
      <c r="K131" s="64"/>
      <c r="L131" s="93"/>
      <c r="M131" s="21">
        <v>0</v>
      </c>
      <c r="N131" s="52"/>
    </row>
    <row r="132" spans="1:14" ht="18.75" x14ac:dyDescent="0.25">
      <c r="A132" s="53"/>
      <c r="B132" s="21">
        <v>0</v>
      </c>
      <c r="C132" s="21">
        <v>0</v>
      </c>
      <c r="D132" s="64"/>
      <c r="E132" s="93"/>
      <c r="F132" s="21">
        <v>0</v>
      </c>
      <c r="G132" s="52"/>
      <c r="H132" s="60"/>
      <c r="I132" s="21">
        <v>0</v>
      </c>
      <c r="J132" s="21">
        <v>0</v>
      </c>
      <c r="K132" s="64"/>
      <c r="L132" s="93"/>
      <c r="M132" s="21">
        <v>0</v>
      </c>
      <c r="N132" s="52"/>
    </row>
    <row r="133" spans="1:14" ht="18.75" x14ac:dyDescent="0.25">
      <c r="A133" s="53"/>
      <c r="B133" s="21">
        <v>0</v>
      </c>
      <c r="C133" s="21">
        <v>0</v>
      </c>
      <c r="D133" s="64"/>
      <c r="E133" s="93"/>
      <c r="F133" s="21">
        <v>0</v>
      </c>
      <c r="G133" s="52"/>
      <c r="H133" s="60"/>
      <c r="I133" s="21">
        <v>0</v>
      </c>
      <c r="J133" s="21">
        <v>0</v>
      </c>
      <c r="K133" s="64"/>
      <c r="L133" s="93"/>
      <c r="M133" s="21">
        <v>0</v>
      </c>
      <c r="N133" s="52"/>
    </row>
    <row r="134" spans="1:14" ht="18.75" x14ac:dyDescent="0.25">
      <c r="A134" s="53"/>
      <c r="B134" s="21">
        <v>0</v>
      </c>
      <c r="C134" s="21">
        <v>0</v>
      </c>
      <c r="D134" s="64"/>
      <c r="E134" s="93"/>
      <c r="F134" s="21">
        <v>0</v>
      </c>
      <c r="G134" s="52"/>
      <c r="H134" s="60"/>
      <c r="I134" s="21">
        <v>0</v>
      </c>
      <c r="J134" s="21">
        <v>0</v>
      </c>
      <c r="K134" s="64"/>
      <c r="L134" s="93"/>
      <c r="M134" s="21">
        <v>0</v>
      </c>
      <c r="N134" s="52"/>
    </row>
    <row r="135" spans="1:14" ht="18.75" x14ac:dyDescent="0.25">
      <c r="A135" s="53"/>
      <c r="B135" s="21">
        <v>0</v>
      </c>
      <c r="C135" s="21">
        <v>0</v>
      </c>
      <c r="D135" s="64"/>
      <c r="E135" s="93"/>
      <c r="F135" s="21">
        <v>0</v>
      </c>
      <c r="G135" s="52"/>
      <c r="H135" s="60"/>
      <c r="I135" s="21">
        <v>0</v>
      </c>
      <c r="J135" s="21">
        <v>0</v>
      </c>
      <c r="K135" s="64"/>
      <c r="L135" s="93"/>
      <c r="M135" s="21">
        <v>0</v>
      </c>
      <c r="N135" s="52"/>
    </row>
    <row r="136" spans="1:14" ht="18.75" x14ac:dyDescent="0.25">
      <c r="A136" s="53"/>
      <c r="B136" s="21">
        <v>0</v>
      </c>
      <c r="C136" s="21">
        <v>0</v>
      </c>
      <c r="D136" s="64"/>
      <c r="E136" s="93"/>
      <c r="F136" s="21">
        <v>0</v>
      </c>
      <c r="G136" s="52"/>
      <c r="H136" s="60"/>
      <c r="I136" s="21">
        <v>0</v>
      </c>
      <c r="J136" s="21">
        <v>0</v>
      </c>
      <c r="K136" s="64"/>
      <c r="L136" s="93"/>
      <c r="M136" s="21">
        <v>0</v>
      </c>
      <c r="N136" s="52"/>
    </row>
    <row r="137" spans="1:14" ht="18.75" x14ac:dyDescent="0.25">
      <c r="A137" s="53"/>
      <c r="B137" s="21">
        <v>0</v>
      </c>
      <c r="C137" s="21">
        <v>0</v>
      </c>
      <c r="D137" s="64"/>
      <c r="E137" s="93"/>
      <c r="F137" s="21">
        <v>0</v>
      </c>
      <c r="G137" s="52"/>
      <c r="H137" s="60"/>
      <c r="I137" s="21">
        <v>0</v>
      </c>
      <c r="J137" s="21">
        <v>0</v>
      </c>
      <c r="K137" s="64"/>
      <c r="L137" s="93"/>
      <c r="M137" s="21">
        <v>0</v>
      </c>
      <c r="N137" s="52"/>
    </row>
    <row r="138" spans="1:14" ht="18.75" x14ac:dyDescent="0.25">
      <c r="A138" s="53"/>
      <c r="B138" s="21">
        <v>0</v>
      </c>
      <c r="C138" s="21">
        <v>0</v>
      </c>
      <c r="D138" s="64"/>
      <c r="E138" s="93"/>
      <c r="F138" s="21">
        <v>0</v>
      </c>
      <c r="G138" s="52"/>
      <c r="H138" s="60"/>
      <c r="I138" s="21">
        <v>0</v>
      </c>
      <c r="J138" s="21">
        <v>0</v>
      </c>
      <c r="K138" s="64"/>
      <c r="L138" s="93"/>
      <c r="M138" s="21">
        <v>0</v>
      </c>
      <c r="N138" s="52"/>
    </row>
    <row r="139" spans="1:14" ht="18.75" x14ac:dyDescent="0.25">
      <c r="A139" s="53"/>
      <c r="B139" s="21">
        <v>0</v>
      </c>
      <c r="C139" s="21">
        <v>0</v>
      </c>
      <c r="D139" s="64"/>
      <c r="E139" s="93"/>
      <c r="F139" s="21">
        <v>0</v>
      </c>
      <c r="G139" s="52"/>
      <c r="H139" s="60"/>
      <c r="I139" s="21">
        <v>0</v>
      </c>
      <c r="J139" s="21">
        <v>0</v>
      </c>
      <c r="K139" s="64"/>
      <c r="L139" s="93"/>
      <c r="M139" s="21">
        <v>0</v>
      </c>
      <c r="N139" s="52"/>
    </row>
    <row r="140" spans="1:14" ht="18.75" x14ac:dyDescent="0.25">
      <c r="A140" s="53"/>
      <c r="B140" s="21">
        <v>0</v>
      </c>
      <c r="C140" s="21">
        <v>0</v>
      </c>
      <c r="D140" s="64"/>
      <c r="E140" s="93"/>
      <c r="F140" s="21">
        <v>0</v>
      </c>
      <c r="G140" s="52"/>
      <c r="H140" s="60"/>
      <c r="I140" s="21">
        <v>0</v>
      </c>
      <c r="J140" s="21">
        <v>0</v>
      </c>
      <c r="K140" s="64"/>
      <c r="L140" s="93"/>
      <c r="M140" s="21">
        <v>0</v>
      </c>
      <c r="N140" s="52"/>
    </row>
    <row r="141" spans="1:14" ht="18.75" x14ac:dyDescent="0.25">
      <c r="A141" s="53"/>
      <c r="B141" s="21">
        <v>0</v>
      </c>
      <c r="C141" s="21">
        <v>0</v>
      </c>
      <c r="D141" s="64"/>
      <c r="E141" s="93"/>
      <c r="F141" s="21">
        <v>0</v>
      </c>
      <c r="G141" s="52"/>
      <c r="H141" s="60"/>
      <c r="I141" s="21">
        <v>0</v>
      </c>
      <c r="J141" s="21">
        <v>0</v>
      </c>
      <c r="K141" s="64"/>
      <c r="L141" s="93"/>
      <c r="M141" s="21">
        <v>0</v>
      </c>
      <c r="N141" s="52"/>
    </row>
    <row r="142" spans="1:14" ht="18.75" x14ac:dyDescent="0.25">
      <c r="A142" s="53"/>
      <c r="B142" s="21">
        <v>0</v>
      </c>
      <c r="C142" s="21">
        <v>0</v>
      </c>
      <c r="D142" s="64"/>
      <c r="E142" s="93"/>
      <c r="F142" s="21">
        <v>0</v>
      </c>
      <c r="G142" s="52"/>
      <c r="H142" s="60"/>
      <c r="I142" s="21">
        <v>0</v>
      </c>
      <c r="J142" s="21">
        <v>0</v>
      </c>
      <c r="K142" s="64"/>
      <c r="L142" s="93"/>
      <c r="M142" s="21">
        <v>0</v>
      </c>
      <c r="N142" s="52"/>
    </row>
    <row r="143" spans="1:14" ht="18.75" x14ac:dyDescent="0.25">
      <c r="A143" s="53"/>
      <c r="B143" s="21">
        <v>0</v>
      </c>
      <c r="C143" s="21">
        <v>0</v>
      </c>
      <c r="D143" s="64"/>
      <c r="E143" s="93"/>
      <c r="F143" s="21">
        <v>0</v>
      </c>
      <c r="G143" s="52"/>
      <c r="H143" s="60"/>
      <c r="I143" s="21">
        <v>0</v>
      </c>
      <c r="J143" s="21">
        <v>0</v>
      </c>
      <c r="K143" s="64"/>
      <c r="L143" s="93"/>
      <c r="M143" s="21">
        <v>0</v>
      </c>
      <c r="N143" s="52"/>
    </row>
    <row r="144" spans="1:14" ht="18.75" x14ac:dyDescent="0.25">
      <c r="A144" s="53"/>
      <c r="B144" s="21">
        <v>0</v>
      </c>
      <c r="C144" s="21">
        <v>0</v>
      </c>
      <c r="D144" s="64"/>
      <c r="E144" s="93"/>
      <c r="F144" s="21">
        <v>0</v>
      </c>
      <c r="G144" s="52"/>
      <c r="H144" s="60"/>
      <c r="I144" s="21">
        <v>0</v>
      </c>
      <c r="J144" s="21">
        <v>0</v>
      </c>
      <c r="K144" s="64"/>
      <c r="L144" s="93"/>
      <c r="M144" s="21">
        <v>0</v>
      </c>
      <c r="N144" s="52"/>
    </row>
    <row r="145" spans="1:14" ht="18.75" x14ac:dyDescent="0.25">
      <c r="A145" s="53"/>
      <c r="B145" s="21">
        <v>0</v>
      </c>
      <c r="C145" s="21">
        <v>0</v>
      </c>
      <c r="D145" s="64"/>
      <c r="E145" s="93"/>
      <c r="F145" s="21">
        <v>0</v>
      </c>
      <c r="G145" s="52"/>
      <c r="H145" s="60"/>
      <c r="I145" s="21">
        <v>0</v>
      </c>
      <c r="J145" s="21">
        <v>0</v>
      </c>
      <c r="K145" s="64"/>
      <c r="L145" s="93"/>
      <c r="M145" s="21">
        <v>0</v>
      </c>
      <c r="N145" s="52"/>
    </row>
    <row r="146" spans="1:14" ht="18.75" x14ac:dyDescent="0.25">
      <c r="A146" s="53"/>
      <c r="B146" s="21">
        <v>0</v>
      </c>
      <c r="C146" s="21">
        <v>0</v>
      </c>
      <c r="D146" s="64"/>
      <c r="E146" s="93"/>
      <c r="F146" s="21">
        <v>0</v>
      </c>
      <c r="G146" s="52"/>
      <c r="H146" s="60"/>
      <c r="I146" s="21">
        <v>0</v>
      </c>
      <c r="J146" s="21">
        <v>0</v>
      </c>
      <c r="K146" s="64"/>
      <c r="L146" s="93"/>
      <c r="M146" s="21">
        <v>0</v>
      </c>
      <c r="N146" s="93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25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25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N3:N4"/>
    <mergeCell ref="H3:H4"/>
    <mergeCell ref="I3:J3"/>
    <mergeCell ref="K3:K4"/>
    <mergeCell ref="M3:M4"/>
    <mergeCell ref="L3:L4"/>
    <mergeCell ref="G3:G4"/>
    <mergeCell ref="A2:G2"/>
    <mergeCell ref="A3:A4"/>
    <mergeCell ref="B3:C3"/>
    <mergeCell ref="D3:D4"/>
    <mergeCell ref="F3:F4"/>
    <mergeCell ref="E3:E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="90" zoomScaleNormal="100" zoomScaleSheetLayoutView="90" workbookViewId="0">
      <selection activeCell="B3" sqref="B3:D8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17" t="s">
        <v>246</v>
      </c>
      <c r="B1" s="117"/>
      <c r="C1" s="117"/>
      <c r="D1" s="117"/>
    </row>
    <row r="2" spans="1:4" ht="94.5" customHeight="1" x14ac:dyDescent="0.25">
      <c r="A2" s="95" t="s">
        <v>244</v>
      </c>
      <c r="B2" s="115" t="s">
        <v>214</v>
      </c>
      <c r="C2" s="115" t="s">
        <v>215</v>
      </c>
      <c r="D2" s="115" t="s">
        <v>187</v>
      </c>
    </row>
    <row r="3" spans="1:4" ht="37.5" customHeight="1" x14ac:dyDescent="0.25">
      <c r="A3" s="90" t="s">
        <v>57</v>
      </c>
      <c r="B3" s="250">
        <v>114</v>
      </c>
      <c r="C3" s="251">
        <v>114</v>
      </c>
      <c r="D3" s="251">
        <v>6490</v>
      </c>
    </row>
    <row r="4" spans="1:4" ht="37.5" customHeight="1" x14ac:dyDescent="0.25">
      <c r="A4" s="90" t="s">
        <v>58</v>
      </c>
      <c r="B4" s="252">
        <v>70</v>
      </c>
      <c r="C4" s="253">
        <v>70</v>
      </c>
      <c r="D4" s="253">
        <v>3900</v>
      </c>
    </row>
    <row r="5" spans="1:4" ht="37.5" customHeight="1" x14ac:dyDescent="0.25">
      <c r="A5" s="90" t="s">
        <v>66</v>
      </c>
      <c r="B5" s="252">
        <v>10</v>
      </c>
      <c r="C5" s="253">
        <v>10</v>
      </c>
      <c r="D5" s="253">
        <v>259</v>
      </c>
    </row>
    <row r="6" spans="1:4" ht="37.5" customHeight="1" x14ac:dyDescent="0.25">
      <c r="A6" s="90" t="s">
        <v>67</v>
      </c>
      <c r="B6" s="252">
        <v>10</v>
      </c>
      <c r="C6" s="253">
        <v>10</v>
      </c>
      <c r="D6" s="253">
        <v>328</v>
      </c>
    </row>
    <row r="7" spans="1:4" ht="37.5" customHeight="1" x14ac:dyDescent="0.25">
      <c r="A7" s="90" t="s">
        <v>68</v>
      </c>
      <c r="B7" s="252">
        <v>36</v>
      </c>
      <c r="C7" s="253">
        <v>36</v>
      </c>
      <c r="D7" s="253">
        <v>1640</v>
      </c>
    </row>
    <row r="8" spans="1:4" ht="37.5" customHeight="1" x14ac:dyDescent="0.25">
      <c r="A8" s="90" t="s">
        <v>69</v>
      </c>
      <c r="B8" s="252">
        <v>27</v>
      </c>
      <c r="C8" s="253">
        <v>27</v>
      </c>
      <c r="D8" s="253">
        <v>989</v>
      </c>
    </row>
    <row r="9" spans="1:4" ht="37.5" customHeight="1" x14ac:dyDescent="0.25">
      <c r="A9" s="116" t="s">
        <v>87</v>
      </c>
      <c r="B9" s="254">
        <v>267</v>
      </c>
      <c r="C9" s="255">
        <v>267</v>
      </c>
      <c r="D9" s="255">
        <v>13659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view="pageBreakPreview" zoomScale="86" zoomScaleNormal="100" zoomScaleSheetLayoutView="86" workbookViewId="0">
      <selection activeCell="B4" sqref="B4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468" t="s">
        <v>247</v>
      </c>
      <c r="B1" s="468"/>
      <c r="C1" s="468"/>
      <c r="D1" s="468"/>
      <c r="E1" s="468"/>
      <c r="F1" s="468"/>
    </row>
    <row r="2" spans="1:6" ht="86.25" customHeight="1" x14ac:dyDescent="0.25">
      <c r="A2" s="27" t="s">
        <v>59</v>
      </c>
      <c r="B2" s="27" t="s">
        <v>120</v>
      </c>
      <c r="C2" s="27" t="s">
        <v>255</v>
      </c>
      <c r="D2" s="233" t="s">
        <v>267</v>
      </c>
      <c r="E2" s="145" t="s">
        <v>253</v>
      </c>
      <c r="F2" s="144" t="s">
        <v>268</v>
      </c>
    </row>
    <row r="3" spans="1:6" ht="18.75" x14ac:dyDescent="0.25">
      <c r="A3" s="132"/>
      <c r="B3" s="133" t="s">
        <v>225</v>
      </c>
      <c r="C3" s="132"/>
      <c r="D3" s="155"/>
      <c r="E3" s="155"/>
      <c r="F3" s="132"/>
    </row>
    <row r="4" spans="1:6" ht="18.75" x14ac:dyDescent="0.3">
      <c r="A4" s="134"/>
      <c r="B4" s="130" t="s">
        <v>58</v>
      </c>
      <c r="C4" s="131"/>
      <c r="D4" s="131"/>
      <c r="E4" s="131"/>
      <c r="F4" s="131"/>
    </row>
    <row r="5" spans="1:6" ht="18.75" x14ac:dyDescent="0.25">
      <c r="A5" s="92">
        <v>1</v>
      </c>
      <c r="B5" s="64"/>
      <c r="C5" s="64"/>
      <c r="D5" s="64"/>
      <c r="E5" s="64"/>
      <c r="F5" s="64"/>
    </row>
    <row r="6" spans="1:6" ht="18.75" x14ac:dyDescent="0.25">
      <c r="A6" s="92">
        <v>2</v>
      </c>
      <c r="B6" s="64"/>
      <c r="C6" s="64"/>
      <c r="D6" s="64"/>
      <c r="E6" s="64"/>
      <c r="F6" s="64"/>
    </row>
    <row r="7" spans="1:6" ht="18.75" x14ac:dyDescent="0.25">
      <c r="A7" s="92">
        <v>3</v>
      </c>
      <c r="B7" s="64"/>
      <c r="C7" s="64"/>
      <c r="D7" s="64"/>
      <c r="E7" s="64"/>
      <c r="F7" s="64"/>
    </row>
    <row r="8" spans="1:6" ht="18.75" x14ac:dyDescent="0.25">
      <c r="A8" s="92">
        <v>4</v>
      </c>
      <c r="B8" s="64"/>
      <c r="C8" s="64"/>
      <c r="D8" s="64"/>
      <c r="E8" s="64"/>
      <c r="F8" s="64"/>
    </row>
    <row r="9" spans="1:6" ht="18.75" x14ac:dyDescent="0.25">
      <c r="A9" s="92">
        <v>5</v>
      </c>
      <c r="B9" s="64"/>
      <c r="C9" s="64"/>
      <c r="D9" s="64"/>
      <c r="E9" s="64"/>
      <c r="F9" s="64"/>
    </row>
    <row r="10" spans="1:6" ht="23.25" customHeight="1" x14ac:dyDescent="0.3">
      <c r="A10" s="134"/>
      <c r="B10" s="130" t="s">
        <v>227</v>
      </c>
      <c r="C10" s="131"/>
      <c r="D10" s="131"/>
      <c r="E10" s="131"/>
      <c r="F10" s="131"/>
    </row>
    <row r="11" spans="1:6" ht="18.75" x14ac:dyDescent="0.25">
      <c r="A11" s="92">
        <v>1</v>
      </c>
      <c r="B11" s="53"/>
      <c r="C11" s="53"/>
      <c r="D11" s="53"/>
      <c r="E11" s="53"/>
      <c r="F11" s="53"/>
    </row>
    <row r="12" spans="1:6" ht="18.75" x14ac:dyDescent="0.25">
      <c r="A12" s="92">
        <v>2</v>
      </c>
      <c r="B12" s="53"/>
      <c r="C12" s="53"/>
      <c r="D12" s="53"/>
      <c r="E12" s="53"/>
      <c r="F12" s="53"/>
    </row>
    <row r="13" spans="1:6" ht="18.75" x14ac:dyDescent="0.25">
      <c r="A13" s="92">
        <v>3</v>
      </c>
      <c r="B13" s="53"/>
      <c r="C13" s="53"/>
      <c r="D13" s="53"/>
      <c r="E13" s="53"/>
      <c r="F13" s="53"/>
    </row>
    <row r="14" spans="1:6" ht="18.75" x14ac:dyDescent="0.25">
      <c r="A14" s="92">
        <v>4</v>
      </c>
      <c r="B14" s="53"/>
      <c r="C14" s="53"/>
      <c r="D14" s="53"/>
      <c r="E14" s="53"/>
      <c r="F14" s="53"/>
    </row>
    <row r="15" spans="1:6" ht="18.75" x14ac:dyDescent="0.25">
      <c r="A15" s="92">
        <v>5</v>
      </c>
      <c r="B15" s="53"/>
      <c r="C15" s="53"/>
      <c r="D15" s="53"/>
      <c r="E15" s="53"/>
      <c r="F15" s="53"/>
    </row>
    <row r="16" spans="1:6" ht="18.75" x14ac:dyDescent="0.3">
      <c r="A16" s="134"/>
      <c r="B16" s="130" t="s">
        <v>68</v>
      </c>
      <c r="C16" s="131"/>
      <c r="D16" s="131"/>
      <c r="E16" s="131"/>
      <c r="F16" s="131"/>
    </row>
    <row r="17" spans="1:6" ht="18.75" x14ac:dyDescent="0.25">
      <c r="A17" s="92">
        <v>1</v>
      </c>
      <c r="B17" s="53"/>
      <c r="C17" s="53"/>
      <c r="D17" s="53"/>
      <c r="E17" s="53"/>
      <c r="F17" s="53"/>
    </row>
    <row r="18" spans="1:6" ht="18.75" x14ac:dyDescent="0.25">
      <c r="A18" s="92">
        <v>2</v>
      </c>
      <c r="B18" s="53"/>
      <c r="C18" s="53"/>
      <c r="D18" s="53"/>
      <c r="E18" s="53"/>
      <c r="F18" s="53"/>
    </row>
    <row r="19" spans="1:6" ht="18.75" x14ac:dyDescent="0.25">
      <c r="A19" s="92">
        <v>3</v>
      </c>
      <c r="B19" s="53"/>
      <c r="C19" s="53"/>
      <c r="D19" s="53"/>
      <c r="E19" s="53"/>
      <c r="F19" s="53"/>
    </row>
    <row r="20" spans="1:6" ht="18.75" x14ac:dyDescent="0.25">
      <c r="A20" s="92">
        <v>4</v>
      </c>
      <c r="B20" s="53"/>
      <c r="C20" s="53"/>
      <c r="D20" s="53"/>
      <c r="E20" s="53"/>
      <c r="F20" s="53"/>
    </row>
    <row r="21" spans="1:6" ht="18.75" x14ac:dyDescent="0.25">
      <c r="A21" s="92">
        <v>5</v>
      </c>
      <c r="B21" s="64"/>
      <c r="C21" s="64"/>
      <c r="D21" s="64"/>
      <c r="E21" s="64"/>
      <c r="F21" s="64"/>
    </row>
    <row r="22" spans="1:6" ht="37.5" x14ac:dyDescent="0.3">
      <c r="A22" s="134"/>
      <c r="B22" s="136" t="s">
        <v>186</v>
      </c>
      <c r="C22" s="131"/>
      <c r="D22" s="131"/>
      <c r="E22" s="131"/>
      <c r="F22" s="131"/>
    </row>
    <row r="23" spans="1:6" ht="18.75" x14ac:dyDescent="0.3">
      <c r="A23" s="152">
        <v>1</v>
      </c>
      <c r="B23" s="137"/>
      <c r="C23" s="135"/>
      <c r="D23" s="135"/>
      <c r="E23" s="135"/>
      <c r="F23" s="135"/>
    </row>
    <row r="24" spans="1:6" ht="18.75" x14ac:dyDescent="0.3">
      <c r="A24" s="152">
        <v>2</v>
      </c>
      <c r="B24" s="137"/>
      <c r="C24" s="135"/>
      <c r="D24" s="135"/>
      <c r="E24" s="135"/>
      <c r="F24" s="135"/>
    </row>
    <row r="25" spans="1:6" ht="18.75" x14ac:dyDescent="0.3">
      <c r="A25" s="152">
        <v>3</v>
      </c>
      <c r="B25" s="137"/>
      <c r="C25" s="135"/>
      <c r="D25" s="135"/>
      <c r="E25" s="135"/>
      <c r="F25" s="135"/>
    </row>
    <row r="26" spans="1:6" ht="18.75" x14ac:dyDescent="0.3">
      <c r="A26" s="152">
        <v>4</v>
      </c>
      <c r="B26" s="137"/>
      <c r="C26" s="135"/>
      <c r="D26" s="135"/>
      <c r="E26" s="135"/>
      <c r="F26" s="135"/>
    </row>
    <row r="27" spans="1:6" ht="18.75" x14ac:dyDescent="0.3">
      <c r="A27" s="152">
        <v>5</v>
      </c>
      <c r="B27" s="137"/>
      <c r="C27" s="135"/>
      <c r="D27" s="135"/>
      <c r="E27" s="135"/>
      <c r="F27" s="135"/>
    </row>
    <row r="28" spans="1:6" ht="18.75" x14ac:dyDescent="0.25">
      <c r="A28" s="155"/>
      <c r="B28" s="133" t="s">
        <v>224</v>
      </c>
      <c r="C28" s="192"/>
      <c r="D28" s="192"/>
      <c r="E28" s="192"/>
      <c r="F28" s="192"/>
    </row>
    <row r="29" spans="1:6" ht="18.75" x14ac:dyDescent="0.3">
      <c r="A29" s="134"/>
      <c r="B29" s="130" t="s">
        <v>228</v>
      </c>
      <c r="C29" s="191"/>
      <c r="D29" s="131"/>
      <c r="E29" s="131"/>
      <c r="F29" s="131"/>
    </row>
    <row r="30" spans="1:6" ht="18.75" x14ac:dyDescent="0.25">
      <c r="A30" s="92">
        <v>1</v>
      </c>
      <c r="B30" s="53"/>
      <c r="C30" s="53"/>
      <c r="D30" s="53"/>
      <c r="E30" s="53"/>
      <c r="F30" s="53"/>
    </row>
    <row r="31" spans="1:6" ht="18.75" x14ac:dyDescent="0.25">
      <c r="A31" s="92">
        <v>2</v>
      </c>
      <c r="B31" s="53"/>
      <c r="C31" s="53"/>
      <c r="D31" s="53"/>
      <c r="E31" s="53"/>
      <c r="F31" s="53"/>
    </row>
    <row r="32" spans="1:6" ht="18.75" x14ac:dyDescent="0.25">
      <c r="A32" s="92">
        <v>3</v>
      </c>
      <c r="B32" s="53"/>
      <c r="C32" s="53"/>
      <c r="D32" s="53"/>
      <c r="E32" s="53"/>
      <c r="F32" s="53"/>
    </row>
    <row r="33" spans="1:6" ht="18.75" x14ac:dyDescent="0.25">
      <c r="A33" s="92">
        <v>4</v>
      </c>
      <c r="B33" s="53"/>
      <c r="C33" s="53"/>
      <c r="D33" s="53"/>
      <c r="E33" s="53"/>
      <c r="F33" s="53"/>
    </row>
    <row r="34" spans="1:6" ht="18.75" x14ac:dyDescent="0.25">
      <c r="A34" s="92">
        <v>5</v>
      </c>
      <c r="B34" s="64"/>
      <c r="C34" s="149"/>
      <c r="D34" s="150"/>
      <c r="E34" s="150"/>
      <c r="F34" s="150"/>
    </row>
    <row r="35" spans="1:6" ht="18.75" x14ac:dyDescent="0.3">
      <c r="A35" s="156"/>
      <c r="B35" s="130" t="s">
        <v>227</v>
      </c>
      <c r="C35" s="131"/>
      <c r="D35" s="131"/>
      <c r="E35" s="131"/>
      <c r="F35" s="131"/>
    </row>
    <row r="36" spans="1:6" ht="18.75" customHeight="1" x14ac:dyDescent="0.25">
      <c r="A36" s="92">
        <v>1</v>
      </c>
      <c r="B36" s="53"/>
      <c r="C36" s="53"/>
      <c r="D36" s="53"/>
      <c r="E36" s="53"/>
      <c r="F36" s="53"/>
    </row>
    <row r="37" spans="1:6" ht="24" customHeight="1" x14ac:dyDescent="0.25">
      <c r="A37" s="92">
        <v>2</v>
      </c>
      <c r="B37" s="53"/>
      <c r="C37" s="53"/>
      <c r="D37" s="53"/>
      <c r="E37" s="53"/>
      <c r="F37" s="53"/>
    </row>
    <row r="38" spans="1:6" ht="21" customHeight="1" x14ac:dyDescent="0.25">
      <c r="A38" s="92">
        <v>3</v>
      </c>
      <c r="B38" s="53"/>
      <c r="C38" s="53"/>
      <c r="D38" s="53"/>
      <c r="E38" s="53"/>
      <c r="F38" s="53"/>
    </row>
    <row r="39" spans="1:6" ht="18.75" customHeight="1" x14ac:dyDescent="0.25">
      <c r="A39" s="92">
        <v>4</v>
      </c>
      <c r="B39" s="53"/>
      <c r="C39" s="53"/>
      <c r="D39" s="53"/>
      <c r="E39" s="53"/>
      <c r="F39" s="53"/>
    </row>
    <row r="40" spans="1:6" ht="19.5" customHeight="1" x14ac:dyDescent="0.25">
      <c r="A40" s="92">
        <v>5</v>
      </c>
      <c r="B40" s="53"/>
      <c r="C40" s="53"/>
      <c r="D40" s="53"/>
      <c r="E40" s="53"/>
      <c r="F40" s="53"/>
    </row>
    <row r="41" spans="1:6" ht="18.75" x14ac:dyDescent="0.25">
      <c r="A41" s="92">
        <v>6</v>
      </c>
      <c r="B41" s="53"/>
      <c r="C41" s="53"/>
      <c r="D41" s="53"/>
      <c r="E41" s="53"/>
      <c r="F41" s="53"/>
    </row>
    <row r="42" spans="1:6" ht="18" customHeight="1" x14ac:dyDescent="0.25">
      <c r="A42" s="92">
        <v>7</v>
      </c>
      <c r="B42" s="53"/>
      <c r="C42" s="53"/>
      <c r="D42" s="53"/>
      <c r="E42" s="53"/>
      <c r="F42" s="53"/>
    </row>
    <row r="43" spans="1:6" ht="20.25" customHeight="1" x14ac:dyDescent="0.25">
      <c r="A43" s="157">
        <v>8</v>
      </c>
      <c r="B43" s="53"/>
      <c r="C43" s="53"/>
      <c r="D43" s="53"/>
      <c r="E43" s="53"/>
      <c r="F43" s="53"/>
    </row>
    <row r="44" spans="1:6" ht="20.25" customHeight="1" x14ac:dyDescent="0.25">
      <c r="A44" s="157">
        <v>9</v>
      </c>
      <c r="B44" s="53"/>
      <c r="C44" s="53"/>
      <c r="D44" s="53"/>
      <c r="E44" s="53"/>
      <c r="F44" s="53"/>
    </row>
    <row r="45" spans="1:6" ht="21" customHeight="1" x14ac:dyDescent="0.25">
      <c r="A45" s="157">
        <v>10</v>
      </c>
      <c r="B45" s="53"/>
      <c r="C45" s="53"/>
      <c r="D45" s="53"/>
      <c r="E45" s="53"/>
      <c r="F45" s="53"/>
    </row>
    <row r="46" spans="1:6" ht="18.75" x14ac:dyDescent="0.3">
      <c r="A46" s="158"/>
      <c r="B46" s="130" t="s">
        <v>68</v>
      </c>
      <c r="C46" s="131"/>
      <c r="D46" s="131"/>
      <c r="E46" s="131"/>
      <c r="F46" s="131"/>
    </row>
    <row r="47" spans="1:6" ht="18.75" x14ac:dyDescent="0.25">
      <c r="A47" s="92">
        <v>1</v>
      </c>
      <c r="B47" s="53"/>
      <c r="C47" s="53"/>
      <c r="D47" s="53"/>
      <c r="E47" s="53"/>
      <c r="F47" s="53"/>
    </row>
    <row r="48" spans="1:6" ht="22.5" customHeight="1" x14ac:dyDescent="0.25">
      <c r="A48" s="92">
        <v>2</v>
      </c>
      <c r="B48" s="53"/>
      <c r="C48" s="53"/>
      <c r="D48" s="53"/>
      <c r="E48" s="53"/>
      <c r="F48" s="53"/>
    </row>
    <row r="49" spans="1:6" ht="17.25" customHeight="1" x14ac:dyDescent="0.25">
      <c r="A49" s="92">
        <v>3</v>
      </c>
      <c r="B49" s="53"/>
      <c r="C49" s="53"/>
      <c r="D49" s="53"/>
      <c r="E49" s="53"/>
      <c r="F49" s="53"/>
    </row>
    <row r="50" spans="1:6" ht="18.75" x14ac:dyDescent="0.25">
      <c r="A50" s="92">
        <v>4</v>
      </c>
      <c r="B50" s="53"/>
      <c r="C50" s="53"/>
      <c r="D50" s="53"/>
      <c r="E50" s="53"/>
      <c r="F50" s="53"/>
    </row>
    <row r="51" spans="1:6" ht="18.75" x14ac:dyDescent="0.25">
      <c r="A51" s="92">
        <v>5</v>
      </c>
      <c r="B51" s="53"/>
      <c r="C51" s="53"/>
      <c r="D51" s="53"/>
      <c r="E51" s="53"/>
      <c r="F51" s="53"/>
    </row>
    <row r="52" spans="1:6" ht="18.75" x14ac:dyDescent="0.25">
      <c r="A52" s="92">
        <v>6</v>
      </c>
      <c r="B52" s="53"/>
      <c r="C52" s="53"/>
      <c r="D52" s="53"/>
      <c r="E52" s="53"/>
      <c r="F52" s="53"/>
    </row>
    <row r="53" spans="1:6" ht="18.75" x14ac:dyDescent="0.25">
      <c r="A53" s="92">
        <v>7</v>
      </c>
      <c r="B53" s="53"/>
      <c r="C53" s="53"/>
      <c r="D53" s="53"/>
      <c r="E53" s="53"/>
      <c r="F53" s="53"/>
    </row>
    <row r="54" spans="1:6" ht="18.75" x14ac:dyDescent="0.25">
      <c r="A54" s="92">
        <v>8</v>
      </c>
      <c r="B54" s="53"/>
      <c r="C54" s="53"/>
      <c r="D54" s="53"/>
      <c r="E54" s="53"/>
      <c r="F54" s="53"/>
    </row>
    <row r="55" spans="1:6" ht="18.75" x14ac:dyDescent="0.25">
      <c r="A55" s="92">
        <v>9</v>
      </c>
      <c r="B55" s="53"/>
      <c r="C55" s="53"/>
      <c r="D55" s="53"/>
      <c r="E55" s="53"/>
      <c r="F55" s="53"/>
    </row>
    <row r="56" spans="1:6" ht="18.75" x14ac:dyDescent="0.25">
      <c r="A56" s="92">
        <v>10</v>
      </c>
      <c r="B56" s="53"/>
      <c r="C56" s="53"/>
      <c r="D56" s="53"/>
      <c r="E56" s="53"/>
      <c r="F56" s="53"/>
    </row>
    <row r="57" spans="1:6" ht="37.5" x14ac:dyDescent="0.3">
      <c r="A57" s="134"/>
      <c r="B57" s="136" t="s">
        <v>186</v>
      </c>
      <c r="C57" s="131"/>
      <c r="D57" s="131"/>
      <c r="E57" s="131"/>
      <c r="F57" s="131"/>
    </row>
    <row r="58" spans="1:6" ht="18.75" x14ac:dyDescent="0.25">
      <c r="A58" s="92">
        <v>1</v>
      </c>
      <c r="B58" s="64"/>
      <c r="C58" s="64"/>
      <c r="D58" s="64"/>
      <c r="E58" s="64"/>
      <c r="F58" s="64"/>
    </row>
    <row r="59" spans="1:6" ht="18.75" x14ac:dyDescent="0.25">
      <c r="A59" s="92">
        <v>2</v>
      </c>
      <c r="B59" s="64"/>
      <c r="C59" s="64"/>
      <c r="D59" s="64"/>
      <c r="E59" s="64"/>
      <c r="F59" s="64"/>
    </row>
    <row r="60" spans="1:6" ht="18.75" x14ac:dyDescent="0.25">
      <c r="A60" s="92">
        <v>3</v>
      </c>
      <c r="B60" s="64"/>
      <c r="C60" s="64"/>
      <c r="D60" s="64"/>
      <c r="E60" s="64"/>
      <c r="F60" s="64"/>
    </row>
    <row r="61" spans="1:6" ht="18.75" x14ac:dyDescent="0.25">
      <c r="A61" s="92">
        <v>4</v>
      </c>
      <c r="B61" s="64"/>
      <c r="C61" s="64"/>
      <c r="D61" s="64"/>
      <c r="E61" s="64"/>
      <c r="F61" s="64"/>
    </row>
    <row r="62" spans="1:6" ht="18.75" x14ac:dyDescent="0.25">
      <c r="A62" s="92">
        <v>5</v>
      </c>
      <c r="B62" s="64"/>
      <c r="C62" s="64"/>
      <c r="D62" s="64"/>
      <c r="E62" s="64"/>
      <c r="F62" s="64"/>
    </row>
    <row r="63" spans="1:6" ht="18.75" x14ac:dyDescent="0.25">
      <c r="A63" s="155"/>
      <c r="B63" s="133" t="s">
        <v>226</v>
      </c>
      <c r="C63" s="192"/>
      <c r="D63" s="192"/>
      <c r="E63" s="192"/>
      <c r="F63" s="192"/>
    </row>
    <row r="64" spans="1:6" ht="18.75" x14ac:dyDescent="0.3">
      <c r="A64" s="134"/>
      <c r="B64" s="130" t="s">
        <v>228</v>
      </c>
      <c r="C64" s="131"/>
      <c r="D64" s="131"/>
      <c r="E64" s="131"/>
      <c r="F64" s="131"/>
    </row>
    <row r="65" spans="1:6" ht="20.25" customHeight="1" x14ac:dyDescent="0.25">
      <c r="A65" s="92">
        <v>1</v>
      </c>
      <c r="B65" s="53"/>
      <c r="C65" s="53"/>
      <c r="D65" s="53"/>
      <c r="E65" s="53"/>
      <c r="F65" s="53"/>
    </row>
    <row r="66" spans="1:6" ht="20.25" customHeight="1" x14ac:dyDescent="0.25">
      <c r="A66" s="92">
        <v>2</v>
      </c>
      <c r="B66" s="53"/>
      <c r="C66" s="53"/>
      <c r="D66" s="53"/>
      <c r="E66" s="53"/>
      <c r="F66" s="53"/>
    </row>
    <row r="67" spans="1:6" ht="20.25" customHeight="1" x14ac:dyDescent="0.25">
      <c r="A67" s="92">
        <v>3</v>
      </c>
      <c r="B67" s="53"/>
      <c r="C67" s="53"/>
      <c r="D67" s="53"/>
      <c r="E67" s="53"/>
      <c r="F67" s="53"/>
    </row>
    <row r="68" spans="1:6" ht="18.75" x14ac:dyDescent="0.25">
      <c r="A68" s="92">
        <v>4</v>
      </c>
      <c r="B68" s="53"/>
      <c r="C68" s="53"/>
      <c r="D68" s="53"/>
      <c r="E68" s="53"/>
      <c r="F68" s="53"/>
    </row>
    <row r="69" spans="1:6" ht="18.75" x14ac:dyDescent="0.25">
      <c r="A69" s="92">
        <v>5</v>
      </c>
      <c r="B69" s="64"/>
      <c r="C69" s="64"/>
      <c r="D69" s="64"/>
      <c r="E69" s="64"/>
      <c r="F69" s="64"/>
    </row>
    <row r="70" spans="1:6" ht="18.75" x14ac:dyDescent="0.3">
      <c r="A70" s="134"/>
      <c r="B70" s="130" t="s">
        <v>227</v>
      </c>
      <c r="C70" s="131"/>
      <c r="D70" s="131"/>
      <c r="E70" s="131"/>
      <c r="F70" s="131"/>
    </row>
    <row r="71" spans="1:6" ht="18.75" x14ac:dyDescent="0.25">
      <c r="A71" s="92">
        <v>1</v>
      </c>
      <c r="B71" s="53"/>
      <c r="C71" s="53"/>
      <c r="D71" s="53"/>
      <c r="E71" s="53"/>
      <c r="F71" s="53"/>
    </row>
    <row r="72" spans="1:6" ht="18.75" x14ac:dyDescent="0.25">
      <c r="A72" s="92">
        <v>2</v>
      </c>
      <c r="B72" s="53"/>
      <c r="C72" s="53"/>
      <c r="D72" s="53"/>
      <c r="E72" s="53"/>
      <c r="F72" s="53"/>
    </row>
    <row r="73" spans="1:6" ht="18.75" x14ac:dyDescent="0.25">
      <c r="A73" s="92">
        <v>3</v>
      </c>
      <c r="B73" s="53"/>
      <c r="C73" s="53"/>
      <c r="D73" s="53"/>
      <c r="E73" s="53"/>
      <c r="F73" s="53"/>
    </row>
    <row r="74" spans="1:6" ht="18.75" x14ac:dyDescent="0.25">
      <c r="A74" s="92">
        <v>4</v>
      </c>
      <c r="B74" s="53"/>
      <c r="C74" s="53"/>
      <c r="D74" s="53"/>
      <c r="E74" s="53"/>
      <c r="F74" s="53"/>
    </row>
    <row r="75" spans="1:6" ht="18.75" x14ac:dyDescent="0.25">
      <c r="A75" s="92">
        <v>5</v>
      </c>
      <c r="B75" s="53"/>
      <c r="C75" s="53"/>
      <c r="D75" s="53"/>
      <c r="E75" s="53"/>
      <c r="F75" s="53"/>
    </row>
    <row r="76" spans="1:6" ht="18.75" x14ac:dyDescent="0.25">
      <c r="A76" s="92">
        <v>6</v>
      </c>
      <c r="B76" s="53"/>
      <c r="C76" s="53"/>
      <c r="D76" s="53"/>
      <c r="E76" s="53"/>
      <c r="F76" s="53"/>
    </row>
    <row r="77" spans="1:6" ht="19.5" customHeight="1" x14ac:dyDescent="0.25">
      <c r="A77" s="92">
        <v>7</v>
      </c>
      <c r="B77" s="53"/>
      <c r="C77" s="53"/>
      <c r="D77" s="53"/>
      <c r="E77" s="53"/>
      <c r="F77" s="53"/>
    </row>
    <row r="78" spans="1:6" ht="21.75" customHeight="1" x14ac:dyDescent="0.25">
      <c r="A78" s="92">
        <v>8</v>
      </c>
      <c r="B78" s="53"/>
      <c r="C78" s="53"/>
      <c r="D78" s="53"/>
      <c r="E78" s="53"/>
      <c r="F78" s="53"/>
    </row>
    <row r="79" spans="1:6" ht="21" customHeight="1" x14ac:dyDescent="0.25">
      <c r="A79" s="92">
        <v>9</v>
      </c>
      <c r="B79" s="53"/>
      <c r="C79" s="53"/>
      <c r="D79" s="53"/>
      <c r="E79" s="53"/>
      <c r="F79" s="53"/>
    </row>
    <row r="80" spans="1:6" ht="21.75" customHeight="1" x14ac:dyDescent="0.25">
      <c r="A80" s="92">
        <v>10</v>
      </c>
      <c r="B80" s="53"/>
      <c r="C80" s="53"/>
      <c r="D80" s="53"/>
      <c r="E80" s="53"/>
      <c r="F80" s="53"/>
    </row>
    <row r="81" spans="1:6" ht="22.5" customHeight="1" x14ac:dyDescent="0.25">
      <c r="A81" s="92">
        <v>11</v>
      </c>
      <c r="B81" s="53"/>
      <c r="C81" s="53"/>
      <c r="D81" s="53"/>
      <c r="E81" s="53"/>
      <c r="F81" s="53"/>
    </row>
    <row r="82" spans="1:6" ht="20.25" customHeight="1" x14ac:dyDescent="0.25">
      <c r="A82" s="92">
        <v>12</v>
      </c>
      <c r="B82" s="53"/>
      <c r="C82" s="53"/>
      <c r="D82" s="53"/>
      <c r="E82" s="53"/>
      <c r="F82" s="53"/>
    </row>
    <row r="83" spans="1:6" ht="18.75" x14ac:dyDescent="0.3">
      <c r="A83" s="134"/>
      <c r="B83" s="130" t="s">
        <v>68</v>
      </c>
      <c r="C83" s="131"/>
      <c r="D83" s="193"/>
      <c r="E83" s="193"/>
      <c r="F83" s="131"/>
    </row>
    <row r="84" spans="1:6" ht="18.75" x14ac:dyDescent="0.25">
      <c r="A84" s="152">
        <v>1</v>
      </c>
      <c r="B84" s="53"/>
      <c r="C84" s="53"/>
      <c r="D84" s="53"/>
      <c r="E84" s="53"/>
      <c r="F84" s="53"/>
    </row>
    <row r="85" spans="1:6" ht="18.75" customHeight="1" x14ac:dyDescent="0.25">
      <c r="A85" s="152">
        <v>2</v>
      </c>
      <c r="B85" s="53"/>
      <c r="C85" s="53"/>
      <c r="D85" s="53"/>
      <c r="E85" s="53"/>
      <c r="F85" s="53"/>
    </row>
    <row r="86" spans="1:6" ht="18.75" x14ac:dyDescent="0.25">
      <c r="A86" s="152">
        <v>3</v>
      </c>
      <c r="B86" s="53"/>
      <c r="C86" s="53"/>
      <c r="D86" s="53"/>
      <c r="E86" s="53"/>
      <c r="F86" s="53"/>
    </row>
    <row r="87" spans="1:6" ht="18.75" customHeight="1" x14ac:dyDescent="0.25">
      <c r="A87" s="152">
        <v>4</v>
      </c>
      <c r="B87" s="53"/>
      <c r="C87" s="53"/>
      <c r="D87" s="53"/>
      <c r="E87" s="53"/>
      <c r="F87" s="53"/>
    </row>
    <row r="88" spans="1:6" ht="18" customHeight="1" x14ac:dyDescent="0.25">
      <c r="A88" s="152">
        <v>5</v>
      </c>
      <c r="B88" s="53"/>
      <c r="C88" s="53"/>
      <c r="D88" s="53"/>
      <c r="E88" s="53"/>
      <c r="F88" s="53"/>
    </row>
    <row r="89" spans="1:6" ht="23.25" customHeight="1" x14ac:dyDescent="0.25">
      <c r="A89" s="152">
        <v>6</v>
      </c>
      <c r="B89" s="53"/>
      <c r="C89" s="53"/>
      <c r="D89" s="53"/>
      <c r="E89" s="53"/>
      <c r="F89" s="53"/>
    </row>
    <row r="90" spans="1:6" ht="19.5" customHeight="1" x14ac:dyDescent="0.25">
      <c r="A90" s="152">
        <v>7</v>
      </c>
      <c r="B90" s="53"/>
      <c r="C90" s="53"/>
      <c r="D90" s="53"/>
      <c r="E90" s="53"/>
      <c r="F90" s="53"/>
    </row>
    <row r="91" spans="1:6" ht="24.75" customHeight="1" x14ac:dyDescent="0.25">
      <c r="A91" s="190">
        <v>8</v>
      </c>
      <c r="B91" s="53"/>
      <c r="C91" s="53"/>
      <c r="D91" s="53"/>
      <c r="E91" s="53"/>
      <c r="F91" s="53"/>
    </row>
    <row r="92" spans="1:6" ht="21" customHeight="1" x14ac:dyDescent="0.25">
      <c r="A92" s="190">
        <v>9</v>
      </c>
      <c r="B92" s="53"/>
      <c r="C92" s="53"/>
      <c r="D92" s="53"/>
      <c r="E92" s="53"/>
      <c r="F92" s="53"/>
    </row>
    <row r="93" spans="1:6" ht="37.5" x14ac:dyDescent="0.3">
      <c r="A93" s="158"/>
      <c r="B93" s="136" t="s">
        <v>186</v>
      </c>
      <c r="C93" s="131"/>
      <c r="D93" s="131"/>
      <c r="E93" s="131"/>
      <c r="F93" s="131"/>
    </row>
    <row r="94" spans="1:6" ht="18.75" x14ac:dyDescent="0.3">
      <c r="A94" s="152">
        <v>1</v>
      </c>
      <c r="B94" s="54"/>
      <c r="C94" s="135"/>
      <c r="D94" s="135"/>
      <c r="E94" s="135"/>
      <c r="F94" s="135"/>
    </row>
    <row r="95" spans="1:6" ht="18.75" x14ac:dyDescent="0.3">
      <c r="A95" s="152">
        <v>2</v>
      </c>
      <c r="B95" s="54"/>
      <c r="C95" s="135"/>
      <c r="D95" s="135"/>
      <c r="E95" s="135"/>
      <c r="F95" s="135"/>
    </row>
    <row r="96" spans="1:6" ht="18.75" x14ac:dyDescent="0.3">
      <c r="A96" s="152">
        <v>3</v>
      </c>
      <c r="B96" s="54"/>
      <c r="C96" s="135"/>
      <c r="D96" s="135"/>
      <c r="E96" s="135"/>
      <c r="F96" s="135"/>
    </row>
    <row r="97" spans="1:6" ht="18.75" x14ac:dyDescent="0.3">
      <c r="A97" s="152">
        <v>4</v>
      </c>
      <c r="B97" s="54"/>
      <c r="C97" s="135"/>
      <c r="D97" s="135"/>
      <c r="E97" s="135"/>
      <c r="F97" s="135"/>
    </row>
    <row r="98" spans="1:6" ht="18.75" x14ac:dyDescent="0.3">
      <c r="A98" s="152">
        <v>5</v>
      </c>
      <c r="B98" s="54"/>
      <c r="C98" s="135"/>
      <c r="D98" s="135"/>
      <c r="E98" s="135"/>
      <c r="F98" s="135"/>
    </row>
    <row r="99" spans="1:6" ht="18.75" x14ac:dyDescent="0.25">
      <c r="A99" s="155"/>
      <c r="B99" s="133" t="s">
        <v>222</v>
      </c>
      <c r="C99" s="133"/>
      <c r="D99" s="133"/>
      <c r="E99" s="133"/>
      <c r="F99" s="133"/>
    </row>
    <row r="100" spans="1:6" ht="18.75" x14ac:dyDescent="0.3">
      <c r="A100" s="134"/>
      <c r="B100" s="130" t="s">
        <v>228</v>
      </c>
      <c r="C100" s="131"/>
      <c r="D100" s="131"/>
      <c r="E100" s="131"/>
      <c r="F100" s="131"/>
    </row>
    <row r="101" spans="1:6" ht="18.75" x14ac:dyDescent="0.25">
      <c r="A101" s="92">
        <v>1</v>
      </c>
      <c r="B101" s="64"/>
      <c r="C101" s="64"/>
      <c r="D101" s="64"/>
      <c r="E101" s="64"/>
      <c r="F101" s="64"/>
    </row>
    <row r="102" spans="1:6" ht="18.75" x14ac:dyDescent="0.25">
      <c r="A102" s="92">
        <v>2</v>
      </c>
      <c r="B102" s="64"/>
      <c r="C102" s="64"/>
      <c r="D102" s="64"/>
      <c r="E102" s="64"/>
      <c r="F102" s="64"/>
    </row>
    <row r="103" spans="1:6" ht="18.75" x14ac:dyDescent="0.25">
      <c r="A103" s="92">
        <v>3</v>
      </c>
      <c r="B103" s="64"/>
      <c r="C103" s="64"/>
      <c r="D103" s="64"/>
      <c r="E103" s="64"/>
      <c r="F103" s="64"/>
    </row>
    <row r="104" spans="1:6" ht="18.75" x14ac:dyDescent="0.25">
      <c r="A104" s="92">
        <v>4</v>
      </c>
      <c r="B104" s="64"/>
      <c r="C104" s="64"/>
      <c r="D104" s="64"/>
      <c r="E104" s="64"/>
      <c r="F104" s="64"/>
    </row>
    <row r="105" spans="1:6" ht="18.75" x14ac:dyDescent="0.25">
      <c r="A105" s="92">
        <v>5</v>
      </c>
      <c r="B105" s="64"/>
      <c r="C105" s="64"/>
      <c r="D105" s="64"/>
      <c r="E105" s="64"/>
      <c r="F105" s="64"/>
    </row>
    <row r="106" spans="1:6" ht="18.75" x14ac:dyDescent="0.3">
      <c r="A106" s="134"/>
      <c r="B106" s="130" t="s">
        <v>227</v>
      </c>
      <c r="C106" s="131"/>
      <c r="D106" s="131"/>
      <c r="E106" s="131"/>
      <c r="F106" s="131"/>
    </row>
    <row r="107" spans="1:6" ht="18.75" x14ac:dyDescent="0.25">
      <c r="A107" s="92">
        <v>1</v>
      </c>
      <c r="B107" s="53"/>
      <c r="C107" s="53"/>
      <c r="D107" s="53"/>
      <c r="E107" s="53"/>
      <c r="F107" s="53"/>
    </row>
    <row r="108" spans="1:6" ht="18.75" x14ac:dyDescent="0.25">
      <c r="A108" s="92">
        <v>2</v>
      </c>
      <c r="B108" s="53"/>
      <c r="C108" s="53"/>
      <c r="D108" s="53"/>
      <c r="E108" s="53"/>
      <c r="F108" s="53"/>
    </row>
    <row r="109" spans="1:6" ht="18.75" x14ac:dyDescent="0.25">
      <c r="A109" s="92">
        <v>3</v>
      </c>
      <c r="B109" s="53"/>
      <c r="C109" s="53"/>
      <c r="D109" s="53"/>
      <c r="E109" s="53"/>
      <c r="F109" s="53"/>
    </row>
    <row r="110" spans="1:6" ht="21.75" customHeight="1" x14ac:dyDescent="0.25">
      <c r="A110" s="92">
        <v>4</v>
      </c>
      <c r="B110" s="53"/>
      <c r="C110" s="53"/>
      <c r="D110" s="53"/>
      <c r="E110" s="53"/>
      <c r="F110" s="53"/>
    </row>
    <row r="111" spans="1:6" ht="18.75" x14ac:dyDescent="0.25">
      <c r="A111" s="92">
        <v>5</v>
      </c>
      <c r="B111" s="53"/>
      <c r="C111" s="53"/>
      <c r="D111" s="53"/>
      <c r="E111" s="53"/>
      <c r="F111" s="53"/>
    </row>
    <row r="112" spans="1:6" ht="18.75" x14ac:dyDescent="0.25">
      <c r="A112" s="92">
        <v>6</v>
      </c>
      <c r="B112" s="53"/>
      <c r="C112" s="53"/>
      <c r="D112" s="53"/>
      <c r="E112" s="53"/>
      <c r="F112" s="53"/>
    </row>
    <row r="113" spans="1:6" ht="18.75" x14ac:dyDescent="0.25">
      <c r="A113" s="92">
        <v>7</v>
      </c>
      <c r="B113" s="53"/>
      <c r="C113" s="53"/>
      <c r="D113" s="53"/>
      <c r="E113" s="53"/>
      <c r="F113" s="53"/>
    </row>
    <row r="114" spans="1:6" ht="22.5" customHeight="1" x14ac:dyDescent="0.25">
      <c r="A114" s="92">
        <v>8</v>
      </c>
      <c r="B114" s="53"/>
      <c r="C114" s="53"/>
      <c r="D114" s="53"/>
      <c r="E114" s="53"/>
      <c r="F114" s="53"/>
    </row>
    <row r="115" spans="1:6" ht="21.75" customHeight="1" x14ac:dyDescent="0.25">
      <c r="A115" s="92">
        <v>9</v>
      </c>
      <c r="B115" s="53"/>
      <c r="C115" s="53"/>
      <c r="D115" s="53"/>
      <c r="E115" s="53"/>
      <c r="F115" s="53"/>
    </row>
    <row r="116" spans="1:6" ht="20.25" customHeight="1" x14ac:dyDescent="0.25">
      <c r="A116" s="92">
        <v>10</v>
      </c>
      <c r="B116" s="53"/>
      <c r="C116" s="53"/>
      <c r="D116" s="53"/>
      <c r="E116" s="53"/>
      <c r="F116" s="53"/>
    </row>
    <row r="117" spans="1:6" ht="19.5" customHeight="1" x14ac:dyDescent="0.25">
      <c r="A117" s="92">
        <v>11</v>
      </c>
      <c r="B117" s="53"/>
      <c r="C117" s="53"/>
      <c r="D117" s="53"/>
      <c r="E117" s="53"/>
      <c r="F117" s="53"/>
    </row>
    <row r="118" spans="1:6" ht="24" customHeight="1" x14ac:dyDescent="0.25">
      <c r="A118" s="92">
        <v>12</v>
      </c>
      <c r="B118" s="53"/>
      <c r="C118" s="53"/>
      <c r="D118" s="53"/>
      <c r="E118" s="53"/>
      <c r="F118" s="53"/>
    </row>
    <row r="119" spans="1:6" ht="26.25" customHeight="1" x14ac:dyDescent="0.25">
      <c r="A119" s="92">
        <v>13</v>
      </c>
      <c r="B119" s="53"/>
      <c r="C119" s="53"/>
      <c r="D119" s="53"/>
      <c r="E119" s="53"/>
      <c r="F119" s="53"/>
    </row>
    <row r="120" spans="1:6" ht="19.5" customHeight="1" x14ac:dyDescent="0.25">
      <c r="A120" s="92">
        <v>14</v>
      </c>
      <c r="B120" s="53"/>
      <c r="C120" s="53"/>
      <c r="D120" s="53"/>
      <c r="E120" s="53"/>
      <c r="F120" s="53"/>
    </row>
    <row r="121" spans="1:6" ht="18.75" x14ac:dyDescent="0.25">
      <c r="A121" s="134"/>
      <c r="B121" s="129" t="s">
        <v>68</v>
      </c>
      <c r="C121" s="194"/>
      <c r="D121" s="194"/>
      <c r="E121" s="194"/>
      <c r="F121" s="194"/>
    </row>
    <row r="122" spans="1:6" ht="18.75" x14ac:dyDescent="0.25">
      <c r="A122" s="152">
        <v>1</v>
      </c>
      <c r="B122" s="53"/>
      <c r="C122" s="53"/>
      <c r="D122" s="53"/>
      <c r="E122" s="53"/>
      <c r="F122" s="53"/>
    </row>
    <row r="123" spans="1:6" ht="18.75" x14ac:dyDescent="0.25">
      <c r="A123" s="152">
        <v>2</v>
      </c>
      <c r="B123" s="53"/>
      <c r="C123" s="53"/>
      <c r="D123" s="53"/>
      <c r="E123" s="53"/>
      <c r="F123" s="53"/>
    </row>
    <row r="124" spans="1:6" ht="18.75" x14ac:dyDescent="0.25">
      <c r="A124" s="152">
        <v>3</v>
      </c>
      <c r="B124" s="53"/>
      <c r="C124" s="53"/>
      <c r="D124" s="53"/>
      <c r="E124" s="53"/>
      <c r="F124" s="53"/>
    </row>
    <row r="125" spans="1:6" ht="18.75" x14ac:dyDescent="0.25">
      <c r="A125" s="152">
        <v>4</v>
      </c>
      <c r="B125" s="53"/>
      <c r="C125" s="53"/>
      <c r="D125" s="53"/>
      <c r="E125" s="53"/>
      <c r="F125" s="53"/>
    </row>
    <row r="126" spans="1:6" ht="18.75" x14ac:dyDescent="0.3">
      <c r="A126" s="152">
        <v>5</v>
      </c>
      <c r="B126" s="54"/>
      <c r="C126" s="135"/>
      <c r="D126" s="135"/>
      <c r="E126" s="135"/>
      <c r="F126" s="135"/>
    </row>
    <row r="127" spans="1:6" ht="37.5" x14ac:dyDescent="0.3">
      <c r="A127" s="134"/>
      <c r="B127" s="136" t="s">
        <v>186</v>
      </c>
      <c r="C127" s="131"/>
      <c r="D127" s="131"/>
      <c r="E127" s="131"/>
      <c r="F127" s="131"/>
    </row>
    <row r="128" spans="1:6" ht="18.75" x14ac:dyDescent="0.3">
      <c r="A128" s="152">
        <v>1</v>
      </c>
      <c r="B128" s="54"/>
      <c r="C128" s="135"/>
      <c r="D128" s="135"/>
      <c r="E128" s="135"/>
      <c r="F128" s="135"/>
    </row>
    <row r="129" spans="1:6" ht="18.75" x14ac:dyDescent="0.3">
      <c r="A129" s="152">
        <v>2</v>
      </c>
      <c r="B129" s="54"/>
      <c r="C129" s="135"/>
      <c r="D129" s="135"/>
      <c r="E129" s="135"/>
      <c r="F129" s="135"/>
    </row>
    <row r="130" spans="1:6" ht="18.75" x14ac:dyDescent="0.3">
      <c r="A130" s="152">
        <v>3</v>
      </c>
      <c r="B130" s="54"/>
      <c r="C130" s="135"/>
      <c r="D130" s="135"/>
      <c r="E130" s="135"/>
      <c r="F130" s="135"/>
    </row>
    <row r="131" spans="1:6" ht="18.75" x14ac:dyDescent="0.3">
      <c r="A131" s="152">
        <v>4</v>
      </c>
      <c r="B131" s="54"/>
      <c r="C131" s="135"/>
      <c r="D131" s="135"/>
      <c r="E131" s="135"/>
      <c r="F131" s="135"/>
    </row>
    <row r="132" spans="1:6" ht="18.75" x14ac:dyDescent="0.3">
      <c r="A132" s="152">
        <v>5</v>
      </c>
      <c r="B132" s="54"/>
      <c r="C132" s="135"/>
      <c r="D132" s="135"/>
      <c r="E132" s="135"/>
      <c r="F132" s="135"/>
    </row>
    <row r="133" spans="1:6" ht="18.75" x14ac:dyDescent="0.25">
      <c r="A133" s="57"/>
      <c r="B133" s="57"/>
      <c r="C133" s="57"/>
      <c r="D133" s="57"/>
      <c r="E133" s="57"/>
      <c r="F133" s="57"/>
    </row>
    <row r="134" spans="1:6" ht="18.75" x14ac:dyDescent="0.25">
      <c r="A134" s="57"/>
      <c r="B134" s="57"/>
      <c r="C134" s="57"/>
      <c r="D134" s="57"/>
      <c r="E134" s="57"/>
      <c r="F134" s="57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topLeftCell="A4" zoomScale="90" zoomScaleNormal="100" zoomScaleSheetLayoutView="90" workbookViewId="0">
      <selection activeCell="B3" sqref="B3:E10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469" t="s">
        <v>132</v>
      </c>
      <c r="B1" s="469"/>
      <c r="C1" s="469"/>
      <c r="D1" s="469"/>
      <c r="E1" s="469"/>
    </row>
    <row r="2" spans="1:5" ht="94.5" customHeight="1" x14ac:dyDescent="0.25">
      <c r="A2" s="170" t="s">
        <v>133</v>
      </c>
      <c r="B2" s="170" t="s">
        <v>134</v>
      </c>
      <c r="C2" s="170" t="s">
        <v>135</v>
      </c>
      <c r="D2" s="170" t="s">
        <v>136</v>
      </c>
      <c r="E2" s="170" t="s">
        <v>137</v>
      </c>
    </row>
    <row r="3" spans="1:5" ht="56.25" x14ac:dyDescent="0.3">
      <c r="A3" s="61" t="s">
        <v>138</v>
      </c>
      <c r="B3" s="256">
        <v>0</v>
      </c>
      <c r="C3" s="251">
        <v>18</v>
      </c>
      <c r="D3" s="251">
        <v>36</v>
      </c>
      <c r="E3" s="251">
        <v>112</v>
      </c>
    </row>
    <row r="4" spans="1:5" ht="75" x14ac:dyDescent="0.3">
      <c r="A4" s="61" t="s">
        <v>139</v>
      </c>
      <c r="B4" s="257">
        <v>76</v>
      </c>
      <c r="C4" s="253">
        <v>8</v>
      </c>
      <c r="D4" s="253">
        <v>4</v>
      </c>
      <c r="E4" s="253">
        <v>34</v>
      </c>
    </row>
    <row r="5" spans="1:5" ht="112.5" x14ac:dyDescent="0.3">
      <c r="A5" s="61" t="s">
        <v>210</v>
      </c>
      <c r="B5" s="258">
        <f>B6+B7+B8+B9</f>
        <v>4</v>
      </c>
      <c r="C5" s="259">
        <f>C6+C7+C8+C9</f>
        <v>0</v>
      </c>
      <c r="D5" s="259">
        <f>D6+D7+D8+D9</f>
        <v>0</v>
      </c>
      <c r="E5" s="259">
        <f>E6+E7+E8+E9</f>
        <v>0</v>
      </c>
    </row>
    <row r="6" spans="1:5" ht="24" customHeight="1" x14ac:dyDescent="0.3">
      <c r="A6" s="61" t="s">
        <v>248</v>
      </c>
      <c r="B6" s="257">
        <v>2</v>
      </c>
      <c r="C6" s="253">
        <v>0</v>
      </c>
      <c r="D6" s="253">
        <v>0</v>
      </c>
      <c r="E6" s="253">
        <v>0</v>
      </c>
    </row>
    <row r="7" spans="1:5" ht="37.5" x14ac:dyDescent="0.3">
      <c r="A7" s="61" t="s">
        <v>140</v>
      </c>
      <c r="B7" s="257">
        <v>1</v>
      </c>
      <c r="C7" s="253">
        <v>0</v>
      </c>
      <c r="D7" s="253">
        <v>0</v>
      </c>
      <c r="E7" s="253">
        <v>0</v>
      </c>
    </row>
    <row r="8" spans="1:5" ht="56.25" x14ac:dyDescent="0.3">
      <c r="A8" s="61" t="s">
        <v>141</v>
      </c>
      <c r="B8" s="257">
        <v>1</v>
      </c>
      <c r="C8" s="253">
        <v>0</v>
      </c>
      <c r="D8" s="253">
        <v>0</v>
      </c>
      <c r="E8" s="253">
        <v>0</v>
      </c>
    </row>
    <row r="9" spans="1:5" ht="56.25" x14ac:dyDescent="0.3">
      <c r="A9" s="61" t="s">
        <v>142</v>
      </c>
      <c r="B9" s="257">
        <v>0</v>
      </c>
      <c r="C9" s="253">
        <v>0</v>
      </c>
      <c r="D9" s="253">
        <v>0</v>
      </c>
      <c r="E9" s="253">
        <v>0</v>
      </c>
    </row>
    <row r="10" spans="1:5" ht="18.75" x14ac:dyDescent="0.25">
      <c r="A10" s="62" t="s">
        <v>87</v>
      </c>
      <c r="B10" s="94">
        <f>B3+B4+B5</f>
        <v>80</v>
      </c>
      <c r="C10" s="94">
        <f>C5+C4+C3</f>
        <v>26</v>
      </c>
      <c r="D10" s="94">
        <f>D3+D4+D5</f>
        <v>40</v>
      </c>
      <c r="E10" s="94">
        <f>E3+E4+E5</f>
        <v>146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view="pageBreakPreview" topLeftCell="A158" zoomScale="90" zoomScaleNormal="100" zoomScaleSheetLayoutView="90" workbookViewId="0">
      <selection activeCell="A99" sqref="A99:E178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468" t="s">
        <v>143</v>
      </c>
      <c r="B1" s="470"/>
      <c r="C1" s="470"/>
      <c r="D1" s="470"/>
      <c r="E1" s="470"/>
    </row>
    <row r="2" spans="1:5" ht="90.75" customHeight="1" x14ac:dyDescent="0.25">
      <c r="A2" s="27" t="s">
        <v>89</v>
      </c>
      <c r="B2" s="27" t="s">
        <v>252</v>
      </c>
      <c r="C2" s="231" t="s">
        <v>254</v>
      </c>
      <c r="D2" s="27" t="s">
        <v>269</v>
      </c>
      <c r="E2" s="27" t="s">
        <v>144</v>
      </c>
    </row>
    <row r="3" spans="1:5" ht="18.75" x14ac:dyDescent="0.25">
      <c r="A3" s="127" t="s">
        <v>211</v>
      </c>
      <c r="B3" s="128"/>
      <c r="C3" s="127"/>
      <c r="D3" s="127"/>
      <c r="E3" s="128"/>
    </row>
    <row r="4" spans="1:5" ht="15.75" x14ac:dyDescent="0.25">
      <c r="A4" s="147"/>
      <c r="B4" s="151"/>
      <c r="C4" s="151"/>
      <c r="D4" s="151"/>
      <c r="E4" s="147"/>
    </row>
    <row r="5" spans="1:5" ht="18.75" x14ac:dyDescent="0.25">
      <c r="A5" s="127" t="s">
        <v>117</v>
      </c>
      <c r="B5" s="138"/>
      <c r="C5" s="127"/>
      <c r="D5" s="127"/>
      <c r="E5" s="128"/>
    </row>
    <row r="6" spans="1:5" ht="15.75" customHeight="1" x14ac:dyDescent="0.25">
      <c r="A6" s="290" t="s">
        <v>601</v>
      </c>
      <c r="B6" s="302" t="s">
        <v>602</v>
      </c>
      <c r="C6" s="292" t="s">
        <v>326</v>
      </c>
      <c r="D6" s="293" t="s">
        <v>326</v>
      </c>
      <c r="E6" s="293" t="s">
        <v>603</v>
      </c>
    </row>
    <row r="7" spans="1:5" ht="31.5" x14ac:dyDescent="0.25">
      <c r="A7" s="294" t="s">
        <v>604</v>
      </c>
      <c r="B7" s="303" t="s">
        <v>605</v>
      </c>
      <c r="C7" s="296" t="s">
        <v>606</v>
      </c>
      <c r="D7" s="300" t="s">
        <v>607</v>
      </c>
      <c r="E7" s="297" t="s">
        <v>608</v>
      </c>
    </row>
    <row r="8" spans="1:5" ht="330.75" x14ac:dyDescent="0.25">
      <c r="A8" s="294" t="s">
        <v>609</v>
      </c>
      <c r="B8" s="295" t="s">
        <v>558</v>
      </c>
      <c r="C8" s="295" t="s">
        <v>326</v>
      </c>
      <c r="D8" s="304" t="s">
        <v>326</v>
      </c>
      <c r="E8" s="297" t="s">
        <v>610</v>
      </c>
    </row>
    <row r="9" spans="1:5" ht="47.25" x14ac:dyDescent="0.25">
      <c r="A9" s="305" t="s">
        <v>611</v>
      </c>
      <c r="B9" s="306" t="s">
        <v>558</v>
      </c>
      <c r="C9" s="296" t="s">
        <v>612</v>
      </c>
      <c r="D9" s="300" t="s">
        <v>613</v>
      </c>
      <c r="E9" s="297" t="s">
        <v>614</v>
      </c>
    </row>
    <row r="10" spans="1:5" ht="31.5" x14ac:dyDescent="0.25">
      <c r="A10" s="290" t="s">
        <v>615</v>
      </c>
      <c r="B10" s="295" t="s">
        <v>458</v>
      </c>
      <c r="C10" s="296" t="s">
        <v>616</v>
      </c>
      <c r="D10" s="297" t="s">
        <v>326</v>
      </c>
      <c r="E10" s="297"/>
    </row>
    <row r="11" spans="1:5" ht="47.25" x14ac:dyDescent="0.25">
      <c r="A11" s="294" t="s">
        <v>617</v>
      </c>
      <c r="B11" s="303" t="s">
        <v>491</v>
      </c>
      <c r="C11" s="296" t="s">
        <v>612</v>
      </c>
      <c r="D11" s="300" t="s">
        <v>618</v>
      </c>
      <c r="E11" s="297" t="s">
        <v>619</v>
      </c>
    </row>
    <row r="12" spans="1:5" ht="63" x14ac:dyDescent="0.25">
      <c r="A12" s="294" t="s">
        <v>620</v>
      </c>
      <c r="B12" s="303" t="s">
        <v>491</v>
      </c>
      <c r="C12" s="296" t="s">
        <v>612</v>
      </c>
      <c r="D12" s="300" t="s">
        <v>621</v>
      </c>
      <c r="E12" s="297" t="s">
        <v>622</v>
      </c>
    </row>
    <row r="13" spans="1:5" ht="15.75" customHeight="1" x14ac:dyDescent="0.25">
      <c r="A13" s="147"/>
      <c r="B13" s="148"/>
      <c r="C13" s="147"/>
      <c r="D13" s="147"/>
      <c r="E13" s="147"/>
    </row>
    <row r="14" spans="1:5" ht="19.5" customHeight="1" x14ac:dyDescent="0.25">
      <c r="A14" s="230" t="s">
        <v>225</v>
      </c>
      <c r="B14" s="229"/>
      <c r="C14" s="228"/>
      <c r="D14" s="228"/>
      <c r="E14" s="228"/>
    </row>
    <row r="15" spans="1:5" ht="16.5" customHeight="1" x14ac:dyDescent="0.25">
      <c r="A15" s="147"/>
      <c r="B15" s="153"/>
      <c r="C15" s="147"/>
      <c r="D15" s="147"/>
      <c r="E15" s="147"/>
    </row>
    <row r="16" spans="1:5" ht="18.75" x14ac:dyDescent="0.25">
      <c r="A16" s="127" t="s">
        <v>223</v>
      </c>
      <c r="B16" s="138"/>
      <c r="C16" s="127"/>
      <c r="D16" s="127"/>
      <c r="E16" s="128"/>
    </row>
    <row r="17" spans="1:5" ht="17.25" customHeight="1" x14ac:dyDescent="0.25">
      <c r="A17" s="154" t="s">
        <v>623</v>
      </c>
      <c r="B17" s="307" t="s">
        <v>387</v>
      </c>
      <c r="C17" s="308" t="s">
        <v>388</v>
      </c>
      <c r="D17" s="309" t="s">
        <v>326</v>
      </c>
      <c r="E17" s="309" t="s">
        <v>624</v>
      </c>
    </row>
    <row r="18" spans="1:5" ht="18.75" customHeight="1" x14ac:dyDescent="0.25">
      <c r="A18" s="310" t="s">
        <v>625</v>
      </c>
      <c r="B18" s="311" t="s">
        <v>387</v>
      </c>
      <c r="C18" s="312" t="s">
        <v>626</v>
      </c>
      <c r="D18" s="313" t="s">
        <v>627</v>
      </c>
      <c r="E18" s="313" t="s">
        <v>628</v>
      </c>
    </row>
    <row r="19" spans="1:5" ht="19.5" customHeight="1" x14ac:dyDescent="0.25">
      <c r="A19" s="310" t="s">
        <v>629</v>
      </c>
      <c r="B19" s="312" t="s">
        <v>419</v>
      </c>
      <c r="C19" s="313" t="s">
        <v>630</v>
      </c>
      <c r="D19" s="313" t="s">
        <v>631</v>
      </c>
      <c r="E19" s="313" t="s">
        <v>632</v>
      </c>
    </row>
    <row r="20" spans="1:5" ht="78.75" x14ac:dyDescent="0.25">
      <c r="A20" s="310" t="s">
        <v>633</v>
      </c>
      <c r="B20" s="314" t="s">
        <v>529</v>
      </c>
      <c r="C20" s="312" t="s">
        <v>598</v>
      </c>
      <c r="D20" s="313" t="s">
        <v>599</v>
      </c>
      <c r="E20" s="313" t="s">
        <v>634</v>
      </c>
    </row>
    <row r="21" spans="1:5" ht="47.25" x14ac:dyDescent="0.25">
      <c r="A21" s="154" t="s">
        <v>747</v>
      </c>
      <c r="B21" s="350" t="s">
        <v>748</v>
      </c>
      <c r="C21" s="330" t="s">
        <v>749</v>
      </c>
      <c r="D21" s="326"/>
      <c r="E21" s="347" t="s">
        <v>750</v>
      </c>
    </row>
    <row r="22" spans="1:5" ht="18" customHeight="1" x14ac:dyDescent="0.25">
      <c r="A22" s="310" t="s">
        <v>751</v>
      </c>
      <c r="B22" s="348">
        <v>44308</v>
      </c>
      <c r="C22" s="349" t="s">
        <v>752</v>
      </c>
      <c r="D22" s="351"/>
      <c r="E22" s="313" t="s">
        <v>753</v>
      </c>
    </row>
    <row r="23" spans="1:5" ht="31.5" x14ac:dyDescent="0.25">
      <c r="A23" s="352" t="s">
        <v>754</v>
      </c>
      <c r="B23" s="348">
        <v>44357</v>
      </c>
      <c r="C23" s="331" t="s">
        <v>755</v>
      </c>
      <c r="D23" s="313"/>
      <c r="E23" s="318" t="s">
        <v>756</v>
      </c>
    </row>
    <row r="24" spans="1:5" ht="31.5" x14ac:dyDescent="0.25">
      <c r="A24" s="310" t="s">
        <v>757</v>
      </c>
      <c r="B24" s="348">
        <v>44371</v>
      </c>
      <c r="C24" s="349" t="s">
        <v>752</v>
      </c>
      <c r="D24" s="313"/>
      <c r="E24" s="326" t="s">
        <v>758</v>
      </c>
    </row>
    <row r="25" spans="1:5" ht="18.75" customHeight="1" x14ac:dyDescent="0.25">
      <c r="A25" s="159"/>
      <c r="B25" s="160"/>
      <c r="C25" s="161"/>
      <c r="D25" s="161"/>
      <c r="E25" s="162"/>
    </row>
    <row r="26" spans="1:5" ht="18.75" customHeight="1" x14ac:dyDescent="0.25">
      <c r="A26" s="127" t="s">
        <v>224</v>
      </c>
      <c r="B26" s="138"/>
      <c r="C26" s="127"/>
      <c r="D26" s="127"/>
      <c r="E26" s="128"/>
    </row>
    <row r="27" spans="1:5" ht="14.25" customHeight="1" x14ac:dyDescent="0.25">
      <c r="A27" s="290" t="s">
        <v>635</v>
      </c>
      <c r="B27" s="291" t="s">
        <v>402</v>
      </c>
      <c r="C27" s="292" t="s">
        <v>636</v>
      </c>
      <c r="D27" s="293" t="s">
        <v>599</v>
      </c>
      <c r="E27" s="293" t="s">
        <v>637</v>
      </c>
    </row>
    <row r="28" spans="1:5" ht="15.75" customHeight="1" x14ac:dyDescent="0.25">
      <c r="A28" s="294" t="s">
        <v>638</v>
      </c>
      <c r="B28" s="296" t="s">
        <v>419</v>
      </c>
      <c r="C28" s="296" t="s">
        <v>598</v>
      </c>
      <c r="D28" s="297" t="s">
        <v>599</v>
      </c>
      <c r="E28" s="297" t="s">
        <v>639</v>
      </c>
    </row>
    <row r="29" spans="1:5" ht="15" customHeight="1" x14ac:dyDescent="0.25">
      <c r="A29" s="294" t="s">
        <v>640</v>
      </c>
      <c r="B29" s="296" t="s">
        <v>558</v>
      </c>
      <c r="C29" s="296" t="s">
        <v>641</v>
      </c>
      <c r="D29" s="297" t="s">
        <v>599</v>
      </c>
      <c r="E29" s="297" t="s">
        <v>642</v>
      </c>
    </row>
    <row r="30" spans="1:5" ht="16.5" customHeight="1" x14ac:dyDescent="0.25">
      <c r="A30" s="294" t="s">
        <v>643</v>
      </c>
      <c r="B30" s="296" t="s">
        <v>558</v>
      </c>
      <c r="C30" s="296" t="s">
        <v>644</v>
      </c>
      <c r="D30" s="300" t="s">
        <v>645</v>
      </c>
      <c r="E30" s="297" t="s">
        <v>646</v>
      </c>
    </row>
    <row r="31" spans="1:5" ht="17.25" customHeight="1" x14ac:dyDescent="0.25">
      <c r="A31" s="294" t="s">
        <v>647</v>
      </c>
      <c r="B31" s="295" t="s">
        <v>558</v>
      </c>
      <c r="C31" s="296" t="s">
        <v>641</v>
      </c>
      <c r="D31" s="297" t="s">
        <v>599</v>
      </c>
      <c r="E31" s="297" t="s">
        <v>648</v>
      </c>
    </row>
    <row r="32" spans="1:5" ht="16.5" customHeight="1" x14ac:dyDescent="0.25">
      <c r="A32" s="294" t="s">
        <v>649</v>
      </c>
      <c r="B32" s="296" t="s">
        <v>458</v>
      </c>
      <c r="C32" s="296" t="s">
        <v>388</v>
      </c>
      <c r="D32" s="297" t="s">
        <v>650</v>
      </c>
      <c r="E32" s="315" t="s">
        <v>651</v>
      </c>
    </row>
    <row r="33" spans="1:5" ht="15" customHeight="1" x14ac:dyDescent="0.25">
      <c r="A33" s="294" t="s">
        <v>652</v>
      </c>
      <c r="B33" s="295" t="s">
        <v>472</v>
      </c>
      <c r="C33" s="296" t="s">
        <v>653</v>
      </c>
      <c r="D33" s="297" t="s">
        <v>599</v>
      </c>
      <c r="E33" s="297" t="s">
        <v>654</v>
      </c>
    </row>
    <row r="34" spans="1:5" ht="17.25" customHeight="1" x14ac:dyDescent="0.25">
      <c r="A34" s="294" t="s">
        <v>655</v>
      </c>
      <c r="B34" s="296" t="s">
        <v>491</v>
      </c>
      <c r="C34" s="296" t="s">
        <v>388</v>
      </c>
      <c r="D34" s="300" t="s">
        <v>656</v>
      </c>
      <c r="E34" s="297" t="s">
        <v>657</v>
      </c>
    </row>
    <row r="35" spans="1:5" ht="17.25" customHeight="1" x14ac:dyDescent="0.25">
      <c r="A35" s="294" t="s">
        <v>658</v>
      </c>
      <c r="B35" s="295" t="s">
        <v>529</v>
      </c>
      <c r="C35" s="295" t="s">
        <v>598</v>
      </c>
      <c r="D35" s="304" t="s">
        <v>599</v>
      </c>
      <c r="E35" s="297" t="s">
        <v>659</v>
      </c>
    </row>
    <row r="36" spans="1:5" ht="18.75" x14ac:dyDescent="0.25">
      <c r="A36" s="64"/>
      <c r="B36" s="93"/>
      <c r="C36" s="64"/>
      <c r="D36" s="64"/>
      <c r="E36" s="93"/>
    </row>
    <row r="37" spans="1:5" ht="18.75" x14ac:dyDescent="0.25">
      <c r="A37" s="127" t="s">
        <v>221</v>
      </c>
      <c r="B37" s="138"/>
      <c r="C37" s="127"/>
      <c r="D37" s="127"/>
      <c r="E37" s="128"/>
    </row>
    <row r="38" spans="1:5" ht="18.75" x14ac:dyDescent="0.25">
      <c r="A38" s="64"/>
      <c r="B38" s="93"/>
      <c r="C38" s="64"/>
      <c r="D38" s="64"/>
      <c r="E38" s="93"/>
    </row>
    <row r="39" spans="1:5" ht="19.5" thickBot="1" x14ac:dyDescent="0.3">
      <c r="A39" s="127" t="s">
        <v>226</v>
      </c>
      <c r="B39" s="138"/>
      <c r="C39" s="127"/>
      <c r="D39" s="127"/>
      <c r="E39" s="128"/>
    </row>
    <row r="40" spans="1:5" ht="45.75" thickBot="1" x14ac:dyDescent="0.3">
      <c r="A40" s="273" t="s">
        <v>338</v>
      </c>
      <c r="B40" s="274" t="s">
        <v>339</v>
      </c>
      <c r="C40" s="275" t="s">
        <v>340</v>
      </c>
      <c r="D40" s="276" t="s">
        <v>341</v>
      </c>
      <c r="E40" s="277" t="s">
        <v>342</v>
      </c>
    </row>
    <row r="41" spans="1:5" ht="16.5" customHeight="1" thickBot="1" x14ac:dyDescent="0.3">
      <c r="A41" s="278" t="s">
        <v>338</v>
      </c>
      <c r="B41" s="279" t="s">
        <v>339</v>
      </c>
      <c r="C41" s="280" t="s">
        <v>340</v>
      </c>
      <c r="D41" s="276" t="s">
        <v>341</v>
      </c>
      <c r="E41" s="281" t="s">
        <v>343</v>
      </c>
    </row>
    <row r="42" spans="1:5" ht="14.25" customHeight="1" thickBot="1" x14ac:dyDescent="0.3">
      <c r="A42" s="278" t="s">
        <v>338</v>
      </c>
      <c r="B42" s="279" t="s">
        <v>339</v>
      </c>
      <c r="C42" s="280" t="s">
        <v>340</v>
      </c>
      <c r="D42" s="276" t="s">
        <v>341</v>
      </c>
      <c r="E42" s="281" t="s">
        <v>344</v>
      </c>
    </row>
    <row r="43" spans="1:5" ht="16.5" customHeight="1" thickBot="1" x14ac:dyDescent="0.3">
      <c r="A43" s="278" t="s">
        <v>338</v>
      </c>
      <c r="B43" s="279" t="s">
        <v>339</v>
      </c>
      <c r="C43" s="280" t="s">
        <v>340</v>
      </c>
      <c r="D43" s="276" t="s">
        <v>341</v>
      </c>
      <c r="E43" s="281" t="s">
        <v>345</v>
      </c>
    </row>
    <row r="44" spans="1:5" ht="45.75" thickBot="1" x14ac:dyDescent="0.3">
      <c r="A44" s="278" t="s">
        <v>338</v>
      </c>
      <c r="B44" s="279" t="s">
        <v>339</v>
      </c>
      <c r="C44" s="280" t="s">
        <v>340</v>
      </c>
      <c r="D44" s="276" t="s">
        <v>341</v>
      </c>
      <c r="E44" s="281" t="s">
        <v>346</v>
      </c>
    </row>
    <row r="45" spans="1:5" ht="45.75" thickBot="1" x14ac:dyDescent="0.3">
      <c r="A45" s="278" t="s">
        <v>338</v>
      </c>
      <c r="B45" s="279" t="s">
        <v>339</v>
      </c>
      <c r="C45" s="280" t="s">
        <v>340</v>
      </c>
      <c r="D45" s="276" t="s">
        <v>341</v>
      </c>
      <c r="E45" s="281" t="s">
        <v>347</v>
      </c>
    </row>
    <row r="46" spans="1:5" ht="16.5" customHeight="1" thickBot="1" x14ac:dyDescent="0.3">
      <c r="A46" s="278" t="s">
        <v>338</v>
      </c>
      <c r="B46" s="279" t="s">
        <v>339</v>
      </c>
      <c r="C46" s="280" t="s">
        <v>340</v>
      </c>
      <c r="D46" s="276" t="s">
        <v>341</v>
      </c>
      <c r="E46" s="281" t="s">
        <v>348</v>
      </c>
    </row>
    <row r="47" spans="1:5" ht="16.5" customHeight="1" thickBot="1" x14ac:dyDescent="0.3">
      <c r="A47" s="278" t="s">
        <v>338</v>
      </c>
      <c r="B47" s="279" t="s">
        <v>339</v>
      </c>
      <c r="C47" s="280" t="s">
        <v>340</v>
      </c>
      <c r="D47" s="276" t="s">
        <v>341</v>
      </c>
      <c r="E47" s="281" t="s">
        <v>349</v>
      </c>
    </row>
    <row r="48" spans="1:5" ht="15" customHeight="1" thickBot="1" x14ac:dyDescent="0.3">
      <c r="A48" s="278" t="s">
        <v>338</v>
      </c>
      <c r="B48" s="279" t="s">
        <v>339</v>
      </c>
      <c r="C48" s="280" t="s">
        <v>340</v>
      </c>
      <c r="D48" s="276" t="s">
        <v>341</v>
      </c>
      <c r="E48" s="281" t="s">
        <v>350</v>
      </c>
    </row>
    <row r="49" spans="1:5" ht="16.5" customHeight="1" thickBot="1" x14ac:dyDescent="0.3">
      <c r="A49" s="278" t="s">
        <v>351</v>
      </c>
      <c r="B49" s="279" t="s">
        <v>352</v>
      </c>
      <c r="C49" s="280" t="s">
        <v>353</v>
      </c>
      <c r="D49" s="276" t="s">
        <v>354</v>
      </c>
      <c r="E49" s="281" t="s">
        <v>355</v>
      </c>
    </row>
    <row r="50" spans="1:5" ht="15" customHeight="1" thickBot="1" x14ac:dyDescent="0.3">
      <c r="A50" s="278" t="s">
        <v>351</v>
      </c>
      <c r="B50" s="279" t="s">
        <v>352</v>
      </c>
      <c r="C50" s="280" t="s">
        <v>353</v>
      </c>
      <c r="D50" s="276" t="s">
        <v>354</v>
      </c>
      <c r="E50" s="281" t="s">
        <v>356</v>
      </c>
    </row>
    <row r="51" spans="1:5" ht="17.25" customHeight="1" thickBot="1" x14ac:dyDescent="0.3">
      <c r="A51" s="278" t="s">
        <v>351</v>
      </c>
      <c r="B51" s="279" t="s">
        <v>352</v>
      </c>
      <c r="C51" s="280" t="s">
        <v>353</v>
      </c>
      <c r="D51" s="276" t="s">
        <v>354</v>
      </c>
      <c r="E51" s="281" t="s">
        <v>357</v>
      </c>
    </row>
    <row r="52" spans="1:5" ht="17.25" customHeight="1" thickBot="1" x14ac:dyDescent="0.3">
      <c r="A52" s="278" t="s">
        <v>351</v>
      </c>
      <c r="B52" s="279" t="s">
        <v>352</v>
      </c>
      <c r="C52" s="280" t="s">
        <v>353</v>
      </c>
      <c r="D52" s="276" t="s">
        <v>354</v>
      </c>
      <c r="E52" s="281" t="s">
        <v>358</v>
      </c>
    </row>
    <row r="53" spans="1:5" ht="18.75" customHeight="1" thickBot="1" x14ac:dyDescent="0.3">
      <c r="A53" s="278" t="s">
        <v>351</v>
      </c>
      <c r="B53" s="279" t="s">
        <v>352</v>
      </c>
      <c r="C53" s="280" t="s">
        <v>353</v>
      </c>
      <c r="D53" s="276" t="s">
        <v>354</v>
      </c>
      <c r="E53" s="281" t="s">
        <v>359</v>
      </c>
    </row>
    <row r="54" spans="1:5" ht="16.5" customHeight="1" thickBot="1" x14ac:dyDescent="0.3">
      <c r="A54" s="278" t="s">
        <v>351</v>
      </c>
      <c r="B54" s="279" t="s">
        <v>352</v>
      </c>
      <c r="C54" s="280" t="s">
        <v>353</v>
      </c>
      <c r="D54" s="276" t="s">
        <v>354</v>
      </c>
      <c r="E54" s="281" t="s">
        <v>360</v>
      </c>
    </row>
    <row r="55" spans="1:5" ht="16.5" customHeight="1" thickBot="1" x14ac:dyDescent="0.3">
      <c r="A55" s="278" t="s">
        <v>351</v>
      </c>
      <c r="B55" s="279" t="s">
        <v>352</v>
      </c>
      <c r="C55" s="280" t="s">
        <v>353</v>
      </c>
      <c r="D55" s="276" t="s">
        <v>354</v>
      </c>
      <c r="E55" s="281" t="s">
        <v>361</v>
      </c>
    </row>
    <row r="56" spans="1:5" ht="18" customHeight="1" thickBot="1" x14ac:dyDescent="0.3">
      <c r="A56" s="278" t="s">
        <v>351</v>
      </c>
      <c r="B56" s="279" t="s">
        <v>352</v>
      </c>
      <c r="C56" s="280" t="s">
        <v>353</v>
      </c>
      <c r="D56" s="276" t="s">
        <v>354</v>
      </c>
      <c r="E56" s="281" t="s">
        <v>362</v>
      </c>
    </row>
    <row r="57" spans="1:5" ht="16.5" customHeight="1" thickBot="1" x14ac:dyDescent="0.3">
      <c r="A57" s="278" t="s">
        <v>351</v>
      </c>
      <c r="B57" s="279" t="s">
        <v>352</v>
      </c>
      <c r="C57" s="280" t="s">
        <v>353</v>
      </c>
      <c r="D57" s="276" t="s">
        <v>354</v>
      </c>
      <c r="E57" s="281" t="s">
        <v>363</v>
      </c>
    </row>
    <row r="58" spans="1:5" ht="18.75" customHeight="1" thickBot="1" x14ac:dyDescent="0.3">
      <c r="A58" s="278" t="s">
        <v>364</v>
      </c>
      <c r="B58" s="282">
        <v>44321</v>
      </c>
      <c r="C58" s="280" t="s">
        <v>353</v>
      </c>
      <c r="D58" s="276" t="s">
        <v>354</v>
      </c>
      <c r="E58" s="281" t="s">
        <v>365</v>
      </c>
    </row>
    <row r="59" spans="1:5" ht="18" customHeight="1" thickBot="1" x14ac:dyDescent="0.3">
      <c r="A59" s="278" t="s">
        <v>364</v>
      </c>
      <c r="B59" s="282">
        <v>44321</v>
      </c>
      <c r="C59" s="280" t="s">
        <v>353</v>
      </c>
      <c r="D59" s="276" t="s">
        <v>354</v>
      </c>
      <c r="E59" s="281" t="s">
        <v>361</v>
      </c>
    </row>
    <row r="60" spans="1:5" ht="19.5" customHeight="1" thickBot="1" x14ac:dyDescent="0.3">
      <c r="A60" s="278" t="s">
        <v>364</v>
      </c>
      <c r="B60" s="282">
        <v>44321</v>
      </c>
      <c r="C60" s="280" t="s">
        <v>353</v>
      </c>
      <c r="D60" s="276" t="s">
        <v>354</v>
      </c>
      <c r="E60" s="281" t="s">
        <v>362</v>
      </c>
    </row>
    <row r="61" spans="1:5" ht="16.5" customHeight="1" thickBot="1" x14ac:dyDescent="0.3">
      <c r="A61" s="278" t="s">
        <v>364</v>
      </c>
      <c r="B61" s="282">
        <v>44321</v>
      </c>
      <c r="C61" s="280" t="s">
        <v>353</v>
      </c>
      <c r="D61" s="276" t="s">
        <v>354</v>
      </c>
      <c r="E61" s="281" t="s">
        <v>366</v>
      </c>
    </row>
    <row r="62" spans="1:5" ht="19.5" customHeight="1" thickBot="1" x14ac:dyDescent="0.3">
      <c r="A62" s="278" t="s">
        <v>364</v>
      </c>
      <c r="B62" s="282">
        <v>44321</v>
      </c>
      <c r="C62" s="280" t="s">
        <v>353</v>
      </c>
      <c r="D62" s="276" t="s">
        <v>354</v>
      </c>
      <c r="E62" s="281" t="s">
        <v>367</v>
      </c>
    </row>
    <row r="63" spans="1:5" ht="19.5" customHeight="1" x14ac:dyDescent="0.25">
      <c r="A63" s="290" t="s">
        <v>540</v>
      </c>
      <c r="B63" s="291" t="s">
        <v>387</v>
      </c>
      <c r="C63" s="292" t="s">
        <v>388</v>
      </c>
      <c r="D63" s="293" t="s">
        <v>410</v>
      </c>
      <c r="E63" s="293" t="s">
        <v>541</v>
      </c>
    </row>
    <row r="64" spans="1:5" ht="19.5" customHeight="1" x14ac:dyDescent="0.25">
      <c r="A64" s="294" t="s">
        <v>542</v>
      </c>
      <c r="B64" s="295" t="s">
        <v>387</v>
      </c>
      <c r="C64" s="296" t="s">
        <v>388</v>
      </c>
      <c r="D64" s="297" t="s">
        <v>410</v>
      </c>
      <c r="E64" s="297" t="s">
        <v>543</v>
      </c>
    </row>
    <row r="65" spans="1:5" ht="19.5" customHeight="1" x14ac:dyDescent="0.25">
      <c r="A65" s="294" t="s">
        <v>544</v>
      </c>
      <c r="B65" s="296" t="s">
        <v>402</v>
      </c>
      <c r="C65" s="296" t="s">
        <v>388</v>
      </c>
      <c r="D65" s="297" t="s">
        <v>403</v>
      </c>
      <c r="E65" s="298" t="s">
        <v>545</v>
      </c>
    </row>
    <row r="66" spans="1:5" ht="19.5" customHeight="1" x14ac:dyDescent="0.25">
      <c r="A66" s="294" t="s">
        <v>546</v>
      </c>
      <c r="B66" s="296" t="s">
        <v>402</v>
      </c>
      <c r="C66" s="296" t="s">
        <v>388</v>
      </c>
      <c r="D66" s="297" t="s">
        <v>395</v>
      </c>
      <c r="E66" s="297" t="s">
        <v>547</v>
      </c>
    </row>
    <row r="67" spans="1:5" ht="19.5" customHeight="1" x14ac:dyDescent="0.25">
      <c r="A67" s="294" t="s">
        <v>548</v>
      </c>
      <c r="B67" s="295" t="s">
        <v>402</v>
      </c>
      <c r="C67" s="296" t="s">
        <v>388</v>
      </c>
      <c r="D67" s="297" t="s">
        <v>395</v>
      </c>
      <c r="E67" s="297" t="s">
        <v>549</v>
      </c>
    </row>
    <row r="68" spans="1:5" ht="19.5" customHeight="1" x14ac:dyDescent="0.25">
      <c r="A68" s="294" t="s">
        <v>550</v>
      </c>
      <c r="B68" s="295" t="s">
        <v>402</v>
      </c>
      <c r="C68" s="296" t="s">
        <v>388</v>
      </c>
      <c r="D68" s="297" t="s">
        <v>395</v>
      </c>
      <c r="E68" s="297" t="s">
        <v>551</v>
      </c>
    </row>
    <row r="69" spans="1:5" ht="19.5" customHeight="1" x14ac:dyDescent="0.25">
      <c r="A69" s="294" t="s">
        <v>546</v>
      </c>
      <c r="B69" s="299" t="s">
        <v>419</v>
      </c>
      <c r="C69" s="296" t="s">
        <v>388</v>
      </c>
      <c r="D69" s="297" t="s">
        <v>395</v>
      </c>
      <c r="E69" s="297" t="s">
        <v>552</v>
      </c>
    </row>
    <row r="70" spans="1:5" ht="19.5" customHeight="1" x14ac:dyDescent="0.25">
      <c r="A70" s="294" t="s">
        <v>553</v>
      </c>
      <c r="B70" s="295" t="s">
        <v>419</v>
      </c>
      <c r="C70" s="296" t="s">
        <v>388</v>
      </c>
      <c r="D70" s="297" t="s">
        <v>395</v>
      </c>
      <c r="E70" s="297" t="s">
        <v>554</v>
      </c>
    </row>
    <row r="71" spans="1:5" ht="19.5" customHeight="1" x14ac:dyDescent="0.25">
      <c r="A71" s="294" t="s">
        <v>555</v>
      </c>
      <c r="B71" s="296" t="s">
        <v>419</v>
      </c>
      <c r="C71" s="296" t="s">
        <v>388</v>
      </c>
      <c r="D71" s="297" t="s">
        <v>410</v>
      </c>
      <c r="E71" s="297" t="s">
        <v>556</v>
      </c>
    </row>
    <row r="72" spans="1:5" ht="19.5" customHeight="1" x14ac:dyDescent="0.25">
      <c r="A72" s="294" t="s">
        <v>557</v>
      </c>
      <c r="B72" s="296" t="s">
        <v>558</v>
      </c>
      <c r="C72" s="296" t="s">
        <v>388</v>
      </c>
      <c r="D72" s="297" t="s">
        <v>410</v>
      </c>
      <c r="E72" s="297" t="s">
        <v>559</v>
      </c>
    </row>
    <row r="73" spans="1:5" ht="19.5" customHeight="1" x14ac:dyDescent="0.25">
      <c r="A73" s="294" t="s">
        <v>550</v>
      </c>
      <c r="B73" s="295" t="s">
        <v>558</v>
      </c>
      <c r="C73" s="296" t="s">
        <v>388</v>
      </c>
      <c r="D73" s="297" t="s">
        <v>395</v>
      </c>
      <c r="E73" s="297" t="s">
        <v>442</v>
      </c>
    </row>
    <row r="74" spans="1:5" ht="19.5" customHeight="1" x14ac:dyDescent="0.25">
      <c r="A74" s="294" t="s">
        <v>560</v>
      </c>
      <c r="B74" s="295" t="s">
        <v>558</v>
      </c>
      <c r="C74" s="296" t="s">
        <v>561</v>
      </c>
      <c r="D74" s="300" t="s">
        <v>562</v>
      </c>
      <c r="E74" s="297" t="s">
        <v>563</v>
      </c>
    </row>
    <row r="75" spans="1:5" ht="19.5" customHeight="1" x14ac:dyDescent="0.25">
      <c r="A75" s="294" t="s">
        <v>564</v>
      </c>
      <c r="B75" s="295" t="s">
        <v>448</v>
      </c>
      <c r="C75" s="296" t="s">
        <v>388</v>
      </c>
      <c r="D75" s="297" t="s">
        <v>410</v>
      </c>
      <c r="E75" s="297" t="s">
        <v>565</v>
      </c>
    </row>
    <row r="76" spans="1:5" ht="19.5" customHeight="1" x14ac:dyDescent="0.25">
      <c r="A76" s="294" t="s">
        <v>566</v>
      </c>
      <c r="B76" s="295" t="s">
        <v>448</v>
      </c>
      <c r="C76" s="296" t="s">
        <v>388</v>
      </c>
      <c r="D76" s="297" t="s">
        <v>410</v>
      </c>
      <c r="E76" s="297" t="s">
        <v>567</v>
      </c>
    </row>
    <row r="77" spans="1:5" ht="19.5" customHeight="1" x14ac:dyDescent="0.25">
      <c r="A77" s="294" t="s">
        <v>568</v>
      </c>
      <c r="B77" s="295" t="s">
        <v>448</v>
      </c>
      <c r="C77" s="296" t="s">
        <v>388</v>
      </c>
      <c r="D77" s="297" t="s">
        <v>451</v>
      </c>
      <c r="E77" s="297" t="s">
        <v>569</v>
      </c>
    </row>
    <row r="78" spans="1:5" ht="19.5" customHeight="1" x14ac:dyDescent="0.25">
      <c r="A78" s="294" t="s">
        <v>570</v>
      </c>
      <c r="B78" s="295" t="s">
        <v>448</v>
      </c>
      <c r="C78" s="296" t="s">
        <v>388</v>
      </c>
      <c r="D78" s="297" t="s">
        <v>451</v>
      </c>
      <c r="E78" s="297" t="s">
        <v>571</v>
      </c>
    </row>
    <row r="79" spans="1:5" ht="19.5" customHeight="1" x14ac:dyDescent="0.25">
      <c r="A79" s="294" t="s">
        <v>572</v>
      </c>
      <c r="B79" s="295" t="s">
        <v>458</v>
      </c>
      <c r="C79" s="296" t="s">
        <v>388</v>
      </c>
      <c r="D79" s="297" t="s">
        <v>451</v>
      </c>
      <c r="E79" s="297" t="s">
        <v>573</v>
      </c>
    </row>
    <row r="80" spans="1:5" ht="19.5" customHeight="1" x14ac:dyDescent="0.25">
      <c r="A80" s="294" t="s">
        <v>574</v>
      </c>
      <c r="B80" s="295" t="s">
        <v>458</v>
      </c>
      <c r="C80" s="296" t="s">
        <v>388</v>
      </c>
      <c r="D80" s="297" t="s">
        <v>451</v>
      </c>
      <c r="E80" s="297" t="s">
        <v>575</v>
      </c>
    </row>
    <row r="81" spans="1:5" ht="19.5" customHeight="1" x14ac:dyDescent="0.25">
      <c r="A81" s="294" t="s">
        <v>576</v>
      </c>
      <c r="B81" s="295" t="s">
        <v>472</v>
      </c>
      <c r="C81" s="296" t="s">
        <v>388</v>
      </c>
      <c r="D81" s="297" t="s">
        <v>451</v>
      </c>
      <c r="E81" s="297" t="s">
        <v>577</v>
      </c>
    </row>
    <row r="82" spans="1:5" ht="19.5" customHeight="1" x14ac:dyDescent="0.25">
      <c r="A82" s="294" t="s">
        <v>578</v>
      </c>
      <c r="B82" s="295" t="s">
        <v>472</v>
      </c>
      <c r="C82" s="296" t="s">
        <v>388</v>
      </c>
      <c r="D82" s="297" t="s">
        <v>451</v>
      </c>
      <c r="E82" s="297" t="s">
        <v>579</v>
      </c>
    </row>
    <row r="83" spans="1:5" ht="19.5" customHeight="1" x14ac:dyDescent="0.25">
      <c r="A83" s="294" t="s">
        <v>580</v>
      </c>
      <c r="B83" s="295" t="s">
        <v>472</v>
      </c>
      <c r="C83" s="296" t="s">
        <v>388</v>
      </c>
      <c r="D83" s="301" t="s">
        <v>410</v>
      </c>
      <c r="E83" s="294" t="s">
        <v>581</v>
      </c>
    </row>
    <row r="84" spans="1:5" ht="19.5" customHeight="1" x14ac:dyDescent="0.25">
      <c r="A84" s="294" t="s">
        <v>582</v>
      </c>
      <c r="B84" s="295" t="s">
        <v>480</v>
      </c>
      <c r="C84" s="296" t="s">
        <v>388</v>
      </c>
      <c r="D84" s="293" t="s">
        <v>410</v>
      </c>
      <c r="E84" s="297" t="s">
        <v>583</v>
      </c>
    </row>
    <row r="85" spans="1:5" ht="19.5" customHeight="1" x14ac:dyDescent="0.25">
      <c r="A85" s="294" t="s">
        <v>584</v>
      </c>
      <c r="B85" s="295" t="s">
        <v>480</v>
      </c>
      <c r="C85" s="296" t="s">
        <v>388</v>
      </c>
      <c r="D85" s="297" t="s">
        <v>585</v>
      </c>
      <c r="E85" s="297" t="s">
        <v>586</v>
      </c>
    </row>
    <row r="86" spans="1:5" ht="19.5" customHeight="1" x14ac:dyDescent="0.25">
      <c r="A86" s="294" t="s">
        <v>587</v>
      </c>
      <c r="B86" s="295" t="s">
        <v>491</v>
      </c>
      <c r="C86" s="296" t="s">
        <v>388</v>
      </c>
      <c r="D86" s="297" t="s">
        <v>410</v>
      </c>
      <c r="E86" s="297" t="s">
        <v>588</v>
      </c>
    </row>
    <row r="87" spans="1:5" ht="19.5" customHeight="1" x14ac:dyDescent="0.25">
      <c r="A87" s="294" t="s">
        <v>589</v>
      </c>
      <c r="B87" s="295" t="s">
        <v>491</v>
      </c>
      <c r="C87" s="296" t="s">
        <v>388</v>
      </c>
      <c r="D87" s="297" t="s">
        <v>590</v>
      </c>
      <c r="E87" s="297" t="s">
        <v>591</v>
      </c>
    </row>
    <row r="88" spans="1:5" ht="19.5" customHeight="1" x14ac:dyDescent="0.25">
      <c r="A88" s="294" t="s">
        <v>584</v>
      </c>
      <c r="B88" s="295" t="s">
        <v>491</v>
      </c>
      <c r="C88" s="296" t="s">
        <v>388</v>
      </c>
      <c r="D88" s="297" t="s">
        <v>585</v>
      </c>
      <c r="E88" s="297" t="s">
        <v>592</v>
      </c>
    </row>
    <row r="89" spans="1:5" ht="19.5" customHeight="1" x14ac:dyDescent="0.25">
      <c r="A89" s="294" t="s">
        <v>593</v>
      </c>
      <c r="B89" s="295" t="s">
        <v>507</v>
      </c>
      <c r="C89" s="296" t="s">
        <v>388</v>
      </c>
      <c r="D89" s="297" t="s">
        <v>410</v>
      </c>
      <c r="E89" s="297" t="s">
        <v>594</v>
      </c>
    </row>
    <row r="90" spans="1:5" ht="19.5" customHeight="1" x14ac:dyDescent="0.25">
      <c r="A90" s="294" t="s">
        <v>595</v>
      </c>
      <c r="B90" s="295" t="s">
        <v>507</v>
      </c>
      <c r="C90" s="296" t="s">
        <v>388</v>
      </c>
      <c r="D90" s="297" t="s">
        <v>395</v>
      </c>
      <c r="E90" s="297" t="s">
        <v>596</v>
      </c>
    </row>
    <row r="91" spans="1:5" ht="19.5" customHeight="1" x14ac:dyDescent="0.25">
      <c r="A91" s="294" t="s">
        <v>597</v>
      </c>
      <c r="B91" s="295" t="s">
        <v>529</v>
      </c>
      <c r="C91" s="296" t="s">
        <v>598</v>
      </c>
      <c r="D91" s="297" t="s">
        <v>599</v>
      </c>
      <c r="E91" s="297" t="s">
        <v>600</v>
      </c>
    </row>
    <row r="92" spans="1:5" ht="19.5" customHeight="1" x14ac:dyDescent="0.25">
      <c r="A92" s="154" t="s">
        <v>723</v>
      </c>
      <c r="B92" s="337">
        <v>44226</v>
      </c>
      <c r="C92" s="330" t="s">
        <v>724</v>
      </c>
      <c r="D92" s="326" t="s">
        <v>725</v>
      </c>
      <c r="E92" s="347" t="s">
        <v>726</v>
      </c>
    </row>
    <row r="93" spans="1:5" ht="19.5" customHeight="1" x14ac:dyDescent="0.25">
      <c r="A93" s="310" t="s">
        <v>727</v>
      </c>
      <c r="B93" s="348">
        <v>44275</v>
      </c>
      <c r="C93" s="334" t="s">
        <v>728</v>
      </c>
      <c r="D93" s="310" t="s">
        <v>729</v>
      </c>
      <c r="E93" s="317" t="s">
        <v>730</v>
      </c>
    </row>
    <row r="94" spans="1:5" ht="19.5" customHeight="1" x14ac:dyDescent="0.25">
      <c r="A94" s="310" t="s">
        <v>731</v>
      </c>
      <c r="B94" s="348">
        <v>44254</v>
      </c>
      <c r="C94" s="330" t="s">
        <v>732</v>
      </c>
      <c r="D94" s="313"/>
      <c r="E94" s="318" t="s">
        <v>733</v>
      </c>
    </row>
    <row r="95" spans="1:5" ht="19.5" customHeight="1" x14ac:dyDescent="0.25">
      <c r="A95" s="310" t="s">
        <v>734</v>
      </c>
      <c r="B95" s="349" t="s">
        <v>735</v>
      </c>
      <c r="C95" s="349" t="s">
        <v>736</v>
      </c>
      <c r="D95" s="313" t="s">
        <v>737</v>
      </c>
      <c r="E95" s="347" t="s">
        <v>738</v>
      </c>
    </row>
    <row r="96" spans="1:5" ht="19.5" customHeight="1" x14ac:dyDescent="0.25">
      <c r="A96" s="310" t="s">
        <v>739</v>
      </c>
      <c r="B96" s="348">
        <v>44485</v>
      </c>
      <c r="C96" s="331" t="s">
        <v>740</v>
      </c>
      <c r="D96" s="313" t="s">
        <v>741</v>
      </c>
      <c r="E96" s="317" t="s">
        <v>742</v>
      </c>
    </row>
    <row r="97" spans="1:5" ht="19.5" customHeight="1" x14ac:dyDescent="0.25">
      <c r="A97" s="310" t="s">
        <v>743</v>
      </c>
      <c r="B97" s="348">
        <v>44493</v>
      </c>
      <c r="C97" s="331" t="s">
        <v>744</v>
      </c>
      <c r="D97" s="313" t="s">
        <v>745</v>
      </c>
      <c r="E97" s="319" t="s">
        <v>746</v>
      </c>
    </row>
    <row r="98" spans="1:5" ht="18.75" x14ac:dyDescent="0.25">
      <c r="A98" s="127" t="s">
        <v>222</v>
      </c>
      <c r="B98" s="138"/>
      <c r="C98" s="127"/>
      <c r="D98" s="127"/>
      <c r="E98" s="384"/>
    </row>
    <row r="99" spans="1:5" ht="21" customHeight="1" x14ac:dyDescent="0.25">
      <c r="A99" s="371" t="s">
        <v>368</v>
      </c>
      <c r="B99" s="379" t="s">
        <v>369</v>
      </c>
      <c r="C99" s="287" t="s">
        <v>340</v>
      </c>
      <c r="D99" s="283" t="s">
        <v>341</v>
      </c>
      <c r="E99" s="385" t="s">
        <v>370</v>
      </c>
    </row>
    <row r="100" spans="1:5" ht="15" customHeight="1" x14ac:dyDescent="0.25">
      <c r="A100" s="369" t="s">
        <v>368</v>
      </c>
      <c r="B100" s="378" t="s">
        <v>369</v>
      </c>
      <c r="C100" s="378" t="s">
        <v>340</v>
      </c>
      <c r="D100" s="380" t="s">
        <v>341</v>
      </c>
      <c r="E100" s="347" t="s">
        <v>371</v>
      </c>
    </row>
    <row r="101" spans="1:5" ht="15.75" customHeight="1" x14ac:dyDescent="0.25">
      <c r="A101" s="369" t="s">
        <v>368</v>
      </c>
      <c r="B101" s="287" t="s">
        <v>369</v>
      </c>
      <c r="C101" s="287" t="s">
        <v>340</v>
      </c>
      <c r="D101" s="367" t="s">
        <v>341</v>
      </c>
      <c r="E101" s="347" t="s">
        <v>372</v>
      </c>
    </row>
    <row r="102" spans="1:5" ht="15.75" customHeight="1" x14ac:dyDescent="0.25">
      <c r="A102" s="286" t="s">
        <v>368</v>
      </c>
      <c r="B102" s="377" t="s">
        <v>369</v>
      </c>
      <c r="C102" s="378" t="s">
        <v>340</v>
      </c>
      <c r="D102" s="381" t="s">
        <v>341</v>
      </c>
      <c r="E102" s="383" t="s">
        <v>373</v>
      </c>
    </row>
    <row r="103" spans="1:5" ht="17.25" customHeight="1" thickBot="1" x14ac:dyDescent="0.3">
      <c r="A103" s="373" t="s">
        <v>368</v>
      </c>
      <c r="B103" s="376" t="s">
        <v>369</v>
      </c>
      <c r="C103" s="382" t="s">
        <v>340</v>
      </c>
      <c r="D103" s="381" t="s">
        <v>341</v>
      </c>
      <c r="E103" s="366" t="s">
        <v>374</v>
      </c>
    </row>
    <row r="104" spans="1:5" ht="16.5" customHeight="1" x14ac:dyDescent="0.25">
      <c r="A104" s="374" t="s">
        <v>368</v>
      </c>
      <c r="B104" s="375" t="s">
        <v>369</v>
      </c>
      <c r="C104" s="375" t="s">
        <v>340</v>
      </c>
      <c r="D104" s="367" t="s">
        <v>341</v>
      </c>
      <c r="E104" s="383" t="s">
        <v>375</v>
      </c>
    </row>
    <row r="105" spans="1:5" ht="17.25" customHeight="1" x14ac:dyDescent="0.25">
      <c r="A105" s="372" t="s">
        <v>368</v>
      </c>
      <c r="B105" s="287" t="s">
        <v>369</v>
      </c>
      <c r="C105" s="377" t="s">
        <v>340</v>
      </c>
      <c r="D105" s="381" t="s">
        <v>341</v>
      </c>
      <c r="E105" s="347" t="s">
        <v>376</v>
      </c>
    </row>
    <row r="106" spans="1:5" ht="19.5" customHeight="1" x14ac:dyDescent="0.25">
      <c r="A106" s="369" t="s">
        <v>368</v>
      </c>
      <c r="B106" s="287" t="s">
        <v>369</v>
      </c>
      <c r="C106" s="377" t="s">
        <v>340</v>
      </c>
      <c r="D106" s="381" t="s">
        <v>341</v>
      </c>
      <c r="E106" s="383" t="s">
        <v>377</v>
      </c>
    </row>
    <row r="107" spans="1:5" ht="15" customHeight="1" x14ac:dyDescent="0.25">
      <c r="A107" s="370" t="s">
        <v>378</v>
      </c>
      <c r="B107" s="287" t="s">
        <v>379</v>
      </c>
      <c r="C107" s="287" t="s">
        <v>380</v>
      </c>
      <c r="D107" s="368" t="s">
        <v>774</v>
      </c>
      <c r="E107" s="347" t="s">
        <v>382</v>
      </c>
    </row>
    <row r="108" spans="1:5" ht="15" customHeight="1" x14ac:dyDescent="0.25">
      <c r="A108" s="371" t="s">
        <v>383</v>
      </c>
      <c r="B108" s="287" t="s">
        <v>384</v>
      </c>
      <c r="C108" s="287" t="s">
        <v>380</v>
      </c>
      <c r="D108" s="284" t="s">
        <v>381</v>
      </c>
      <c r="E108" s="285" t="s">
        <v>385</v>
      </c>
    </row>
    <row r="109" spans="1:5" ht="15" customHeight="1" x14ac:dyDescent="0.25">
      <c r="A109" s="286" t="s">
        <v>386</v>
      </c>
      <c r="B109" s="287" t="s">
        <v>387</v>
      </c>
      <c r="C109" s="287" t="s">
        <v>388</v>
      </c>
      <c r="D109" s="288" t="s">
        <v>389</v>
      </c>
      <c r="E109" s="286" t="s">
        <v>390</v>
      </c>
    </row>
    <row r="110" spans="1:5" ht="15" customHeight="1" x14ac:dyDescent="0.25">
      <c r="A110" s="286" t="s">
        <v>391</v>
      </c>
      <c r="B110" s="287" t="s">
        <v>387</v>
      </c>
      <c r="C110" s="287" t="s">
        <v>388</v>
      </c>
      <c r="D110" s="288" t="s">
        <v>392</v>
      </c>
      <c r="E110" s="286" t="s">
        <v>393</v>
      </c>
    </row>
    <row r="111" spans="1:5" ht="15" customHeight="1" x14ac:dyDescent="0.25">
      <c r="A111" s="286" t="s">
        <v>394</v>
      </c>
      <c r="B111" s="287" t="s">
        <v>387</v>
      </c>
      <c r="C111" s="287" t="s">
        <v>388</v>
      </c>
      <c r="D111" s="288" t="s">
        <v>395</v>
      </c>
      <c r="E111" s="286" t="s">
        <v>396</v>
      </c>
    </row>
    <row r="112" spans="1:5" ht="15" customHeight="1" x14ac:dyDescent="0.25">
      <c r="A112" s="286" t="s">
        <v>397</v>
      </c>
      <c r="B112" s="287" t="s">
        <v>387</v>
      </c>
      <c r="C112" s="287" t="s">
        <v>388</v>
      </c>
      <c r="D112" s="288" t="s">
        <v>395</v>
      </c>
      <c r="E112" s="286" t="s">
        <v>398</v>
      </c>
    </row>
    <row r="113" spans="1:5" ht="15" customHeight="1" x14ac:dyDescent="0.25">
      <c r="A113" s="286" t="s">
        <v>399</v>
      </c>
      <c r="B113" s="287" t="s">
        <v>387</v>
      </c>
      <c r="C113" s="287" t="s">
        <v>388</v>
      </c>
      <c r="D113" s="288" t="s">
        <v>395</v>
      </c>
      <c r="E113" s="286" t="s">
        <v>400</v>
      </c>
    </row>
    <row r="114" spans="1:5" ht="15" customHeight="1" x14ac:dyDescent="0.25">
      <c r="A114" s="286" t="s">
        <v>401</v>
      </c>
      <c r="B114" s="287" t="s">
        <v>402</v>
      </c>
      <c r="C114" s="287" t="s">
        <v>388</v>
      </c>
      <c r="D114" s="288" t="s">
        <v>403</v>
      </c>
      <c r="E114" s="286" t="s">
        <v>404</v>
      </c>
    </row>
    <row r="115" spans="1:5" ht="15" customHeight="1" x14ac:dyDescent="0.25">
      <c r="A115" s="286" t="s">
        <v>405</v>
      </c>
      <c r="B115" s="287" t="s">
        <v>402</v>
      </c>
      <c r="C115" s="287" t="s">
        <v>388</v>
      </c>
      <c r="D115" s="288" t="s">
        <v>403</v>
      </c>
      <c r="E115" s="289" t="s">
        <v>406</v>
      </c>
    </row>
    <row r="116" spans="1:5" ht="15" customHeight="1" x14ac:dyDescent="0.25">
      <c r="A116" s="286" t="s">
        <v>407</v>
      </c>
      <c r="B116" s="287" t="s">
        <v>402</v>
      </c>
      <c r="C116" s="287" t="s">
        <v>388</v>
      </c>
      <c r="D116" s="288" t="s">
        <v>403</v>
      </c>
      <c r="E116" s="286" t="s">
        <v>408</v>
      </c>
    </row>
    <row r="117" spans="1:5" ht="15" customHeight="1" x14ac:dyDescent="0.25">
      <c r="A117" s="286" t="s">
        <v>409</v>
      </c>
      <c r="B117" s="287" t="s">
        <v>402</v>
      </c>
      <c r="C117" s="287" t="s">
        <v>388</v>
      </c>
      <c r="D117" s="288" t="s">
        <v>410</v>
      </c>
      <c r="E117" s="289" t="s">
        <v>411</v>
      </c>
    </row>
    <row r="118" spans="1:5" ht="15" customHeight="1" x14ac:dyDescent="0.25">
      <c r="A118" s="286" t="s">
        <v>412</v>
      </c>
      <c r="B118" s="287" t="s">
        <v>402</v>
      </c>
      <c r="C118" s="287" t="s">
        <v>388</v>
      </c>
      <c r="D118" s="288" t="s">
        <v>403</v>
      </c>
      <c r="E118" s="289" t="s">
        <v>413</v>
      </c>
    </row>
    <row r="119" spans="1:5" ht="15" customHeight="1" x14ac:dyDescent="0.25">
      <c r="A119" s="286" t="s">
        <v>414</v>
      </c>
      <c r="B119" s="287" t="s">
        <v>402</v>
      </c>
      <c r="C119" s="287" t="s">
        <v>415</v>
      </c>
      <c r="D119" s="288" t="s">
        <v>416</v>
      </c>
      <c r="E119" s="286" t="s">
        <v>417</v>
      </c>
    </row>
    <row r="120" spans="1:5" ht="15" customHeight="1" x14ac:dyDescent="0.25">
      <c r="A120" s="286" t="s">
        <v>418</v>
      </c>
      <c r="B120" s="287" t="s">
        <v>419</v>
      </c>
      <c r="C120" s="287" t="s">
        <v>388</v>
      </c>
      <c r="D120" s="288" t="s">
        <v>410</v>
      </c>
      <c r="E120" s="289" t="s">
        <v>420</v>
      </c>
    </row>
    <row r="121" spans="1:5" ht="15" customHeight="1" x14ac:dyDescent="0.25">
      <c r="A121" s="286" t="s">
        <v>421</v>
      </c>
      <c r="B121" s="287" t="s">
        <v>422</v>
      </c>
      <c r="C121" s="287" t="s">
        <v>388</v>
      </c>
      <c r="D121" s="288" t="s">
        <v>410</v>
      </c>
      <c r="E121" s="289" t="s">
        <v>423</v>
      </c>
    </row>
    <row r="122" spans="1:5" ht="15" customHeight="1" x14ac:dyDescent="0.25">
      <c r="A122" s="286" t="s">
        <v>424</v>
      </c>
      <c r="B122" s="287" t="s">
        <v>422</v>
      </c>
      <c r="C122" s="287" t="s">
        <v>388</v>
      </c>
      <c r="D122" s="288" t="s">
        <v>425</v>
      </c>
      <c r="E122" s="286" t="s">
        <v>426</v>
      </c>
    </row>
    <row r="123" spans="1:5" ht="15" customHeight="1" x14ac:dyDescent="0.25">
      <c r="A123" s="286" t="s">
        <v>427</v>
      </c>
      <c r="B123" s="287" t="s">
        <v>428</v>
      </c>
      <c r="C123" s="287" t="s">
        <v>388</v>
      </c>
      <c r="D123" s="288" t="s">
        <v>403</v>
      </c>
      <c r="E123" s="289" t="s">
        <v>429</v>
      </c>
    </row>
    <row r="124" spans="1:5" ht="15" customHeight="1" x14ac:dyDescent="0.25">
      <c r="A124" s="286" t="s">
        <v>430</v>
      </c>
      <c r="B124" s="287" t="s">
        <v>431</v>
      </c>
      <c r="C124" s="287" t="s">
        <v>432</v>
      </c>
      <c r="D124" s="288" t="s">
        <v>433</v>
      </c>
      <c r="E124" s="289" t="s">
        <v>434</v>
      </c>
    </row>
    <row r="125" spans="1:5" ht="15" customHeight="1" x14ac:dyDescent="0.25">
      <c r="A125" s="286" t="s">
        <v>435</v>
      </c>
      <c r="B125" s="287" t="s">
        <v>428</v>
      </c>
      <c r="C125" s="287" t="s">
        <v>388</v>
      </c>
      <c r="D125" s="288" t="s">
        <v>403</v>
      </c>
      <c r="E125" s="286" t="s">
        <v>436</v>
      </c>
    </row>
    <row r="126" spans="1:5" ht="15" customHeight="1" x14ac:dyDescent="0.25">
      <c r="A126" s="286" t="s">
        <v>437</v>
      </c>
      <c r="B126" s="287" t="s">
        <v>428</v>
      </c>
      <c r="C126" s="287" t="s">
        <v>388</v>
      </c>
      <c r="D126" s="288" t="s">
        <v>403</v>
      </c>
      <c r="E126" s="286" t="s">
        <v>438</v>
      </c>
    </row>
    <row r="127" spans="1:5" ht="15" customHeight="1" x14ac:dyDescent="0.25">
      <c r="A127" s="286" t="s">
        <v>439</v>
      </c>
      <c r="B127" s="287" t="s">
        <v>428</v>
      </c>
      <c r="C127" s="287" t="s">
        <v>388</v>
      </c>
      <c r="D127" s="288" t="s">
        <v>410</v>
      </c>
      <c r="E127" s="286" t="s">
        <v>440</v>
      </c>
    </row>
    <row r="128" spans="1:5" ht="15" customHeight="1" x14ac:dyDescent="0.25">
      <c r="A128" s="286" t="s">
        <v>441</v>
      </c>
      <c r="B128" s="287" t="s">
        <v>428</v>
      </c>
      <c r="C128" s="287" t="s">
        <v>388</v>
      </c>
      <c r="D128" s="288" t="s">
        <v>395</v>
      </c>
      <c r="E128" s="286" t="s">
        <v>442</v>
      </c>
    </row>
    <row r="129" spans="1:5" ht="15" customHeight="1" x14ac:dyDescent="0.25">
      <c r="A129" s="286" t="s">
        <v>443</v>
      </c>
      <c r="B129" s="287" t="s">
        <v>431</v>
      </c>
      <c r="C129" s="287" t="s">
        <v>444</v>
      </c>
      <c r="D129" s="288" t="s">
        <v>445</v>
      </c>
      <c r="E129" s="286" t="s">
        <v>446</v>
      </c>
    </row>
    <row r="130" spans="1:5" ht="15" customHeight="1" x14ac:dyDescent="0.25">
      <c r="A130" s="286" t="s">
        <v>447</v>
      </c>
      <c r="B130" s="287" t="s">
        <v>448</v>
      </c>
      <c r="C130" s="287" t="s">
        <v>388</v>
      </c>
      <c r="D130" s="288" t="s">
        <v>403</v>
      </c>
      <c r="E130" s="289" t="s">
        <v>449</v>
      </c>
    </row>
    <row r="131" spans="1:5" ht="15" customHeight="1" x14ac:dyDescent="0.25">
      <c r="A131" s="286" t="s">
        <v>450</v>
      </c>
      <c r="B131" s="287" t="s">
        <v>448</v>
      </c>
      <c r="C131" s="287" t="s">
        <v>388</v>
      </c>
      <c r="D131" s="288" t="s">
        <v>451</v>
      </c>
      <c r="E131" s="286" t="s">
        <v>452</v>
      </c>
    </row>
    <row r="132" spans="1:5" ht="15" customHeight="1" x14ac:dyDescent="0.25">
      <c r="A132" s="286" t="s">
        <v>453</v>
      </c>
      <c r="B132" s="287" t="s">
        <v>448</v>
      </c>
      <c r="C132" s="287" t="s">
        <v>388</v>
      </c>
      <c r="D132" s="288" t="s">
        <v>410</v>
      </c>
      <c r="E132" s="286" t="s">
        <v>454</v>
      </c>
    </row>
    <row r="133" spans="1:5" ht="15" customHeight="1" x14ac:dyDescent="0.25">
      <c r="A133" s="286" t="s">
        <v>455</v>
      </c>
      <c r="B133" s="287" t="s">
        <v>456</v>
      </c>
      <c r="C133" s="287" t="s">
        <v>432</v>
      </c>
      <c r="D133" s="288" t="s">
        <v>433</v>
      </c>
      <c r="E133" s="286" t="s">
        <v>775</v>
      </c>
    </row>
    <row r="134" spans="1:5" ht="15" customHeight="1" x14ac:dyDescent="0.25">
      <c r="A134" s="286" t="s">
        <v>457</v>
      </c>
      <c r="B134" s="287" t="s">
        <v>458</v>
      </c>
      <c r="C134" s="287" t="s">
        <v>388</v>
      </c>
      <c r="D134" s="288" t="s">
        <v>410</v>
      </c>
      <c r="E134" s="289" t="s">
        <v>459</v>
      </c>
    </row>
    <row r="135" spans="1:5" ht="15" customHeight="1" x14ac:dyDescent="0.25">
      <c r="A135" s="286" t="s">
        <v>460</v>
      </c>
      <c r="B135" s="287" t="s">
        <v>458</v>
      </c>
      <c r="C135" s="287" t="s">
        <v>388</v>
      </c>
      <c r="D135" s="288" t="s">
        <v>461</v>
      </c>
      <c r="E135" s="286" t="s">
        <v>462</v>
      </c>
    </row>
    <row r="136" spans="1:5" ht="15" customHeight="1" x14ac:dyDescent="0.25">
      <c r="A136" s="286" t="s">
        <v>463</v>
      </c>
      <c r="B136" s="287" t="s">
        <v>458</v>
      </c>
      <c r="C136" s="287" t="s">
        <v>388</v>
      </c>
      <c r="D136" s="288" t="s">
        <v>395</v>
      </c>
      <c r="E136" s="286" t="s">
        <v>464</v>
      </c>
    </row>
    <row r="137" spans="1:5" ht="15" customHeight="1" x14ac:dyDescent="0.25">
      <c r="A137" s="286" t="s">
        <v>465</v>
      </c>
      <c r="B137" s="287" t="s">
        <v>458</v>
      </c>
      <c r="C137" s="287" t="s">
        <v>388</v>
      </c>
      <c r="D137" s="288" t="s">
        <v>395</v>
      </c>
      <c r="E137" s="286" t="s">
        <v>466</v>
      </c>
    </row>
    <row r="138" spans="1:5" ht="15" customHeight="1" x14ac:dyDescent="0.25">
      <c r="A138" s="286" t="s">
        <v>467</v>
      </c>
      <c r="B138" s="287" t="s">
        <v>458</v>
      </c>
      <c r="C138" s="287" t="s">
        <v>468</v>
      </c>
      <c r="D138" s="288" t="s">
        <v>469</v>
      </c>
      <c r="E138" s="289" t="s">
        <v>470</v>
      </c>
    </row>
    <row r="139" spans="1:5" ht="15" customHeight="1" x14ac:dyDescent="0.25">
      <c r="A139" s="286" t="s">
        <v>471</v>
      </c>
      <c r="B139" s="287" t="s">
        <v>472</v>
      </c>
      <c r="C139" s="287" t="s">
        <v>388</v>
      </c>
      <c r="D139" s="288" t="s">
        <v>473</v>
      </c>
      <c r="E139" s="286" t="s">
        <v>474</v>
      </c>
    </row>
    <row r="140" spans="1:5" ht="15" customHeight="1" x14ac:dyDescent="0.25">
      <c r="A140" s="286" t="s">
        <v>475</v>
      </c>
      <c r="B140" s="287" t="s">
        <v>472</v>
      </c>
      <c r="C140" s="287" t="s">
        <v>388</v>
      </c>
      <c r="D140" s="288" t="s">
        <v>469</v>
      </c>
      <c r="E140" s="289" t="s">
        <v>476</v>
      </c>
    </row>
    <row r="141" spans="1:5" ht="15" customHeight="1" x14ac:dyDescent="0.25">
      <c r="A141" s="286" t="s">
        <v>477</v>
      </c>
      <c r="B141" s="287" t="s">
        <v>472</v>
      </c>
      <c r="C141" s="287" t="s">
        <v>388</v>
      </c>
      <c r="D141" s="288" t="s">
        <v>410</v>
      </c>
      <c r="E141" s="286" t="s">
        <v>478</v>
      </c>
    </row>
    <row r="142" spans="1:5" ht="15" customHeight="1" x14ac:dyDescent="0.25">
      <c r="A142" s="286" t="s">
        <v>479</v>
      </c>
      <c r="B142" s="287" t="s">
        <v>480</v>
      </c>
      <c r="C142" s="287" t="s">
        <v>388</v>
      </c>
      <c r="D142" s="288" t="s">
        <v>410</v>
      </c>
      <c r="E142" s="286" t="s">
        <v>481</v>
      </c>
    </row>
    <row r="143" spans="1:5" ht="15" customHeight="1" x14ac:dyDescent="0.25">
      <c r="A143" s="286" t="s">
        <v>482</v>
      </c>
      <c r="B143" s="287" t="s">
        <v>480</v>
      </c>
      <c r="C143" s="287" t="s">
        <v>388</v>
      </c>
      <c r="D143" s="288" t="s">
        <v>410</v>
      </c>
      <c r="E143" s="286" t="s">
        <v>483</v>
      </c>
    </row>
    <row r="144" spans="1:5" ht="15" customHeight="1" x14ac:dyDescent="0.25">
      <c r="A144" s="286" t="s">
        <v>484</v>
      </c>
      <c r="B144" s="287" t="s">
        <v>480</v>
      </c>
      <c r="C144" s="287" t="s">
        <v>388</v>
      </c>
      <c r="D144" s="288" t="s">
        <v>425</v>
      </c>
      <c r="E144" s="286" t="s">
        <v>485</v>
      </c>
    </row>
    <row r="145" spans="1:5" ht="15" customHeight="1" x14ac:dyDescent="0.25">
      <c r="A145" s="286" t="s">
        <v>486</v>
      </c>
      <c r="B145" s="287" t="s">
        <v>487</v>
      </c>
      <c r="C145" s="287" t="s">
        <v>432</v>
      </c>
      <c r="D145" s="288" t="s">
        <v>488</v>
      </c>
      <c r="E145" s="286" t="s">
        <v>489</v>
      </c>
    </row>
    <row r="146" spans="1:5" ht="15" customHeight="1" x14ac:dyDescent="0.25">
      <c r="A146" s="286" t="s">
        <v>490</v>
      </c>
      <c r="B146" s="287" t="s">
        <v>491</v>
      </c>
      <c r="C146" s="287" t="s">
        <v>388</v>
      </c>
      <c r="D146" s="288" t="s">
        <v>492</v>
      </c>
      <c r="E146" s="286" t="s">
        <v>493</v>
      </c>
    </row>
    <row r="147" spans="1:5" ht="15" customHeight="1" x14ac:dyDescent="0.25">
      <c r="A147" s="286" t="s">
        <v>494</v>
      </c>
      <c r="B147" s="287" t="s">
        <v>491</v>
      </c>
      <c r="C147" s="287" t="s">
        <v>388</v>
      </c>
      <c r="D147" s="288" t="s">
        <v>492</v>
      </c>
      <c r="E147" s="286" t="s">
        <v>495</v>
      </c>
    </row>
    <row r="148" spans="1:5" ht="15" customHeight="1" x14ac:dyDescent="0.25">
      <c r="A148" s="286" t="s">
        <v>496</v>
      </c>
      <c r="B148" s="287" t="s">
        <v>487</v>
      </c>
      <c r="C148" s="287" t="s">
        <v>432</v>
      </c>
      <c r="D148" s="288" t="s">
        <v>497</v>
      </c>
      <c r="E148" s="286" t="s">
        <v>498</v>
      </c>
    </row>
    <row r="149" spans="1:5" ht="15" customHeight="1" x14ac:dyDescent="0.25">
      <c r="A149" s="286" t="s">
        <v>499</v>
      </c>
      <c r="B149" s="287" t="s">
        <v>491</v>
      </c>
      <c r="C149" s="287" t="s">
        <v>388</v>
      </c>
      <c r="D149" s="288"/>
      <c r="E149" s="286" t="s">
        <v>500</v>
      </c>
    </row>
    <row r="150" spans="1:5" ht="15" customHeight="1" x14ac:dyDescent="0.25">
      <c r="A150" s="286" t="s">
        <v>501</v>
      </c>
      <c r="B150" s="287" t="s">
        <v>487</v>
      </c>
      <c r="C150" s="287" t="s">
        <v>432</v>
      </c>
      <c r="D150" s="288" t="s">
        <v>445</v>
      </c>
      <c r="E150" s="286" t="s">
        <v>502</v>
      </c>
    </row>
    <row r="151" spans="1:5" ht="15" customHeight="1" x14ac:dyDescent="0.25">
      <c r="A151" s="286" t="s">
        <v>503</v>
      </c>
      <c r="B151" s="287" t="s">
        <v>504</v>
      </c>
      <c r="C151" s="287" t="s">
        <v>432</v>
      </c>
      <c r="D151" s="288" t="s">
        <v>505</v>
      </c>
      <c r="E151" s="286" t="s">
        <v>776</v>
      </c>
    </row>
    <row r="152" spans="1:5" ht="15" customHeight="1" x14ac:dyDescent="0.25">
      <c r="A152" s="286" t="s">
        <v>506</v>
      </c>
      <c r="B152" s="287" t="s">
        <v>507</v>
      </c>
      <c r="C152" s="287" t="s">
        <v>388</v>
      </c>
      <c r="D152" s="288" t="s">
        <v>410</v>
      </c>
      <c r="E152" s="289" t="s">
        <v>508</v>
      </c>
    </row>
    <row r="153" spans="1:5" ht="15" customHeight="1" x14ac:dyDescent="0.25">
      <c r="A153" s="286" t="s">
        <v>509</v>
      </c>
      <c r="B153" s="287" t="s">
        <v>507</v>
      </c>
      <c r="C153" s="287" t="s">
        <v>388</v>
      </c>
      <c r="D153" s="288" t="s">
        <v>510</v>
      </c>
      <c r="E153" s="286" t="s">
        <v>511</v>
      </c>
    </row>
    <row r="154" spans="1:5" ht="15" customHeight="1" x14ac:dyDescent="0.25">
      <c r="A154" s="286" t="s">
        <v>512</v>
      </c>
      <c r="B154" s="287" t="s">
        <v>504</v>
      </c>
      <c r="C154" s="287" t="s">
        <v>432</v>
      </c>
      <c r="D154" s="288" t="s">
        <v>513</v>
      </c>
      <c r="E154" s="286" t="s">
        <v>514</v>
      </c>
    </row>
    <row r="155" spans="1:5" ht="15" customHeight="1" x14ac:dyDescent="0.25">
      <c r="A155" s="286" t="s">
        <v>515</v>
      </c>
      <c r="B155" s="287" t="s">
        <v>507</v>
      </c>
      <c r="C155" s="287" t="s">
        <v>516</v>
      </c>
      <c r="D155" s="288" t="s">
        <v>517</v>
      </c>
      <c r="E155" s="289" t="s">
        <v>518</v>
      </c>
    </row>
    <row r="156" spans="1:5" ht="15" customHeight="1" x14ac:dyDescent="0.25">
      <c r="A156" s="286" t="s">
        <v>519</v>
      </c>
      <c r="B156" s="287" t="s">
        <v>520</v>
      </c>
      <c r="C156" s="287" t="s">
        <v>432</v>
      </c>
      <c r="D156" s="288" t="s">
        <v>513</v>
      </c>
      <c r="E156" s="286" t="s">
        <v>521</v>
      </c>
    </row>
    <row r="157" spans="1:5" ht="15" customHeight="1" x14ac:dyDescent="0.25">
      <c r="A157" s="286" t="s">
        <v>522</v>
      </c>
      <c r="B157" s="287" t="s">
        <v>520</v>
      </c>
      <c r="C157" s="287" t="s">
        <v>432</v>
      </c>
      <c r="D157" s="288" t="s">
        <v>523</v>
      </c>
      <c r="E157" s="286" t="s">
        <v>524</v>
      </c>
    </row>
    <row r="158" spans="1:5" ht="15" customHeight="1" x14ac:dyDescent="0.25">
      <c r="A158" s="286" t="s">
        <v>525</v>
      </c>
      <c r="B158" s="287" t="s">
        <v>520</v>
      </c>
      <c r="C158" s="287" t="s">
        <v>432</v>
      </c>
      <c r="D158" s="288" t="s">
        <v>526</v>
      </c>
      <c r="E158" s="286" t="s">
        <v>527</v>
      </c>
    </row>
    <row r="159" spans="1:5" ht="15" customHeight="1" x14ac:dyDescent="0.25">
      <c r="A159" s="286" t="s">
        <v>528</v>
      </c>
      <c r="B159" s="287" t="s">
        <v>529</v>
      </c>
      <c r="C159" s="287" t="s">
        <v>388</v>
      </c>
      <c r="D159" s="288" t="s">
        <v>410</v>
      </c>
      <c r="E159" s="289" t="s">
        <v>530</v>
      </c>
    </row>
    <row r="160" spans="1:5" ht="15" customHeight="1" x14ac:dyDescent="0.25">
      <c r="A160" s="286" t="s">
        <v>531</v>
      </c>
      <c r="B160" s="287" t="s">
        <v>529</v>
      </c>
      <c r="C160" s="287" t="s">
        <v>388</v>
      </c>
      <c r="D160" s="288" t="s">
        <v>410</v>
      </c>
      <c r="E160" s="286" t="s">
        <v>532</v>
      </c>
    </row>
    <row r="161" spans="1:7" ht="15" customHeight="1" x14ac:dyDescent="0.25">
      <c r="A161" s="286" t="s">
        <v>533</v>
      </c>
      <c r="B161" s="287" t="s">
        <v>534</v>
      </c>
      <c r="C161" s="287" t="s">
        <v>388</v>
      </c>
      <c r="D161" s="288" t="s">
        <v>410</v>
      </c>
      <c r="E161" s="286" t="s">
        <v>535</v>
      </c>
    </row>
    <row r="162" spans="1:7" ht="15" customHeight="1" x14ac:dyDescent="0.25">
      <c r="A162" s="286" t="s">
        <v>536</v>
      </c>
      <c r="B162" s="287" t="s">
        <v>534</v>
      </c>
      <c r="C162" s="287" t="s">
        <v>388</v>
      </c>
      <c r="D162" s="288" t="s">
        <v>410</v>
      </c>
      <c r="E162" s="286" t="s">
        <v>537</v>
      </c>
    </row>
    <row r="163" spans="1:7" ht="15" customHeight="1" x14ac:dyDescent="0.25">
      <c r="A163" s="286" t="s">
        <v>538</v>
      </c>
      <c r="B163" s="287" t="s">
        <v>534</v>
      </c>
      <c r="C163" s="287" t="s">
        <v>388</v>
      </c>
      <c r="D163" s="288" t="s">
        <v>410</v>
      </c>
      <c r="E163" s="286" t="s">
        <v>539</v>
      </c>
    </row>
    <row r="164" spans="1:7" ht="15" customHeight="1" x14ac:dyDescent="0.25">
      <c r="A164" s="326" t="s">
        <v>676</v>
      </c>
      <c r="B164" s="327" t="s">
        <v>677</v>
      </c>
      <c r="C164" s="328" t="s">
        <v>678</v>
      </c>
      <c r="D164" s="154" t="s">
        <v>679</v>
      </c>
      <c r="E164" s="326" t="s">
        <v>680</v>
      </c>
    </row>
    <row r="165" spans="1:7" ht="15" customHeight="1" x14ac:dyDescent="0.25">
      <c r="A165" s="313" t="s">
        <v>681</v>
      </c>
      <c r="B165" s="329" t="s">
        <v>682</v>
      </c>
      <c r="C165" s="330" t="s">
        <v>683</v>
      </c>
      <c r="D165" s="313" t="s">
        <v>684</v>
      </c>
      <c r="E165" s="313" t="s">
        <v>685</v>
      </c>
    </row>
    <row r="166" spans="1:7" ht="15" customHeight="1" x14ac:dyDescent="0.25">
      <c r="A166" s="310" t="s">
        <v>686</v>
      </c>
      <c r="B166" s="329" t="s">
        <v>682</v>
      </c>
      <c r="C166" s="331" t="s">
        <v>683</v>
      </c>
      <c r="D166" s="317" t="s">
        <v>687</v>
      </c>
      <c r="E166" s="332" t="s">
        <v>688</v>
      </c>
    </row>
    <row r="167" spans="1:7" ht="15" customHeight="1" x14ac:dyDescent="0.25">
      <c r="A167" s="313" t="s">
        <v>689</v>
      </c>
      <c r="B167" s="329" t="s">
        <v>682</v>
      </c>
      <c r="C167" s="331" t="s">
        <v>683</v>
      </c>
      <c r="D167" s="317" t="s">
        <v>690</v>
      </c>
      <c r="E167" s="165" t="s">
        <v>691</v>
      </c>
    </row>
    <row r="168" spans="1:7" ht="15" customHeight="1" x14ac:dyDescent="0.25">
      <c r="A168" s="310" t="s">
        <v>692</v>
      </c>
      <c r="B168" s="329" t="s">
        <v>682</v>
      </c>
      <c r="C168" s="331" t="s">
        <v>693</v>
      </c>
      <c r="D168" s="317" t="s">
        <v>694</v>
      </c>
      <c r="E168" s="326" t="s">
        <v>695</v>
      </c>
    </row>
    <row r="169" spans="1:7" ht="15" customHeight="1" x14ac:dyDescent="0.25">
      <c r="A169" s="320" t="s">
        <v>696</v>
      </c>
      <c r="B169" s="333">
        <v>44281</v>
      </c>
      <c r="C169" s="334" t="s">
        <v>697</v>
      </c>
      <c r="D169" s="335" t="s">
        <v>698</v>
      </c>
      <c r="E169" s="165" t="s">
        <v>699</v>
      </c>
    </row>
    <row r="170" spans="1:7" ht="15" customHeight="1" x14ac:dyDescent="0.25">
      <c r="A170" s="336" t="s">
        <v>700</v>
      </c>
      <c r="B170" s="337">
        <v>44279</v>
      </c>
      <c r="C170" s="330" t="s">
        <v>701</v>
      </c>
      <c r="D170" s="338"/>
      <c r="E170" s="339" t="s">
        <v>702</v>
      </c>
    </row>
    <row r="171" spans="1:7" ht="15" customHeight="1" x14ac:dyDescent="0.25">
      <c r="A171" s="154" t="s">
        <v>703</v>
      </c>
      <c r="B171" s="340">
        <v>44286</v>
      </c>
      <c r="C171" s="341" t="s">
        <v>683</v>
      </c>
      <c r="D171" s="317" t="s">
        <v>704</v>
      </c>
      <c r="E171" s="342" t="s">
        <v>705</v>
      </c>
    </row>
    <row r="172" spans="1:7" ht="15" customHeight="1" x14ac:dyDescent="0.25">
      <c r="A172" s="310" t="s">
        <v>706</v>
      </c>
      <c r="B172" s="343">
        <v>44286</v>
      </c>
      <c r="C172" s="341" t="s">
        <v>683</v>
      </c>
      <c r="D172" s="313" t="s">
        <v>707</v>
      </c>
      <c r="E172" s="326" t="s">
        <v>708</v>
      </c>
      <c r="G172" s="386"/>
    </row>
    <row r="173" spans="1:7" ht="15" customHeight="1" x14ac:dyDescent="0.25">
      <c r="A173" s="310" t="s">
        <v>709</v>
      </c>
      <c r="B173" s="340">
        <v>44297</v>
      </c>
      <c r="C173" s="341" t="s">
        <v>710</v>
      </c>
      <c r="D173" s="317" t="s">
        <v>711</v>
      </c>
      <c r="E173" s="317" t="s">
        <v>712</v>
      </c>
    </row>
    <row r="174" spans="1:7" ht="15" customHeight="1" x14ac:dyDescent="0.25">
      <c r="A174" s="310" t="s">
        <v>713</v>
      </c>
      <c r="B174" s="343">
        <v>44317</v>
      </c>
      <c r="C174" s="341" t="s">
        <v>683</v>
      </c>
      <c r="D174" s="313" t="s">
        <v>714</v>
      </c>
      <c r="E174" s="344" t="s">
        <v>715</v>
      </c>
    </row>
    <row r="175" spans="1:7" ht="15" customHeight="1" x14ac:dyDescent="0.25">
      <c r="A175" s="310" t="s">
        <v>716</v>
      </c>
      <c r="B175" s="345">
        <v>44378</v>
      </c>
      <c r="C175" s="341" t="s">
        <v>717</v>
      </c>
      <c r="D175" s="317"/>
      <c r="E175" s="346" t="s">
        <v>718</v>
      </c>
    </row>
    <row r="176" spans="1:7" ht="15" customHeight="1" x14ac:dyDescent="0.25">
      <c r="A176" s="310" t="s">
        <v>719</v>
      </c>
      <c r="B176" s="345">
        <v>44496</v>
      </c>
      <c r="C176" s="341" t="s">
        <v>720</v>
      </c>
      <c r="D176" s="317" t="s">
        <v>721</v>
      </c>
      <c r="E176" s="319" t="s">
        <v>722</v>
      </c>
    </row>
    <row r="177" spans="1:5" ht="15" customHeight="1" x14ac:dyDescent="0.25">
      <c r="A177" s="388" t="s">
        <v>764</v>
      </c>
      <c r="B177" s="388" t="s">
        <v>765</v>
      </c>
      <c r="C177" s="287" t="s">
        <v>766</v>
      </c>
      <c r="D177" s="389" t="s">
        <v>767</v>
      </c>
      <c r="E177" s="391" t="s">
        <v>768</v>
      </c>
    </row>
    <row r="178" spans="1:5" ht="15" customHeight="1" x14ac:dyDescent="0.25">
      <c r="A178" s="390" t="s">
        <v>769</v>
      </c>
      <c r="B178" s="390" t="s">
        <v>770</v>
      </c>
      <c r="C178" s="287" t="s">
        <v>771</v>
      </c>
      <c r="D178" s="389" t="s">
        <v>772</v>
      </c>
      <c r="E178" s="326" t="s">
        <v>773</v>
      </c>
    </row>
  </sheetData>
  <sheetProtection sort="0" autoFilter="0" pivotTables="0"/>
  <mergeCells count="1">
    <mergeCell ref="A1:E1"/>
  </mergeCells>
  <hyperlinks>
    <hyperlink ref="D40" r:id="rId1" display="https://www.art-talant.org/"/>
    <hyperlink ref="D41" r:id="rId2" display="https://www.art-talant.org/"/>
    <hyperlink ref="D42" r:id="rId3" display="https://www.art-talant.org/"/>
    <hyperlink ref="D43" r:id="rId4" display="https://www.art-talant.org/"/>
    <hyperlink ref="D44" r:id="rId5" display="https://www.art-talant.org/"/>
    <hyperlink ref="D45" r:id="rId6" display="https://www.art-talant.org/"/>
    <hyperlink ref="D46" r:id="rId7" display="https://www.art-talant.org/"/>
    <hyperlink ref="D47" r:id="rId8" display="https://www.art-talant.org/"/>
    <hyperlink ref="D48" r:id="rId9" display="https://www.art-talant.org/"/>
    <hyperlink ref="D49" r:id="rId10" display="https://s664049.sendpul.se/sl/MjQ0MTQ4MjI1/05234704cc33699f6a83b377772788eas1"/>
    <hyperlink ref="D50" r:id="rId11" display="https://s664049.sendpul.se/sl/MjQ0MTQ4MjI1/05234704cc33699f6a83b377772788eas1"/>
    <hyperlink ref="D30" r:id="rId12"/>
    <hyperlink ref="D52" r:id="rId13" display="https://s664049.sendpul.se/sl/MjQ0MTQ4MjI1/05234704cc33699f6a83b377772788eas1"/>
    <hyperlink ref="D53" r:id="rId14" display="https://s664049.sendpul.se/sl/MjQ0MTQ4MjI1/05234704cc33699f6a83b377772788eas1"/>
    <hyperlink ref="D54" r:id="rId15" display="https://s664049.sendpul.se/sl/MjQ0MTQ4MjI1/05234704cc33699f6a83b377772788eas1"/>
    <hyperlink ref="D55" r:id="rId16" display="https://s664049.sendpul.se/sl/MjQ0MTQ4MjI1/05234704cc33699f6a83b377772788eas1"/>
    <hyperlink ref="D56" r:id="rId17" display="https://s664049.sendpul.se/sl/MjQ0MTQ4MjI1/05234704cc33699f6a83b377772788eas1"/>
    <hyperlink ref="D57" r:id="rId18" display="https://s664049.sendpul.se/sl/MjQ0MTQ4MjI1/05234704cc33699f6a83b377772788eas1"/>
    <hyperlink ref="D58" r:id="rId19" display="https://s664049.sendpul.se/sl/MjQ0MTQ4MjI1/05234704cc33699f6a83b377772788eas1"/>
    <hyperlink ref="D59" r:id="rId20" display="https://s664049.sendpul.se/sl/MjQ0MTQ4MjI1/05234704cc33699f6a83b377772788eas1"/>
    <hyperlink ref="D60" r:id="rId21" display="https://s664049.sendpul.se/sl/MjQ0MTQ4MjI1/05234704cc33699f6a83b377772788eas1"/>
    <hyperlink ref="D61" r:id="rId22" display="https://s664049.sendpul.se/sl/MjQ0MTQ4MjI1/05234704cc33699f6a83b377772788eas1"/>
    <hyperlink ref="D62" r:id="rId23" display="https://s664049.sendpul.se/sl/MjQ0MTQ4MjI1/05234704cc33699f6a83b377772788eas1"/>
    <hyperlink ref="D99" r:id="rId24" display="https://www.art-talant.org/"/>
    <hyperlink ref="D100" r:id="rId25" display="https://www.art-talant.org/"/>
    <hyperlink ref="D101" r:id="rId26" display="https://www.art-talant.org/"/>
    <hyperlink ref="D102" r:id="rId27" display="https://www.art-talant.org/"/>
    <hyperlink ref="D103" r:id="rId28" display="https://www.art-talant.org/"/>
    <hyperlink ref="D104" r:id="rId29" display="https://www.art-talant.org/"/>
    <hyperlink ref="D105" r:id="rId30" display="https://www.art-talant.org/"/>
    <hyperlink ref="D106" r:id="rId31" display="https://www.art-talant.org/"/>
    <hyperlink ref="D74" r:id="rId32"/>
    <hyperlink ref="D7" r:id="rId33"/>
    <hyperlink ref="D9" r:id="rId34"/>
    <hyperlink ref="D11" r:id="rId35"/>
    <hyperlink ref="D12" r:id="rId36"/>
    <hyperlink ref="D34" r:id="rId37"/>
    <hyperlink ref="D169" r:id="rId38"/>
  </hyperlinks>
  <pageMargins left="0.7" right="0.7" top="0.75" bottom="0.75" header="0.3" footer="0.3"/>
  <pageSetup paperSize="9" orientation="landscape" r:id="rId3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topLeftCell="A4" zoomScaleNormal="100" zoomScaleSheetLayoutView="100" workbookViewId="0">
      <selection activeCell="F14" sqref="B14:F14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471" t="s">
        <v>155</v>
      </c>
      <c r="B1" s="471"/>
      <c r="C1" s="471"/>
      <c r="D1" s="235"/>
      <c r="E1" s="176"/>
      <c r="F1" s="176"/>
    </row>
    <row r="2" spans="1:6" ht="18.75" x14ac:dyDescent="0.25">
      <c r="A2" s="457" t="s">
        <v>156</v>
      </c>
      <c r="B2" s="457"/>
      <c r="C2" s="457"/>
      <c r="D2" s="232"/>
      <c r="E2" s="167"/>
      <c r="F2" s="167"/>
    </row>
    <row r="3" spans="1:6" ht="75.75" customHeight="1" x14ac:dyDescent="0.25">
      <c r="A3" s="170" t="s">
        <v>157</v>
      </c>
      <c r="B3" s="175" t="s">
        <v>229</v>
      </c>
      <c r="C3" s="173" t="s">
        <v>262</v>
      </c>
      <c r="D3" s="458" t="s">
        <v>261</v>
      </c>
      <c r="E3" s="459"/>
      <c r="F3" s="170" t="s">
        <v>263</v>
      </c>
    </row>
    <row r="4" spans="1:6" ht="22.5" customHeight="1" x14ac:dyDescent="0.25">
      <c r="A4" s="231"/>
      <c r="B4" s="234"/>
      <c r="C4" s="233"/>
      <c r="D4" s="231" t="s">
        <v>259</v>
      </c>
      <c r="E4" s="231" t="s">
        <v>260</v>
      </c>
      <c r="F4" s="231"/>
    </row>
    <row r="5" spans="1:6" ht="18.75" x14ac:dyDescent="0.3">
      <c r="A5" s="65" t="s">
        <v>158</v>
      </c>
      <c r="B5" s="68"/>
      <c r="C5" s="139"/>
      <c r="D5" s="69"/>
      <c r="E5" s="69"/>
      <c r="F5" s="69"/>
    </row>
    <row r="6" spans="1:6" ht="18.75" x14ac:dyDescent="0.25">
      <c r="A6" s="63" t="s">
        <v>159</v>
      </c>
      <c r="B6" s="93"/>
      <c r="C6" s="105"/>
      <c r="D6" s="114"/>
      <c r="E6" s="114"/>
      <c r="F6" s="114"/>
    </row>
    <row r="7" spans="1:6" ht="75" x14ac:dyDescent="0.25">
      <c r="A7" s="30" t="s">
        <v>160</v>
      </c>
      <c r="B7" s="260" t="s">
        <v>324</v>
      </c>
      <c r="C7" s="261">
        <v>0</v>
      </c>
      <c r="D7" s="260">
        <v>0</v>
      </c>
      <c r="E7" s="262">
        <v>0</v>
      </c>
      <c r="F7" s="93"/>
    </row>
    <row r="8" spans="1:6" ht="18.75" x14ac:dyDescent="0.25">
      <c r="A8" s="30" t="s">
        <v>257</v>
      </c>
      <c r="B8" s="246" t="s">
        <v>325</v>
      </c>
      <c r="C8" s="263">
        <v>4918</v>
      </c>
      <c r="D8" s="246">
        <v>0</v>
      </c>
      <c r="E8" s="245">
        <v>0</v>
      </c>
      <c r="F8" s="93">
        <v>0</v>
      </c>
    </row>
    <row r="9" spans="1:6" ht="18.75" x14ac:dyDescent="0.25">
      <c r="A9" s="30" t="s">
        <v>258</v>
      </c>
      <c r="B9" s="394" t="s">
        <v>326</v>
      </c>
      <c r="C9" s="264">
        <v>2838</v>
      </c>
      <c r="D9" s="246">
        <v>53</v>
      </c>
      <c r="E9" s="265">
        <v>19466</v>
      </c>
      <c r="F9" s="178">
        <v>4360</v>
      </c>
    </row>
    <row r="10" spans="1:6" ht="18.75" x14ac:dyDescent="0.25">
      <c r="A10" s="63" t="s">
        <v>161</v>
      </c>
      <c r="B10" s="260"/>
      <c r="C10" s="263"/>
      <c r="D10" s="246"/>
      <c r="E10" s="245"/>
      <c r="F10" s="93"/>
    </row>
    <row r="11" spans="1:6" ht="18.75" x14ac:dyDescent="0.25">
      <c r="A11" s="30" t="s">
        <v>162</v>
      </c>
      <c r="B11" s="246"/>
      <c r="C11" s="263"/>
      <c r="D11" s="246"/>
      <c r="E11" s="245"/>
      <c r="F11" s="93"/>
    </row>
    <row r="12" spans="1:6" ht="18.75" x14ac:dyDescent="0.3">
      <c r="A12" s="30" t="s">
        <v>163</v>
      </c>
      <c r="B12" s="266" t="s">
        <v>327</v>
      </c>
      <c r="C12" s="267">
        <v>945</v>
      </c>
      <c r="D12" s="246">
        <v>0</v>
      </c>
      <c r="E12" s="265">
        <v>0</v>
      </c>
      <c r="F12" s="178"/>
    </row>
    <row r="13" spans="1:6" ht="37.5" x14ac:dyDescent="0.25">
      <c r="A13" s="30" t="s">
        <v>256</v>
      </c>
      <c r="B13" s="260"/>
      <c r="C13" s="263"/>
      <c r="D13" s="246"/>
      <c r="E13" s="245"/>
      <c r="F13" s="178"/>
    </row>
    <row r="14" spans="1:6" ht="30" x14ac:dyDescent="0.25">
      <c r="A14" s="66" t="s">
        <v>188</v>
      </c>
      <c r="B14" s="268" t="s">
        <v>328</v>
      </c>
      <c r="C14" s="92">
        <v>59</v>
      </c>
      <c r="D14" s="93">
        <v>0</v>
      </c>
      <c r="E14" s="93">
        <v>0</v>
      </c>
      <c r="F14" s="93">
        <v>270</v>
      </c>
    </row>
    <row r="15" spans="1:6" ht="18.75" x14ac:dyDescent="0.25">
      <c r="A15" s="70" t="s">
        <v>164</v>
      </c>
      <c r="B15" s="93"/>
      <c r="C15" s="92"/>
      <c r="D15" s="93"/>
      <c r="E15" s="93"/>
      <c r="F15" s="93"/>
    </row>
    <row r="16" spans="1:6" ht="18.75" customHeight="1" x14ac:dyDescent="0.3">
      <c r="A16" s="46" t="s">
        <v>165</v>
      </c>
      <c r="B16" s="67" t="s">
        <v>169</v>
      </c>
      <c r="C16" s="140" t="s">
        <v>168</v>
      </c>
      <c r="D16" s="67"/>
      <c r="E16" s="67"/>
      <c r="F16" s="67"/>
    </row>
    <row r="17" spans="1:6" ht="18.75" x14ac:dyDescent="0.25">
      <c r="A17" s="30" t="s">
        <v>166</v>
      </c>
      <c r="B17" s="93"/>
      <c r="C17" s="92"/>
      <c r="D17" s="93"/>
      <c r="E17" s="93"/>
      <c r="F17" s="93"/>
    </row>
    <row r="18" spans="1:6" ht="18.75" x14ac:dyDescent="0.25">
      <c r="A18" s="30" t="s">
        <v>167</v>
      </c>
      <c r="B18" s="93"/>
      <c r="C18" s="92"/>
      <c r="D18" s="93"/>
      <c r="E18" s="93"/>
      <c r="F18" s="93"/>
    </row>
    <row r="19" spans="1:6" ht="18.75" x14ac:dyDescent="0.3">
      <c r="A19" s="1"/>
      <c r="B19" s="1"/>
      <c r="C19" s="1"/>
      <c r="D19" s="1"/>
      <c r="E19" s="1"/>
      <c r="F19" s="1"/>
    </row>
    <row r="21" spans="1:6" ht="37.5" customHeight="1" x14ac:dyDescent="0.25"/>
    <row r="22" spans="1:6" ht="75" customHeight="1" x14ac:dyDescent="0.25"/>
    <row r="23" spans="1:6" ht="38.25" customHeight="1" x14ac:dyDescent="0.25"/>
    <row r="32" spans="1:6" ht="18.75" x14ac:dyDescent="0.3">
      <c r="A32" s="1"/>
      <c r="B32" s="1"/>
      <c r="C32" s="1"/>
      <c r="D32" s="1"/>
      <c r="E32" s="1"/>
      <c r="F32" s="1"/>
    </row>
    <row r="33" spans="1:6" ht="18.75" x14ac:dyDescent="0.3">
      <c r="A33" s="1"/>
      <c r="B33" s="1"/>
      <c r="C33" s="1"/>
      <c r="D33" s="1"/>
      <c r="E33" s="1"/>
      <c r="F33" s="1"/>
    </row>
  </sheetData>
  <mergeCells count="3">
    <mergeCell ref="A1:C1"/>
    <mergeCell ref="A2:C2"/>
    <mergeCell ref="D3:E3"/>
  </mergeCells>
  <hyperlinks>
    <hyperlink ref="B9" r:id="rId1"/>
    <hyperlink ref="B14" r:id="rId2"/>
  </hyperlinks>
  <pageMargins left="0.7" right="0.7" top="0.75" bottom="0.75" header="0.3" footer="0.3"/>
  <pageSetup paperSize="9" orientation="landscape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activeCell="B3" sqref="B3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457" t="s">
        <v>170</v>
      </c>
      <c r="B1" s="457"/>
    </row>
    <row r="2" spans="1:2" ht="18.75" x14ac:dyDescent="0.25">
      <c r="A2" s="170" t="s">
        <v>171</v>
      </c>
      <c r="B2" s="170" t="s">
        <v>178</v>
      </c>
    </row>
    <row r="3" spans="1:2" ht="73.5" customHeight="1" x14ac:dyDescent="0.25">
      <c r="A3" s="142" t="s">
        <v>172</v>
      </c>
      <c r="B3" s="146">
        <v>1</v>
      </c>
    </row>
    <row r="4" spans="1:2" ht="101.25" customHeight="1" x14ac:dyDescent="0.25">
      <c r="A4" s="142" t="s">
        <v>173</v>
      </c>
      <c r="B4" s="146">
        <v>0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43" t="s">
        <v>174</v>
      </c>
      <c r="B1" s="143"/>
      <c r="C1" s="143"/>
      <c r="D1" s="143"/>
    </row>
    <row r="2" spans="1:4" ht="37.5" customHeight="1" x14ac:dyDescent="0.25">
      <c r="A2" s="170" t="s">
        <v>59</v>
      </c>
      <c r="B2" s="170" t="s">
        <v>175</v>
      </c>
      <c r="C2" s="170" t="s">
        <v>176</v>
      </c>
      <c r="D2" s="170" t="s">
        <v>177</v>
      </c>
    </row>
    <row r="3" spans="1:4" ht="44.25" customHeight="1" x14ac:dyDescent="0.25">
      <c r="A3" s="60">
        <v>1</v>
      </c>
      <c r="B3" s="30" t="s">
        <v>179</v>
      </c>
      <c r="C3" s="71"/>
      <c r="D3" s="21"/>
    </row>
    <row r="4" spans="1:4" ht="59.25" customHeight="1" x14ac:dyDescent="0.25">
      <c r="A4" s="60">
        <v>2</v>
      </c>
      <c r="B4" s="30" t="s">
        <v>180</v>
      </c>
      <c r="C4" s="71"/>
      <c r="D4" s="21"/>
    </row>
    <row r="5" spans="1:4" ht="49.5" customHeight="1" x14ac:dyDescent="0.25">
      <c r="A5" s="60">
        <v>3</v>
      </c>
      <c r="B5" s="30" t="s">
        <v>181</v>
      </c>
      <c r="C5" s="71"/>
      <c r="D5" s="21"/>
    </row>
    <row r="6" spans="1:4" ht="48.75" customHeight="1" x14ac:dyDescent="0.25">
      <c r="A6" s="60">
        <v>4</v>
      </c>
      <c r="B6" s="64" t="s">
        <v>164</v>
      </c>
      <c r="C6" s="71"/>
      <c r="D6" s="21"/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90" zoomScaleNormal="100" zoomScaleSheetLayoutView="90" workbookViewId="0">
      <selection activeCell="E10" sqref="E10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471" t="s">
        <v>145</v>
      </c>
      <c r="B1" s="471"/>
      <c r="C1" s="471"/>
      <c r="D1" s="471"/>
      <c r="E1" s="471"/>
    </row>
    <row r="2" spans="1:5" ht="39" customHeight="1" x14ac:dyDescent="0.25">
      <c r="A2" s="166" t="s">
        <v>59</v>
      </c>
      <c r="B2" s="166" t="s">
        <v>146</v>
      </c>
      <c r="C2" s="166" t="s">
        <v>147</v>
      </c>
      <c r="D2" s="166" t="s">
        <v>148</v>
      </c>
      <c r="E2" s="166" t="s">
        <v>149</v>
      </c>
    </row>
    <row r="3" spans="1:5" ht="18.75" x14ac:dyDescent="0.25">
      <c r="A3" s="63">
        <v>1</v>
      </c>
      <c r="B3" s="63" t="s">
        <v>150</v>
      </c>
      <c r="C3" s="96">
        <v>0</v>
      </c>
      <c r="D3" s="96">
        <v>0</v>
      </c>
      <c r="E3" s="64"/>
    </row>
    <row r="4" spans="1:5" ht="18.75" x14ac:dyDescent="0.25">
      <c r="A4" s="30">
        <v>2</v>
      </c>
      <c r="B4" s="63" t="s">
        <v>151</v>
      </c>
      <c r="C4" s="96">
        <v>0</v>
      </c>
      <c r="D4" s="96">
        <v>0</v>
      </c>
      <c r="E4" s="64"/>
    </row>
    <row r="5" spans="1:5" ht="18.75" x14ac:dyDescent="0.25">
      <c r="A5" s="63">
        <v>3</v>
      </c>
      <c r="B5" s="63" t="s">
        <v>152</v>
      </c>
      <c r="C5" s="96">
        <v>0</v>
      </c>
      <c r="D5" s="96">
        <v>0</v>
      </c>
      <c r="E5" s="64"/>
    </row>
    <row r="6" spans="1:5" ht="18.75" x14ac:dyDescent="0.25">
      <c r="A6" s="472">
        <v>4</v>
      </c>
      <c r="B6" s="472" t="s">
        <v>153</v>
      </c>
      <c r="C6" s="179">
        <v>0</v>
      </c>
      <c r="D6" s="96">
        <v>0</v>
      </c>
      <c r="E6" s="64"/>
    </row>
    <row r="7" spans="1:5" ht="18.75" x14ac:dyDescent="0.25">
      <c r="A7" s="473"/>
      <c r="B7" s="473"/>
      <c r="C7" s="179">
        <v>0</v>
      </c>
      <c r="D7" s="96">
        <v>0</v>
      </c>
      <c r="E7" s="64"/>
    </row>
    <row r="8" spans="1:5" ht="18.75" x14ac:dyDescent="0.25">
      <c r="A8" s="30">
        <v>5</v>
      </c>
      <c r="B8" s="63" t="s">
        <v>154</v>
      </c>
      <c r="C8" s="179">
        <v>0</v>
      </c>
      <c r="D8" s="96">
        <v>0</v>
      </c>
      <c r="E8" s="64"/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="90" zoomScaleNormal="80" zoomScaleSheetLayoutView="90" workbookViewId="0">
      <selection activeCell="A6" sqref="A6:L12"/>
    </sheetView>
  </sheetViews>
  <sheetFormatPr defaultColWidth="9.140625" defaultRowHeight="15" x14ac:dyDescent="0.25"/>
  <cols>
    <col min="1" max="1" width="11.42578125" style="37" customWidth="1"/>
    <col min="2" max="2" width="12.5703125" style="37" customWidth="1"/>
    <col min="3" max="3" width="21.28515625" style="37" customWidth="1"/>
    <col min="4" max="4" width="13.140625" style="37" customWidth="1"/>
    <col min="5" max="5" width="24" style="37" customWidth="1"/>
    <col min="6" max="6" width="21.5703125" style="37" customWidth="1"/>
    <col min="7" max="7" width="11.28515625" style="37" customWidth="1"/>
    <col min="8" max="8" width="12.5703125" style="37" customWidth="1"/>
    <col min="9" max="9" width="11.5703125" style="37" customWidth="1"/>
    <col min="10" max="10" width="11.28515625" style="37" bestFit="1" customWidth="1"/>
    <col min="11" max="11" width="23.85546875" style="37" customWidth="1"/>
    <col min="12" max="12" width="22.140625" style="37" customWidth="1"/>
    <col min="13" max="13" width="18.42578125" style="37" customWidth="1"/>
    <col min="14" max="33" width="9.140625" style="37"/>
    <col min="34" max="34" width="12.28515625" style="37" bestFit="1" customWidth="1"/>
    <col min="35" max="16384" width="9.140625" style="37"/>
  </cols>
  <sheetData>
    <row r="1" spans="1:13" ht="18.75" customHeight="1" x14ac:dyDescent="0.25">
      <c r="A1" s="457" t="s">
        <v>121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</row>
    <row r="2" spans="1:13" ht="19.5" customHeight="1" x14ac:dyDescent="0.3">
      <c r="A2" s="478" t="s">
        <v>41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</row>
    <row r="3" spans="1:13" ht="18.75" x14ac:dyDescent="0.3">
      <c r="A3" s="453" t="s">
        <v>17</v>
      </c>
      <c r="B3" s="467" t="s">
        <v>11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</row>
    <row r="4" spans="1:13" ht="19.5" customHeight="1" x14ac:dyDescent="0.25">
      <c r="A4" s="453"/>
      <c r="B4" s="453" t="s">
        <v>12</v>
      </c>
      <c r="C4" s="453" t="s">
        <v>18</v>
      </c>
      <c r="D4" s="453" t="s">
        <v>122</v>
      </c>
      <c r="E4" s="453"/>
      <c r="F4" s="453" t="s">
        <v>13</v>
      </c>
      <c r="G4" s="443" t="s">
        <v>232</v>
      </c>
      <c r="H4" s="453" t="s">
        <v>77</v>
      </c>
      <c r="I4" s="453" t="s">
        <v>81</v>
      </c>
      <c r="J4" s="453" t="s">
        <v>14</v>
      </c>
      <c r="K4" s="453" t="s">
        <v>43</v>
      </c>
      <c r="L4" s="453" t="s">
        <v>15</v>
      </c>
    </row>
    <row r="5" spans="1:13" ht="37.5" customHeight="1" x14ac:dyDescent="0.25">
      <c r="A5" s="453"/>
      <c r="B5" s="453"/>
      <c r="C5" s="453"/>
      <c r="D5" s="170" t="s">
        <v>124</v>
      </c>
      <c r="E5" s="170" t="s">
        <v>123</v>
      </c>
      <c r="F5" s="453"/>
      <c r="G5" s="445"/>
      <c r="H5" s="453"/>
      <c r="I5" s="453"/>
      <c r="J5" s="453"/>
      <c r="K5" s="453"/>
      <c r="L5" s="453"/>
    </row>
    <row r="6" spans="1:13" s="74" customFormat="1" ht="36" customHeight="1" x14ac:dyDescent="0.3">
      <c r="A6" s="172">
        <f>SUM(B6:L6)-A10</f>
        <v>106</v>
      </c>
      <c r="B6" s="98">
        <v>1</v>
      </c>
      <c r="C6" s="98">
        <v>3</v>
      </c>
      <c r="D6" s="98">
        <v>3</v>
      </c>
      <c r="E6" s="98">
        <v>1</v>
      </c>
      <c r="F6" s="98">
        <v>7</v>
      </c>
      <c r="G6" s="98">
        <v>5</v>
      </c>
      <c r="H6" s="98">
        <v>12</v>
      </c>
      <c r="I6" s="98">
        <v>1</v>
      </c>
      <c r="J6" s="98">
        <v>38</v>
      </c>
      <c r="K6" s="98">
        <v>18</v>
      </c>
      <c r="L6" s="98">
        <v>38</v>
      </c>
      <c r="M6" s="85"/>
    </row>
    <row r="7" spans="1:13" ht="18.75" customHeight="1" x14ac:dyDescent="0.3">
      <c r="A7" s="474" t="str">
        <f>IF(A6=B6+C6+D6+E6+F6+G6+H6+I6+J6+K6+L6-A10,"ПРАВИЛЬНО"," НЕПРАВИЛЬНО")</f>
        <v>ПРАВИЛЬНО</v>
      </c>
      <c r="B7" s="475"/>
      <c r="C7" s="476" t="s">
        <v>16</v>
      </c>
      <c r="D7" s="476"/>
      <c r="E7" s="476"/>
      <c r="F7" s="476"/>
      <c r="G7" s="476"/>
      <c r="H7" s="476"/>
      <c r="I7" s="476"/>
      <c r="J7" s="476"/>
      <c r="K7" s="476"/>
      <c r="L7" s="477"/>
      <c r="M7" s="86"/>
    </row>
    <row r="8" spans="1:13" ht="36" customHeight="1" x14ac:dyDescent="0.25">
      <c r="A8" s="99">
        <f>SUM(B8:L8)</f>
        <v>100</v>
      </c>
      <c r="B8" s="99">
        <f>100/A6*(B6-B10)</f>
        <v>0.94339622641509435</v>
      </c>
      <c r="C8" s="99">
        <f>100/A6*(C6-C10)</f>
        <v>2.8301886792452828</v>
      </c>
      <c r="D8" s="99">
        <f>100/A6*(D6-D10)</f>
        <v>2.8301886792452828</v>
      </c>
      <c r="E8" s="99">
        <f>100/A6*(E6-E10)</f>
        <v>0.94339622641509435</v>
      </c>
      <c r="F8" s="99">
        <f>100/A6*(F6-F10)</f>
        <v>2.8301886792452828</v>
      </c>
      <c r="G8" s="99">
        <f>100/A6*(G6-G10)</f>
        <v>0</v>
      </c>
      <c r="H8" s="99">
        <f>100/A6*(H6-H10)</f>
        <v>8.4905660377358494</v>
      </c>
      <c r="I8" s="99">
        <f>100/A6*(I6-I10)</f>
        <v>0.94339622641509435</v>
      </c>
      <c r="J8" s="99">
        <f>100/A6*(J6-J10)</f>
        <v>31.132075471698112</v>
      </c>
      <c r="K8" s="99">
        <f>100/A6*(K6-K10)</f>
        <v>13.20754716981132</v>
      </c>
      <c r="L8" s="99">
        <f>100/A6*(L6-L10)</f>
        <v>35.849056603773583</v>
      </c>
      <c r="M8" s="227"/>
    </row>
    <row r="9" spans="1:13" ht="19.5" customHeight="1" x14ac:dyDescent="0.3">
      <c r="A9" s="467" t="s">
        <v>202</v>
      </c>
      <c r="B9" s="467"/>
      <c r="C9" s="467"/>
      <c r="D9" s="467"/>
      <c r="E9" s="467"/>
      <c r="F9" s="467"/>
      <c r="G9" s="467"/>
      <c r="H9" s="467"/>
      <c r="I9" s="467"/>
      <c r="J9" s="467"/>
      <c r="K9" s="467"/>
      <c r="L9" s="467"/>
      <c r="M9" s="86"/>
    </row>
    <row r="10" spans="1:13" s="58" customFormat="1" ht="36" customHeight="1" x14ac:dyDescent="0.25">
      <c r="A10" s="94">
        <f>SUM(B10:L10)</f>
        <v>21</v>
      </c>
      <c r="B10" s="21">
        <v>0</v>
      </c>
      <c r="C10" s="21">
        <v>0</v>
      </c>
      <c r="D10" s="21">
        <v>0</v>
      </c>
      <c r="E10" s="21">
        <v>0</v>
      </c>
      <c r="F10" s="21">
        <v>4</v>
      </c>
      <c r="G10" s="21">
        <v>5</v>
      </c>
      <c r="H10" s="21">
        <v>3</v>
      </c>
      <c r="I10" s="21">
        <v>0</v>
      </c>
      <c r="J10" s="21">
        <v>5</v>
      </c>
      <c r="K10" s="21">
        <v>4</v>
      </c>
      <c r="L10" s="21">
        <v>0</v>
      </c>
    </row>
    <row r="11" spans="1:13" ht="19.5" customHeight="1" x14ac:dyDescent="0.25">
      <c r="A11" s="466" t="s">
        <v>196</v>
      </c>
      <c r="B11" s="466"/>
      <c r="C11" s="466"/>
      <c r="D11" s="466"/>
      <c r="E11" s="466"/>
      <c r="F11" s="466"/>
      <c r="G11" s="466"/>
      <c r="H11" s="466"/>
      <c r="I11" s="466"/>
      <c r="J11" s="466"/>
      <c r="K11" s="466"/>
      <c r="L11" s="466"/>
    </row>
    <row r="12" spans="1:13" s="75" customFormat="1" ht="36" customHeight="1" x14ac:dyDescent="0.3">
      <c r="A12" s="35">
        <f>SUM(B12:L12)</f>
        <v>17</v>
      </c>
      <c r="B12" s="141">
        <v>0</v>
      </c>
      <c r="C12" s="141">
        <v>0</v>
      </c>
      <c r="D12" s="141">
        <v>0</v>
      </c>
      <c r="E12" s="141">
        <v>0</v>
      </c>
      <c r="F12" s="141">
        <v>0</v>
      </c>
      <c r="G12" s="141">
        <v>1</v>
      </c>
      <c r="H12" s="141">
        <v>0</v>
      </c>
      <c r="I12" s="141">
        <v>0</v>
      </c>
      <c r="J12" s="141">
        <v>10</v>
      </c>
      <c r="K12" s="141">
        <v>2</v>
      </c>
      <c r="L12" s="141">
        <v>4</v>
      </c>
    </row>
    <row r="13" spans="1:13" s="75" customFormat="1" ht="18.75" x14ac:dyDescent="0.3"/>
    <row r="14" spans="1:13" s="75" customFormat="1" ht="18.75" x14ac:dyDescent="0.3"/>
    <row r="15" spans="1:13" s="75" customFormat="1" ht="18.75" x14ac:dyDescent="0.3"/>
    <row r="16" spans="1:13" s="75" customFormat="1" ht="18.75" x14ac:dyDescent="0.3"/>
    <row r="17" s="75" customFormat="1" ht="18.75" x14ac:dyDescent="0.3"/>
    <row r="18" s="75" customFormat="1" ht="18.75" x14ac:dyDescent="0.3"/>
    <row r="19" s="75" customFormat="1" ht="18.75" x14ac:dyDescent="0.3"/>
    <row r="20" s="75" customFormat="1" ht="18.75" x14ac:dyDescent="0.3"/>
    <row r="21" s="75" customFormat="1" ht="18.75" x14ac:dyDescent="0.3"/>
    <row r="22" s="75" customFormat="1" ht="18.75" x14ac:dyDescent="0.3"/>
    <row r="23" s="75" customFormat="1" ht="18.75" x14ac:dyDescent="0.3"/>
    <row r="24" s="75" customFormat="1" ht="18.75" x14ac:dyDescent="0.3"/>
    <row r="25" s="75" customFormat="1" ht="18.75" x14ac:dyDescent="0.3"/>
    <row r="26" s="75" customFormat="1" ht="18.75" x14ac:dyDescent="0.3"/>
    <row r="27" s="75" customFormat="1" ht="18.75" x14ac:dyDescent="0.3"/>
    <row r="28" s="75" customFormat="1" ht="18.75" x14ac:dyDescent="0.3"/>
    <row r="29" s="75" customFormat="1" ht="18.75" x14ac:dyDescent="0.3"/>
    <row r="30" s="75" customFormat="1" ht="18.75" x14ac:dyDescent="0.3"/>
    <row r="31" s="75" customFormat="1" ht="18.75" x14ac:dyDescent="0.3"/>
    <row r="32" s="75" customFormat="1" ht="18.75" x14ac:dyDescent="0.3"/>
    <row r="33" s="75" customFormat="1" ht="18.75" x14ac:dyDescent="0.3"/>
    <row r="34" s="75" customFormat="1" ht="18.75" x14ac:dyDescent="0.3"/>
    <row r="35" s="75" customFormat="1" ht="18.75" x14ac:dyDescent="0.3"/>
    <row r="36" s="75" customFormat="1" ht="18.75" x14ac:dyDescent="0.3"/>
    <row r="37" s="75" customFormat="1" ht="18.75" x14ac:dyDescent="0.3"/>
    <row r="38" s="75" customFormat="1" ht="18.75" x14ac:dyDescent="0.3"/>
    <row r="39" s="75" customFormat="1" ht="18.75" x14ac:dyDescent="0.3"/>
    <row r="40" s="75" customFormat="1" ht="18.75" x14ac:dyDescent="0.3"/>
    <row r="41" s="75" customFormat="1" ht="18.75" x14ac:dyDescent="0.3"/>
    <row r="42" s="75" customFormat="1" ht="18.75" x14ac:dyDescent="0.3"/>
    <row r="43" s="75" customFormat="1" ht="18.75" x14ac:dyDescent="0.3"/>
    <row r="44" s="75" customFormat="1" ht="18.75" x14ac:dyDescent="0.3"/>
    <row r="45" s="75" customFormat="1" ht="18.75" x14ac:dyDescent="0.3"/>
    <row r="46" s="75" customFormat="1" ht="18.75" x14ac:dyDescent="0.3"/>
    <row r="47" s="75" customFormat="1" ht="18.75" x14ac:dyDescent="0.3"/>
    <row r="48" s="75" customFormat="1" ht="18.75" x14ac:dyDescent="0.3"/>
    <row r="49" s="75" customFormat="1" ht="18.75" x14ac:dyDescent="0.3"/>
    <row r="50" s="75" customFormat="1" ht="18.75" x14ac:dyDescent="0.3"/>
    <row r="51" s="75" customFormat="1" ht="18.75" x14ac:dyDescent="0.3"/>
    <row r="52" s="75" customFormat="1" ht="18.75" x14ac:dyDescent="0.3"/>
    <row r="53" s="75" customFormat="1" ht="18.75" x14ac:dyDescent="0.3"/>
    <row r="54" s="76" customFormat="1" x14ac:dyDescent="0.25"/>
    <row r="55" s="76" customFormat="1" x14ac:dyDescent="0.25"/>
    <row r="56" s="76" customFormat="1" x14ac:dyDescent="0.25"/>
    <row r="57" s="76" customFormat="1" x14ac:dyDescent="0.25"/>
    <row r="58" s="76" customFormat="1" x14ac:dyDescent="0.25"/>
    <row r="59" s="76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  <mergeCell ref="A9:L9"/>
    <mergeCell ref="A11:L11"/>
    <mergeCell ref="I4:I5"/>
    <mergeCell ref="J4:J5"/>
    <mergeCell ref="K4:K5"/>
    <mergeCell ref="L4:L5"/>
    <mergeCell ref="A7:B7"/>
    <mergeCell ref="C7:L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19" zoomScale="90" zoomScaleNormal="100" zoomScaleSheetLayoutView="90" workbookViewId="0">
      <selection activeCell="B37" sqref="B37:C38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442" t="s">
        <v>42</v>
      </c>
      <c r="B1" s="442"/>
      <c r="C1" s="442"/>
    </row>
    <row r="2" spans="1:4" ht="18.75" customHeight="1" x14ac:dyDescent="0.25">
      <c r="A2" s="170" t="s">
        <v>1</v>
      </c>
      <c r="B2" s="170" t="s">
        <v>2</v>
      </c>
      <c r="C2" s="170" t="s">
        <v>44</v>
      </c>
    </row>
    <row r="3" spans="1:4" ht="18.75" customHeight="1" x14ac:dyDescent="0.25">
      <c r="A3" s="28" t="s">
        <v>189</v>
      </c>
      <c r="B3" s="94">
        <v>63</v>
      </c>
      <c r="C3" s="88">
        <f>SUM(B6:B14)</f>
        <v>63</v>
      </c>
      <c r="D3" s="101">
        <f>SUM(B6:B14)-B4</f>
        <v>46</v>
      </c>
    </row>
    <row r="4" spans="1:4" ht="55.5" customHeight="1" x14ac:dyDescent="0.25">
      <c r="A4" s="90" t="s">
        <v>204</v>
      </c>
      <c r="B4" s="353">
        <v>17</v>
      </c>
      <c r="C4" s="87"/>
      <c r="D4" s="101"/>
    </row>
    <row r="5" spans="1:4" ht="18.75" x14ac:dyDescent="0.25">
      <c r="A5" s="173" t="s">
        <v>0</v>
      </c>
      <c r="B5" s="354"/>
      <c r="C5" s="82"/>
    </row>
    <row r="6" spans="1:4" ht="18.75" x14ac:dyDescent="0.25">
      <c r="A6" s="29" t="s">
        <v>194</v>
      </c>
      <c r="B6" s="355">
        <v>38</v>
      </c>
      <c r="C6" s="31">
        <f>100/B3*B6</f>
        <v>60.317460317460316</v>
      </c>
    </row>
    <row r="7" spans="1:4" ht="18.75" customHeight="1" x14ac:dyDescent="0.25">
      <c r="A7" s="29" t="s">
        <v>19</v>
      </c>
      <c r="B7" s="355">
        <v>3</v>
      </c>
      <c r="C7" s="31">
        <f>100/B3*B7</f>
        <v>4.7619047619047619</v>
      </c>
    </row>
    <row r="8" spans="1:4" ht="18.75" customHeight="1" x14ac:dyDescent="0.25">
      <c r="A8" s="29" t="s">
        <v>193</v>
      </c>
      <c r="B8" s="355">
        <v>0</v>
      </c>
      <c r="C8" s="31">
        <f>100/B3*B8</f>
        <v>0</v>
      </c>
    </row>
    <row r="9" spans="1:4" ht="18.75" customHeight="1" x14ac:dyDescent="0.25">
      <c r="A9" s="29" t="s">
        <v>20</v>
      </c>
      <c r="B9" s="355">
        <v>12</v>
      </c>
      <c r="C9" s="31">
        <f>100/B3*B9</f>
        <v>19.047619047619047</v>
      </c>
    </row>
    <row r="10" spans="1:4" ht="18.75" customHeight="1" x14ac:dyDescent="0.25">
      <c r="A10" s="29" t="s">
        <v>21</v>
      </c>
      <c r="B10" s="355">
        <v>1</v>
      </c>
      <c r="C10" s="31">
        <f>100/B3*B10</f>
        <v>1.5873015873015872</v>
      </c>
    </row>
    <row r="11" spans="1:4" ht="18.75" customHeight="1" x14ac:dyDescent="0.25">
      <c r="A11" s="29" t="s">
        <v>22</v>
      </c>
      <c r="B11" s="355">
        <v>4</v>
      </c>
      <c r="C11" s="31">
        <f>100/B3*B11</f>
        <v>6.3492063492063489</v>
      </c>
    </row>
    <row r="12" spans="1:4" ht="18.75" customHeight="1" x14ac:dyDescent="0.25">
      <c r="A12" s="29" t="s">
        <v>23</v>
      </c>
      <c r="B12" s="355">
        <v>0</v>
      </c>
      <c r="C12" s="31">
        <f>100/B3*B12</f>
        <v>0</v>
      </c>
    </row>
    <row r="13" spans="1:4" ht="18.75" customHeight="1" x14ac:dyDescent="0.25">
      <c r="A13" s="29" t="s">
        <v>24</v>
      </c>
      <c r="B13" s="355">
        <v>0</v>
      </c>
      <c r="C13" s="31">
        <f>100/B3*B13</f>
        <v>0</v>
      </c>
    </row>
    <row r="14" spans="1:4" ht="18.75" customHeight="1" x14ac:dyDescent="0.25">
      <c r="A14" s="30" t="s">
        <v>266</v>
      </c>
      <c r="B14" s="355">
        <v>5</v>
      </c>
      <c r="C14" s="31">
        <f>100/B3*B14</f>
        <v>7.9365079365079358</v>
      </c>
    </row>
    <row r="15" spans="1:4" ht="18.75" x14ac:dyDescent="0.25">
      <c r="A15" s="173" t="s">
        <v>25</v>
      </c>
      <c r="B15" s="356">
        <v>46</v>
      </c>
      <c r="C15" s="83" t="str">
        <f>IF(B15=D3,"ПРАВИЛЬНО","НЕПРАВИЛЬНО")</f>
        <v>ПРАВИЛЬНО</v>
      </c>
    </row>
    <row r="16" spans="1:4" ht="18.75" customHeight="1" x14ac:dyDescent="0.25">
      <c r="A16" s="29" t="s">
        <v>251</v>
      </c>
      <c r="B16" s="355">
        <v>25</v>
      </c>
      <c r="C16" s="31">
        <f>100/D3*B16</f>
        <v>54.347826086956516</v>
      </c>
    </row>
    <row r="17" spans="1:3" ht="56.25" customHeight="1" x14ac:dyDescent="0.25">
      <c r="A17" s="33" t="s">
        <v>201</v>
      </c>
      <c r="B17" s="355">
        <v>1</v>
      </c>
      <c r="C17" s="31">
        <f>100/D3*B17</f>
        <v>2.1739130434782608</v>
      </c>
    </row>
    <row r="18" spans="1:3" ht="18.75" customHeight="1" x14ac:dyDescent="0.25">
      <c r="A18" s="29" t="s">
        <v>26</v>
      </c>
      <c r="B18" s="355">
        <v>0</v>
      </c>
      <c r="C18" s="31">
        <f>100/D3*B18</f>
        <v>0</v>
      </c>
    </row>
    <row r="19" spans="1:3" ht="18.75" customHeight="1" x14ac:dyDescent="0.25">
      <c r="A19" s="29" t="s">
        <v>27</v>
      </c>
      <c r="B19" s="355">
        <v>8</v>
      </c>
      <c r="C19" s="31">
        <f>100/D3*B19</f>
        <v>17.391304347826086</v>
      </c>
    </row>
    <row r="20" spans="1:3" ht="18.75" customHeight="1" x14ac:dyDescent="0.25">
      <c r="A20" s="29" t="s">
        <v>28</v>
      </c>
      <c r="B20" s="355">
        <v>13</v>
      </c>
      <c r="C20" s="31">
        <f>100/D3*B20</f>
        <v>28.260869565217391</v>
      </c>
    </row>
    <row r="21" spans="1:3" ht="18.75" x14ac:dyDescent="0.25">
      <c r="A21" s="173" t="s">
        <v>29</v>
      </c>
      <c r="B21" s="356">
        <v>63</v>
      </c>
      <c r="C21" s="83" t="str">
        <f>IF(B21=B3,"ПРАВИЛЬНО","НЕПРАВИЛЬНО")</f>
        <v>ПРАВИЛЬНО</v>
      </c>
    </row>
    <row r="22" spans="1:3" ht="18.75" customHeight="1" x14ac:dyDescent="0.25">
      <c r="A22" s="32" t="s">
        <v>30</v>
      </c>
      <c r="B22" s="355">
        <v>0</v>
      </c>
      <c r="C22" s="31">
        <f>100/B3*B22</f>
        <v>0</v>
      </c>
    </row>
    <row r="23" spans="1:3" ht="18.75" x14ac:dyDescent="0.25">
      <c r="A23" s="29" t="s">
        <v>31</v>
      </c>
      <c r="B23" s="355">
        <v>0</v>
      </c>
      <c r="C23" s="31">
        <f>100/B3*B23</f>
        <v>0</v>
      </c>
    </row>
    <row r="24" spans="1:3" ht="18.75" x14ac:dyDescent="0.25">
      <c r="A24" s="29" t="s">
        <v>32</v>
      </c>
      <c r="B24" s="355">
        <v>1</v>
      </c>
      <c r="C24" s="31">
        <f>100/B3*B24</f>
        <v>1.5873015873015872</v>
      </c>
    </row>
    <row r="25" spans="1:3" ht="18.75" customHeight="1" x14ac:dyDescent="0.25">
      <c r="A25" s="29" t="s">
        <v>33</v>
      </c>
      <c r="B25" s="355">
        <v>62</v>
      </c>
      <c r="C25" s="31">
        <f>100/B3*B25</f>
        <v>98.412698412698404</v>
      </c>
    </row>
    <row r="26" spans="1:3" ht="18.75" x14ac:dyDescent="0.25">
      <c r="A26" s="173" t="s">
        <v>125</v>
      </c>
      <c r="B26" s="356">
        <v>46</v>
      </c>
      <c r="C26" s="83" t="str">
        <f>IF(B26=D3,"ПРАВИЛЬНО","НЕПРАВИЛЬНО")</f>
        <v>ПРАВИЛЬНО</v>
      </c>
    </row>
    <row r="27" spans="1:3" ht="18.75" customHeight="1" x14ac:dyDescent="0.25">
      <c r="A27" s="34" t="s">
        <v>40</v>
      </c>
      <c r="B27" s="355">
        <v>8</v>
      </c>
      <c r="C27" s="31">
        <f>100/D3*B27</f>
        <v>17.391304347826086</v>
      </c>
    </row>
    <row r="28" spans="1:3" ht="18.75" customHeight="1" x14ac:dyDescent="0.25">
      <c r="A28" s="34" t="s">
        <v>34</v>
      </c>
      <c r="B28" s="355">
        <v>8</v>
      </c>
      <c r="C28" s="31">
        <f>100/D3*B28</f>
        <v>17.391304347826086</v>
      </c>
    </row>
    <row r="29" spans="1:3" ht="18.75" customHeight="1" x14ac:dyDescent="0.25">
      <c r="A29" s="34" t="s">
        <v>35</v>
      </c>
      <c r="B29" s="355">
        <v>7</v>
      </c>
      <c r="C29" s="31">
        <f>100/D3*B29</f>
        <v>15.217391304347824</v>
      </c>
    </row>
    <row r="30" spans="1:3" ht="18.75" customHeight="1" x14ac:dyDescent="0.25">
      <c r="A30" s="34" t="s">
        <v>36</v>
      </c>
      <c r="B30" s="355">
        <v>23</v>
      </c>
      <c r="C30" s="31">
        <f>100/D3*B30</f>
        <v>50</v>
      </c>
    </row>
    <row r="31" spans="1:3" ht="18.75" x14ac:dyDescent="0.25">
      <c r="A31" s="84" t="s">
        <v>126</v>
      </c>
      <c r="B31" s="356">
        <v>46</v>
      </c>
      <c r="C31" s="83" t="str">
        <f>IF(B31=D3,"ПРАВИЛЬНО","НЕПРАВИЛЬНО")</f>
        <v>ПРАВИЛЬНО</v>
      </c>
    </row>
    <row r="32" spans="1:3" ht="18.75" customHeight="1" x14ac:dyDescent="0.25">
      <c r="A32" s="29" t="s">
        <v>40</v>
      </c>
      <c r="B32" s="355">
        <v>17</v>
      </c>
      <c r="C32" s="31">
        <f>100/D3*B32</f>
        <v>36.95652173913043</v>
      </c>
    </row>
    <row r="33" spans="1:3" ht="18.75" customHeight="1" x14ac:dyDescent="0.25">
      <c r="A33" s="29" t="s">
        <v>34</v>
      </c>
      <c r="B33" s="355">
        <v>12</v>
      </c>
      <c r="C33" s="31">
        <f>100/D3*B33</f>
        <v>26.086956521739129</v>
      </c>
    </row>
    <row r="34" spans="1:3" ht="18.75" customHeight="1" x14ac:dyDescent="0.25">
      <c r="A34" s="29" t="s">
        <v>35</v>
      </c>
      <c r="B34" s="355">
        <v>8</v>
      </c>
      <c r="C34" s="31">
        <f>100/D3*B34</f>
        <v>17.391304347826086</v>
      </c>
    </row>
    <row r="35" spans="1:3" ht="18.75" customHeight="1" x14ac:dyDescent="0.25">
      <c r="A35" s="29" t="s">
        <v>36</v>
      </c>
      <c r="B35" s="355">
        <v>9</v>
      </c>
      <c r="C35" s="31">
        <f>100/D3*B35</f>
        <v>19.565217391304348</v>
      </c>
    </row>
    <row r="36" spans="1:3" ht="18.75" x14ac:dyDescent="0.25">
      <c r="A36" s="173" t="s">
        <v>37</v>
      </c>
      <c r="B36" s="356">
        <v>46</v>
      </c>
      <c r="C36" s="83" t="str">
        <f>IF(B36=D3,"ПРАВИЛЬНО","НЕПРАВИЛЬНО")</f>
        <v>ПРАВИЛЬНО</v>
      </c>
    </row>
    <row r="37" spans="1:3" ht="18.75" customHeight="1" x14ac:dyDescent="0.25">
      <c r="A37" s="29" t="s">
        <v>38</v>
      </c>
      <c r="B37" s="355">
        <v>35</v>
      </c>
      <c r="C37" s="31">
        <f>100/D3*B37</f>
        <v>76.086956521739125</v>
      </c>
    </row>
    <row r="38" spans="1:3" ht="18.75" customHeight="1" x14ac:dyDescent="0.25">
      <c r="A38" s="29" t="s">
        <v>39</v>
      </c>
      <c r="B38" s="36">
        <v>11</v>
      </c>
      <c r="C38" s="31">
        <f>100/D3*B38</f>
        <v>23.913043478260867</v>
      </c>
    </row>
    <row r="39" spans="1:3" ht="18.75" x14ac:dyDescent="0.3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topLeftCell="A4" zoomScaleNormal="100" zoomScaleSheetLayoutView="100" workbookViewId="0">
      <selection activeCell="D4" sqref="D4:F6"/>
    </sheetView>
  </sheetViews>
  <sheetFormatPr defaultRowHeight="15" x14ac:dyDescent="0.2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479" t="s">
        <v>127</v>
      </c>
      <c r="B1" s="479"/>
      <c r="C1" s="479"/>
      <c r="D1" s="479"/>
      <c r="E1" s="479"/>
      <c r="F1" s="479"/>
    </row>
    <row r="2" spans="1:6" ht="102" customHeight="1" x14ac:dyDescent="0.25">
      <c r="A2" s="166" t="s">
        <v>128</v>
      </c>
      <c r="B2" s="166" t="s">
        <v>129</v>
      </c>
      <c r="C2" s="166" t="s">
        <v>264</v>
      </c>
      <c r="D2" s="166" t="s">
        <v>128</v>
      </c>
      <c r="E2" s="166" t="s">
        <v>129</v>
      </c>
      <c r="F2" s="166" t="s">
        <v>265</v>
      </c>
    </row>
    <row r="3" spans="1:6" ht="37.5" x14ac:dyDescent="0.25">
      <c r="A3" s="72" t="s">
        <v>130</v>
      </c>
      <c r="B3" s="35">
        <f>B4+B5+B6+B7+B8+B9+B10+B11+B12+B13+B14+B15+B16+B17+B18+B19+B20+B21+B22+B23+B24</f>
        <v>29</v>
      </c>
      <c r="C3" s="94"/>
      <c r="D3" s="72" t="s">
        <v>131</v>
      </c>
      <c r="E3" s="35">
        <f>E4+E5+E6+E7+E8+E9+E10+E11+E12+E13+E14+E15+E16+E17+E18+E19+E20+E21+E22+E23+E24</f>
        <v>3</v>
      </c>
      <c r="F3" s="94"/>
    </row>
    <row r="4" spans="1:6" ht="75" x14ac:dyDescent="0.3">
      <c r="A4" s="73" t="s">
        <v>330</v>
      </c>
      <c r="B4" s="21">
        <v>1</v>
      </c>
      <c r="C4" s="93" t="s">
        <v>329</v>
      </c>
      <c r="D4" s="269" t="s">
        <v>331</v>
      </c>
      <c r="E4" s="21">
        <v>1</v>
      </c>
      <c r="F4" s="64" t="s">
        <v>329</v>
      </c>
    </row>
    <row r="5" spans="1:6" ht="23.25" customHeight="1" x14ac:dyDescent="0.25">
      <c r="A5" s="73" t="s">
        <v>332</v>
      </c>
      <c r="B5" s="21">
        <v>1</v>
      </c>
      <c r="C5" s="93" t="s">
        <v>333</v>
      </c>
      <c r="D5" s="73" t="s">
        <v>759</v>
      </c>
      <c r="E5" s="21">
        <v>1</v>
      </c>
      <c r="F5" s="64" t="s">
        <v>760</v>
      </c>
    </row>
    <row r="6" spans="1:6" ht="75" x14ac:dyDescent="0.25">
      <c r="A6" s="321" t="s">
        <v>664</v>
      </c>
      <c r="B6" s="316">
        <v>1</v>
      </c>
      <c r="C6" s="322" t="s">
        <v>674</v>
      </c>
      <c r="D6" s="73" t="s">
        <v>759</v>
      </c>
      <c r="E6" s="21">
        <v>1</v>
      </c>
      <c r="F6" s="93" t="s">
        <v>761</v>
      </c>
    </row>
    <row r="7" spans="1:6" ht="93.75" x14ac:dyDescent="0.3">
      <c r="A7" s="323" t="s">
        <v>665</v>
      </c>
      <c r="B7" s="316">
        <v>1</v>
      </c>
      <c r="C7" s="322" t="s">
        <v>675</v>
      </c>
      <c r="D7" s="73"/>
      <c r="E7" s="21"/>
      <c r="F7" s="64"/>
    </row>
    <row r="8" spans="1:6" ht="112.5" x14ac:dyDescent="0.25">
      <c r="A8" s="236" t="s">
        <v>666</v>
      </c>
      <c r="B8" s="316">
        <v>2</v>
      </c>
      <c r="C8" s="324" t="s">
        <v>667</v>
      </c>
      <c r="D8" s="73"/>
      <c r="E8" s="21"/>
      <c r="F8" s="64"/>
    </row>
    <row r="9" spans="1:6" ht="112.5" x14ac:dyDescent="0.25">
      <c r="A9" s="236" t="s">
        <v>668</v>
      </c>
      <c r="B9" s="316">
        <v>1</v>
      </c>
      <c r="C9" s="325" t="s">
        <v>669</v>
      </c>
      <c r="D9" s="73"/>
      <c r="E9" s="21"/>
      <c r="F9" s="64"/>
    </row>
    <row r="10" spans="1:6" ht="131.25" x14ac:dyDescent="0.3">
      <c r="A10" s="323" t="s">
        <v>670</v>
      </c>
      <c r="B10" s="316">
        <v>1</v>
      </c>
      <c r="C10" s="236" t="s">
        <v>675</v>
      </c>
      <c r="D10" s="73"/>
      <c r="E10" s="21"/>
      <c r="F10" s="64"/>
    </row>
    <row r="11" spans="1:6" ht="75" x14ac:dyDescent="0.25">
      <c r="A11" s="236" t="s">
        <v>671</v>
      </c>
      <c r="B11" s="316">
        <v>1</v>
      </c>
      <c r="C11" s="236" t="s">
        <v>778</v>
      </c>
      <c r="D11" s="73"/>
      <c r="E11" s="21"/>
      <c r="F11" s="64"/>
    </row>
    <row r="12" spans="1:6" ht="28.9" customHeight="1" x14ac:dyDescent="0.25">
      <c r="A12" s="480" t="s">
        <v>672</v>
      </c>
      <c r="B12" s="482">
        <v>1</v>
      </c>
      <c r="C12" s="480" t="s">
        <v>673</v>
      </c>
      <c r="D12" s="73"/>
      <c r="E12" s="21"/>
      <c r="F12" s="64"/>
    </row>
    <row r="13" spans="1:6" ht="18.75" x14ac:dyDescent="0.25">
      <c r="A13" s="481"/>
      <c r="B13" s="483"/>
      <c r="C13" s="481"/>
      <c r="D13" s="73"/>
      <c r="E13" s="21"/>
      <c r="F13" s="64"/>
    </row>
    <row r="14" spans="1:6" ht="75" x14ac:dyDescent="0.25">
      <c r="A14" s="357" t="s">
        <v>762</v>
      </c>
      <c r="B14" s="21">
        <v>1</v>
      </c>
      <c r="C14" s="64" t="s">
        <v>763</v>
      </c>
      <c r="D14" s="73"/>
      <c r="E14" s="21"/>
      <c r="F14" s="64"/>
    </row>
    <row r="15" spans="1:6" ht="18" customHeight="1" x14ac:dyDescent="0.25">
      <c r="A15" s="357" t="s">
        <v>803</v>
      </c>
      <c r="B15" s="21">
        <v>2</v>
      </c>
      <c r="C15" s="64" t="s">
        <v>777</v>
      </c>
      <c r="D15" s="73"/>
      <c r="E15" s="21"/>
      <c r="F15" s="64"/>
    </row>
    <row r="16" spans="1:6" ht="75" x14ac:dyDescent="0.25">
      <c r="A16" s="357" t="s">
        <v>800</v>
      </c>
      <c r="B16" s="21">
        <v>12</v>
      </c>
      <c r="C16" s="64" t="s">
        <v>801</v>
      </c>
      <c r="E16" s="21"/>
      <c r="F16" s="64"/>
    </row>
    <row r="17" spans="1:6" ht="18.75" x14ac:dyDescent="0.25">
      <c r="A17" s="357" t="s">
        <v>779</v>
      </c>
      <c r="B17" s="21">
        <v>2</v>
      </c>
      <c r="C17" s="392" t="s">
        <v>801</v>
      </c>
      <c r="D17" s="73"/>
      <c r="E17" s="21"/>
      <c r="F17" s="64"/>
    </row>
    <row r="18" spans="1:6" ht="18.75" x14ac:dyDescent="0.25">
      <c r="A18" s="357" t="s">
        <v>802</v>
      </c>
      <c r="B18" s="21">
        <v>2</v>
      </c>
      <c r="C18" s="64"/>
      <c r="D18" s="73"/>
      <c r="E18" s="21"/>
      <c r="F18" s="64"/>
    </row>
    <row r="19" spans="1:6" ht="18.75" x14ac:dyDescent="0.25">
      <c r="A19" s="73"/>
      <c r="B19" s="21"/>
      <c r="C19" s="64"/>
      <c r="D19" s="73"/>
      <c r="E19" s="21"/>
      <c r="F19" s="64"/>
    </row>
    <row r="20" spans="1:6" ht="18.75" x14ac:dyDescent="0.25">
      <c r="A20" s="73"/>
      <c r="B20" s="21"/>
      <c r="C20" s="64"/>
      <c r="D20" s="73"/>
      <c r="E20" s="21"/>
      <c r="F20" s="64"/>
    </row>
    <row r="21" spans="1:6" ht="18.75" x14ac:dyDescent="0.25">
      <c r="A21" s="73"/>
      <c r="B21" s="21"/>
      <c r="C21" s="64"/>
      <c r="D21" s="73"/>
      <c r="E21" s="21"/>
      <c r="F21" s="64"/>
    </row>
    <row r="22" spans="1:6" ht="18.75" x14ac:dyDescent="0.25">
      <c r="A22" s="73"/>
      <c r="B22" s="21"/>
      <c r="C22" s="64"/>
      <c r="D22" s="73"/>
      <c r="E22" s="21"/>
      <c r="F22" s="64"/>
    </row>
    <row r="23" spans="1:6" ht="18.75" x14ac:dyDescent="0.25">
      <c r="A23" s="73"/>
      <c r="B23" s="21"/>
      <c r="C23" s="64"/>
      <c r="D23" s="73"/>
      <c r="E23" s="21"/>
      <c r="F23" s="64"/>
    </row>
    <row r="24" spans="1:6" ht="18.75" x14ac:dyDescent="0.25">
      <c r="A24" s="73"/>
      <c r="B24" s="21"/>
      <c r="C24" s="64"/>
      <c r="D24" s="73"/>
      <c r="E24" s="21"/>
      <c r="F24" s="64"/>
    </row>
  </sheetData>
  <sheetProtection sort="0" autoFilter="0" pivotTables="0"/>
  <mergeCells count="4">
    <mergeCell ref="A1:F1"/>
    <mergeCell ref="A12:A13"/>
    <mergeCell ref="B12:B13"/>
    <mergeCell ref="C12:C13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="80" zoomScaleNormal="100" zoomScaleSheetLayoutView="80" workbookViewId="0">
      <selection activeCell="B8" sqref="B8:D15"/>
    </sheetView>
  </sheetViews>
  <sheetFormatPr defaultRowHeight="15" x14ac:dyDescent="0.25"/>
  <cols>
    <col min="1" max="1" width="27.140625" customWidth="1"/>
    <col min="2" max="2" width="21.140625" customWidth="1"/>
    <col min="3" max="3" width="25.85546875" customWidth="1"/>
    <col min="4" max="5" width="25.5703125" customWidth="1"/>
  </cols>
  <sheetData>
    <row r="1" spans="1:5" ht="18.75" x14ac:dyDescent="0.25">
      <c r="A1" s="415" t="s">
        <v>45</v>
      </c>
      <c r="B1" s="415"/>
      <c r="C1" s="415"/>
      <c r="D1" s="415"/>
      <c r="E1" s="415"/>
    </row>
    <row r="2" spans="1:5" ht="18.75" x14ac:dyDescent="0.25">
      <c r="A2" s="453" t="s">
        <v>46</v>
      </c>
      <c r="B2" s="484" t="s">
        <v>47</v>
      </c>
      <c r="C2" s="484"/>
      <c r="D2" s="484"/>
      <c r="E2" s="484"/>
    </row>
    <row r="3" spans="1:5" ht="57.75" customHeight="1" x14ac:dyDescent="0.25">
      <c r="A3" s="453"/>
      <c r="B3" s="169" t="s">
        <v>48</v>
      </c>
      <c r="C3" s="169" t="s">
        <v>51</v>
      </c>
      <c r="D3" s="168" t="s">
        <v>50</v>
      </c>
      <c r="E3" s="170" t="s">
        <v>49</v>
      </c>
    </row>
    <row r="4" spans="1:5" ht="18.75" x14ac:dyDescent="0.25">
      <c r="A4" s="30" t="s">
        <v>75</v>
      </c>
      <c r="B4" s="21"/>
      <c r="C4" s="78"/>
      <c r="D4" s="96"/>
      <c r="E4" s="96"/>
    </row>
    <row r="5" spans="1:5" ht="18.75" x14ac:dyDescent="0.25">
      <c r="A5" s="33" t="s">
        <v>79</v>
      </c>
      <c r="B5" s="24"/>
      <c r="C5" s="78"/>
      <c r="D5" s="96"/>
      <c r="E5" s="96"/>
    </row>
    <row r="6" spans="1:5" ht="18.75" x14ac:dyDescent="0.25">
      <c r="A6" s="51" t="s">
        <v>190</v>
      </c>
      <c r="B6" s="78"/>
      <c r="C6" s="78"/>
      <c r="D6" s="96"/>
      <c r="E6" s="96"/>
    </row>
    <row r="7" spans="1:5" ht="18.75" x14ac:dyDescent="0.25">
      <c r="A7" s="51" t="s">
        <v>76</v>
      </c>
      <c r="B7" s="78"/>
      <c r="C7" s="78"/>
      <c r="D7" s="96"/>
      <c r="E7" s="96"/>
    </row>
    <row r="8" spans="1:5" ht="18.75" x14ac:dyDescent="0.25">
      <c r="A8" s="33" t="s">
        <v>197</v>
      </c>
      <c r="B8" s="24">
        <v>1</v>
      </c>
      <c r="C8" s="78"/>
      <c r="D8" s="96"/>
      <c r="E8" s="77"/>
    </row>
    <row r="9" spans="1:5" ht="18.75" x14ac:dyDescent="0.25">
      <c r="A9" s="51" t="s">
        <v>80</v>
      </c>
      <c r="B9" s="96"/>
      <c r="C9" s="78"/>
      <c r="D9" s="96"/>
      <c r="E9" s="96"/>
    </row>
    <row r="10" spans="1:5" ht="18.75" x14ac:dyDescent="0.25">
      <c r="A10" s="51" t="s">
        <v>78</v>
      </c>
      <c r="B10" s="78"/>
      <c r="C10" s="78"/>
      <c r="D10" s="96"/>
      <c r="E10" s="96"/>
    </row>
    <row r="11" spans="1:5" ht="18.75" x14ac:dyDescent="0.25">
      <c r="A11" s="51" t="s">
        <v>82</v>
      </c>
      <c r="B11" s="78"/>
      <c r="C11" s="78"/>
      <c r="D11" s="96"/>
      <c r="E11" s="96"/>
    </row>
    <row r="12" spans="1:5" ht="18.75" x14ac:dyDescent="0.25">
      <c r="A12" s="51" t="s">
        <v>83</v>
      </c>
      <c r="B12" s="78"/>
      <c r="C12" s="78"/>
      <c r="D12" s="96"/>
      <c r="E12" s="96"/>
    </row>
    <row r="13" spans="1:5" ht="18.75" x14ac:dyDescent="0.25">
      <c r="A13" s="51" t="s">
        <v>191</v>
      </c>
      <c r="B13" s="78"/>
      <c r="C13" s="78"/>
      <c r="D13" s="96"/>
      <c r="E13" s="96"/>
    </row>
    <row r="14" spans="1:5" ht="37.5" x14ac:dyDescent="0.25">
      <c r="A14" s="33" t="s">
        <v>192</v>
      </c>
      <c r="B14" s="78"/>
      <c r="C14" s="78"/>
      <c r="D14" s="96"/>
      <c r="E14" s="96"/>
    </row>
    <row r="15" spans="1:5" ht="18.75" x14ac:dyDescent="0.25">
      <c r="A15" s="63" t="s">
        <v>77</v>
      </c>
      <c r="B15" s="96"/>
      <c r="C15" s="78">
        <v>1</v>
      </c>
      <c r="D15" s="96">
        <v>1</v>
      </c>
      <c r="E15" s="96"/>
    </row>
    <row r="16" spans="1:5" ht="18.75" x14ac:dyDescent="0.25">
      <c r="A16" s="51" t="s">
        <v>81</v>
      </c>
      <c r="B16" s="78"/>
      <c r="C16" s="78"/>
      <c r="D16" s="96"/>
      <c r="E16" s="96"/>
    </row>
    <row r="17" spans="1:5" ht="18.75" x14ac:dyDescent="0.25">
      <c r="A17" s="51" t="s">
        <v>232</v>
      </c>
      <c r="B17" s="78"/>
      <c r="C17" s="78"/>
      <c r="D17" s="96"/>
      <c r="E17" s="96"/>
    </row>
    <row r="18" spans="1:5" ht="18.75" x14ac:dyDescent="0.25">
      <c r="A18" s="51" t="s">
        <v>270</v>
      </c>
      <c r="B18" s="78"/>
      <c r="C18" s="78"/>
      <c r="D18" s="96"/>
      <c r="E18" s="96"/>
    </row>
    <row r="19" spans="1:5" ht="18.75" x14ac:dyDescent="0.25">
      <c r="A19" s="174" t="s">
        <v>84</v>
      </c>
      <c r="B19" s="79">
        <f>B18+B17+B16+B15+B14+B13+B12+B11+B10+B9+B8+B7++B6+B5+B4</f>
        <v>1</v>
      </c>
      <c r="C19" s="35">
        <f>C18+C17+C16+C15+C14+C13+C12+C11+C10+C9+C8+C7+C6+C5+C4</f>
        <v>1</v>
      </c>
      <c r="D19" s="35">
        <f>D18+D17+D16+D15+D14+D13+D12+D11+D10+D9+D8+D7+D6+D5+D4</f>
        <v>1</v>
      </c>
      <c r="E19" s="35">
        <f>E18+E17+E16+E15+E14+E13+E12+E11+E10+E9++E8+E7++E6+E5+E4</f>
        <v>0</v>
      </c>
    </row>
    <row r="20" spans="1:5" ht="18.75" x14ac:dyDescent="0.3">
      <c r="A20" s="22"/>
      <c r="B20" s="22"/>
      <c r="C20" s="22"/>
      <c r="D20" s="22"/>
      <c r="E20" s="22"/>
    </row>
  </sheetData>
  <mergeCells count="3">
    <mergeCell ref="A1:E1"/>
    <mergeCell ref="A2:A3"/>
    <mergeCell ref="B2:E2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Лист1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20201000</cp:lastModifiedBy>
  <cp:lastPrinted>2020-05-29T04:59:01Z</cp:lastPrinted>
  <dcterms:created xsi:type="dcterms:W3CDTF">2013-11-25T08:04:18Z</dcterms:created>
  <dcterms:modified xsi:type="dcterms:W3CDTF">2021-11-17T04:57:05Z</dcterms:modified>
</cp:coreProperties>
</file>