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8800" windowHeight="12435" tabRatio="715" firstSheet="13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42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43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  <sheet name="Лист1" sheetId="27" r:id="rId22"/>
    <sheet name="Лист2" sheetId="41" r:id="rId23"/>
  </sheets>
  <externalReferences>
    <externalReference r:id="rId24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D135" i="42" l="1"/>
  <c r="D119" i="42"/>
  <c r="D111" i="42"/>
  <c r="D72" i="42"/>
  <c r="D66" i="42"/>
  <c r="D54" i="42"/>
  <c r="D32" i="42"/>
  <c r="D4" i="42"/>
  <c r="D3" i="42" s="1"/>
  <c r="D9" i="16"/>
  <c r="C9" i="16"/>
  <c r="B9" i="16"/>
  <c r="C15" i="32"/>
  <c r="C14" i="32"/>
  <c r="C13" i="32"/>
  <c r="C12" i="32"/>
  <c r="C11" i="32"/>
  <c r="C10" i="32"/>
  <c r="C8" i="32"/>
  <c r="C7" i="32"/>
  <c r="C6" i="32"/>
  <c r="C5" i="32"/>
  <c r="C4" i="32"/>
  <c r="F15" i="31"/>
  <c r="E15" i="31"/>
  <c r="F14" i="31"/>
  <c r="C16" i="31" s="1"/>
  <c r="I21" i="33"/>
  <c r="H21" i="33"/>
  <c r="G21" i="33"/>
  <c r="E17" i="30" l="1"/>
  <c r="D17" i="30"/>
  <c r="C17" i="30"/>
  <c r="B17" i="30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D91" i="33" s="1"/>
  <c r="C102" i="33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D92" i="33"/>
  <c r="C92" i="33"/>
  <c r="L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I4" i="33" s="1"/>
  <c r="H5" i="33"/>
  <c r="G5" i="33"/>
  <c r="D5" i="33"/>
  <c r="D4" i="33" s="1"/>
  <c r="C5" i="33"/>
  <c r="C4" i="33" s="1"/>
  <c r="H4" i="33"/>
  <c r="G4" i="33"/>
  <c r="K91" i="33" l="1"/>
  <c r="J4" i="33"/>
  <c r="K4" i="33"/>
  <c r="G91" i="33"/>
  <c r="C91" i="33"/>
  <c r="L4" i="33"/>
  <c r="K29" i="33"/>
  <c r="B9" i="32"/>
  <c r="B3" i="32"/>
  <c r="I16" i="31" l="1"/>
  <c r="E3" i="29" l="1"/>
  <c r="B3" i="29"/>
  <c r="C5" i="9" l="1"/>
  <c r="H34" i="8" l="1"/>
  <c r="G34" i="8"/>
  <c r="M5" i="9" l="1"/>
  <c r="F5" i="9"/>
  <c r="J5" i="9"/>
  <c r="D34" i="8" l="1"/>
  <c r="C34" i="8"/>
</calcChain>
</file>

<file path=xl/sharedStrings.xml><?xml version="1.0" encoding="utf-8"?>
<sst xmlns="http://schemas.openxmlformats.org/spreadsheetml/2006/main" count="1070" uniqueCount="688">
  <si>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</si>
  <si>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</si>
  <si>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</si>
  <si>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</si>
  <si>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</si>
  <si>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</si>
  <si>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</si>
  <si>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</si>
  <si>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</si>
  <si>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</si>
  <si>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</si>
  <si>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</si>
  <si>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</si>
  <si>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</si>
  <si>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</si>
  <si>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</si>
  <si>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</si>
  <si>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</si>
  <si>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</si>
  <si>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</si>
  <si>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</si>
  <si>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</si>
  <si>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</si>
  <si>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</si>
  <si>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</si>
  <si>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</si>
  <si>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</si>
  <si>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</si>
  <si>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</si>
  <si>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</si>
  <si>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</si>
  <si>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</si>
  <si>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</si>
  <si>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</si>
  <si>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</si>
  <si>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</si>
  <si>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</si>
  <si>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</si>
  <si>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</si>
  <si>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</si>
  <si>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</si>
  <si>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</si>
  <si>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</si>
  <si>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</si>
  <si>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</si>
  <si>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</si>
  <si>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</si>
  <si>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</si>
  <si>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</si>
  <si>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</si>
  <si>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</si>
  <si>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</si>
  <si>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</si>
  <si>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</si>
  <si>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</si>
  <si>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</si>
  <si>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</si>
  <si>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</si>
  <si>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</si>
  <si>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</si>
  <si>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</si>
  <si>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</si>
  <si>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</si>
  <si>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</si>
  <si>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</si>
  <si>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</si>
  <si>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</si>
  <si>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</si>
  <si>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</si>
  <si>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</si>
  <si>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</si>
  <si>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</si>
  <si>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</si>
  <si>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</si>
  <si>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</si>
  <si>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</si>
  <si>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</si>
  <si>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</si>
  <si>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</si>
  <si>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</si>
  <si>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</si>
  <si>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</si>
  <si>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</si>
  <si>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</si>
  <si>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</si>
  <si>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</si>
  <si>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</si>
  <si>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</si>
  <si>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</si>
  <si>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</si>
  <si>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</si>
  <si>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</si>
  <si>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</si>
  <si>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</si>
  <si>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</si>
  <si>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</si>
  <si>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</si>
  <si>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</si>
  <si>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</si>
  <si>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</si>
  <si>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</si>
  <si>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</si>
  <si>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</si>
  <si>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</si>
  <si>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</si>
  <si>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</si>
  <si>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</si>
  <si>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</si>
  <si>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</si>
  <si>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</si>
  <si>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</si>
  <si>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</si>
  <si>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</si>
  <si>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</si>
  <si>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</si>
  <si>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</si>
  <si>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</si>
  <si>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</si>
  <si>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</si>
  <si>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</si>
  <si>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</si>
  <si>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</si>
  <si>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</si>
  <si>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</si>
  <si>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</si>
  <si>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</si>
  <si>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</si>
  <si>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</si>
  <si>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</si>
  <si>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</si>
  <si>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</si>
  <si>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</si>
  <si>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</si>
  <si>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</si>
  <si>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</si>
  <si>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</si>
  <si>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</si>
  <si>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</si>
  <si>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</si>
  <si>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</si>
  <si>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</si>
  <si>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</si>
  <si>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</si>
  <si>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</si>
  <si>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</si>
  <si>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</si>
  <si>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</si>
  <si>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</si>
  <si>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</si>
  <si>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</si>
  <si>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</si>
  <si>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</si>
  <si>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</si>
  <si>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</si>
  <si>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</si>
  <si>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</si>
  <si>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</si>
  <si>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</si>
  <si>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</si>
  <si>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</si>
  <si>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</si>
  <si>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</si>
  <si>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</si>
  <si>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</si>
  <si>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</si>
  <si>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</si>
  <si>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</si>
  <si>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</si>
  <si>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</si>
  <si>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</si>
  <si>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</si>
  <si>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</si>
  <si>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</si>
  <si>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</si>
  <si>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</si>
  <si>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</si>
  <si>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</si>
  <si>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</si>
  <si>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</si>
  <si>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</si>
  <si>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</si>
  <si>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</si>
  <si>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</si>
  <si>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</si>
  <si>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</si>
  <si>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</si>
  <si>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</si>
  <si>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</si>
  <si>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</si>
  <si>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</si>
  <si>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</si>
  <si>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</si>
  <si>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</si>
  <si>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</si>
  <si>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</si>
  <si>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</si>
  <si>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</si>
  <si>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</si>
  <si>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</si>
  <si>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</si>
  <si>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</si>
  <si>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</si>
  <si>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</si>
  <si>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</si>
  <si>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</si>
  <si>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</si>
  <si>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</si>
  <si>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</si>
  <si>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</si>
  <si>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</si>
  <si>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</si>
  <si>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</si>
  <si>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</si>
  <si>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</si>
  <si>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</si>
  <si>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</si>
  <si>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</si>
  <si>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</si>
  <si>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</si>
  <si>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</si>
  <si>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</si>
  <si>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</si>
  <si>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</si>
  <si>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</si>
  <si>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</si>
  <si>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</si>
  <si>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</si>
  <si>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</si>
  <si>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</si>
  <si>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</si>
  <si>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</si>
  <si>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</si>
  <si>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</si>
  <si>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</si>
  <si>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</si>
  <si>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</si>
  <si>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</si>
  <si>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</si>
  <si>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</si>
  <si>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</si>
  <si>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</si>
  <si>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</si>
  <si>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</si>
  <si>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</si>
  <si>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</si>
  <si>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</si>
  <si>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</si>
  <si>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</si>
  <si>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</si>
  <si>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</si>
  <si>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</si>
  <si>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</si>
  <si>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</si>
  <si>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</si>
  <si>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</si>
  <si>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</si>
  <si>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</si>
  <si>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</si>
  <si>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</si>
  <si>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</si>
  <si>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</si>
  <si>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</si>
  <si>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</si>
  <si>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</si>
  <si>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</si>
  <si>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</si>
  <si>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</si>
  <si>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</si>
  <si>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5.2. Участие в организации мероприятий других уровней (международный, Всероссийский, региональный, областной)</t>
  </si>
  <si>
    <t>5.1. Городские и районные</t>
  </si>
  <si>
    <t>5.2. Мероприятия по месту жительства</t>
  </si>
  <si>
    <t>МБУ МЦ "Содружество"</t>
  </si>
  <si>
    <t>И. И. Дончева</t>
  </si>
  <si>
    <t>муниципальное бюджетное учреждение "Молодежный центр "Содружество" Заельцовского района города Новосибирска" (МБУ МЦ "Содружество")</t>
  </si>
  <si>
    <t>муниципальное бюджетное учреждение "Молодежный центр "Содружество" Заельцовского района города Новосибирска" (МБУ МЦ "Содружество"),  01.01.2003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</si>
  <si>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</si>
  <si>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r>
      <t>Головное учреждение - МБУ МЦ "Содружество", ул.Кропоткина, 119/3. Учреждение имеет отделы:</t>
    </r>
    <r>
      <rPr>
        <i/>
        <sz val="14"/>
        <color theme="1"/>
        <rFont val="Times New Roman"/>
        <family val="1"/>
        <charset val="204"/>
      </rPr>
      <t>"</t>
    </r>
    <r>
      <rPr>
        <sz val="14"/>
        <color theme="1"/>
        <rFont val="Times New Roman"/>
        <family val="1"/>
        <charset val="204"/>
      </rPr>
      <t>Луч", расположенный по адресу: г. Новосибирск, ул.Дуси Ковальчук, 268/3; "Пирамида", расположенный по адресу: г. Новосибирск, ул. Кропоткина, 269/1; "МиР", расположенный по адресу: г.Новосибирск, ул.Холодильная, 16; "Формат А", расположенный по адресу: г.Новосибирск, ул.Дачная, 41 А; "Юность", расположенный по адресу: г.Новосибирск, ул.Каунасская, 4; "Спектр", расположенный по адресу: г.Новосибисрк, ул.Ереванская, 10. Характеристика помещений:ул.Кропоткина, 119/3 -отдельно стоящее 4-этажное нежилое здание с подземным этажом; ул.Дуси Ковальчук, 268/3 - нежилые помещения в подвале и на 1 этаже 12-этажного жилого дома с подвалом, с отдельным входом; ул.Кропоткина, 269/1 - нежилые помещения на 1-2 этажах учрежденческого здания с отдельным входом; ул. Холодильная, 16 - нежилые помещения на 1 этаже 5-этажного жилого дома с отдельным входом; ул. Дачная, 41 А - учрежденческое помещение на цокольном этаже 3-этажного жилого дома с цокольным этажом, с отдельным входом; ул.Каунасская, 4 - нежилое помещение на 1 этаже 3-этажного жилого дома с отдельным входом; ул. Ереванская, 10 - нежилое помещения в подвале и на 1 этаже 2-этажного жилого дома.</t>
    </r>
  </si>
  <si>
    <t>Дончева Ирина Ивановна</t>
  </si>
  <si>
    <t>Площадь по структурным подразделениям:                                                                     Головное учреждение МБУ МЦ "Содружество" - 3267,1 кв.м.                                                                                                                                                                                                  отдел  "Луч"-165,1 кв.м и 78,4 кв.м  отдел "Пирамида"-392,3 кв.м  отдел "МиР"-52,1кв.м и 71,2кв.м   отдел"Формат А"-253,8кв.м  отдел "Юность"-399,4кв.м  отдел  "Спектр"-266,8кв.м      Итого: 4946,2кв.м.</t>
  </si>
  <si>
    <t>Площадь по структурным подразделениям:                                                                     Головное учреждение МБУ МЦ"Содружество" - 2994,9 кв.м.                                                                                                                                                                                                         отдел "Луч" - 165,1кв.м и 78,4 кв.м  отдел "Пирамида"-368,8 кв.м отдел "МиР"-52,1 кв.м и 71,2 кв.м отдел "Формат А"-253,8 кв.м отдел "Юность"-399,4 кв.м отдел "Спектр"-161,8 кв.м                                                                                                                                                                                                                                           Итого: 4545,5 кв.м.</t>
  </si>
  <si>
    <t>Головное учреждение МБУ МЦ"Содружество" - 7 залов, 2 кабинета, отдел "Луч"-2 зала,  1 кабинет, отдел "Пирамида"-2 зала, 4 кабинета, отдел "МиР"-2 зала,2 кабинета,отдел "Формат А"-2 зала, 3 кабинета, отдел "Юность"-2 зала, 5 кабинетов, отдел "Спектр"-1 зал, 2 кабинета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18 залов, 19 кабинетов</t>
  </si>
  <si>
    <t>01.06.2019 - 31.10.2019</t>
  </si>
  <si>
    <t>1)Администрация Центрального округа по Железнодорожному, Заельцовскому и Центральному районам города Новосибирска. 2) Новосибирский штаб трудовых отрядов (НШТО).           3) Отдел занятости населения Заельцовского района города Новосибирска.</t>
  </si>
  <si>
    <t>Открытый городской турнир по настольному теннису среди молодежных команд "11:0"</t>
  </si>
  <si>
    <t>Молодежь                      от 18 до 30 лет</t>
  </si>
  <si>
    <t>V Открытый городской вокальный конкурс                        «БУДЬ В ГОЛОСЕ» /                       Гала-концерт</t>
  </si>
  <si>
    <t>Содействие развитию активной жизненной позиции молодёжи</t>
  </si>
  <si>
    <t>Дети, подростки и молодежь                             от 7 до 30 лет</t>
  </si>
  <si>
    <t>Городской семейный пикник «Арбузник»</t>
  </si>
  <si>
    <t>Дети, подростки, молодежь                      от 3 до 35 лет</t>
  </si>
  <si>
    <t>Городской конкурс-фестиваль по прикладному творчеству</t>
  </si>
  <si>
    <t>Молодежь                      от 16 до 30 лет</t>
  </si>
  <si>
    <t>Открытый городской турнир по гандболу среди молодежных команд</t>
  </si>
  <si>
    <t>Молодежь от 14 до 30 лет</t>
  </si>
  <si>
    <t>Молодежь                             от 14 до 30 лет</t>
  </si>
  <si>
    <t>Открытый фестиваль                    «Dance Battle»</t>
  </si>
  <si>
    <t>Дети,подростки и молодежь от 5 до 18 лет</t>
  </si>
  <si>
    <t>Концертная программа,посвященная Дню Победы</t>
  </si>
  <si>
    <t>Жители Центрального округа, от 8 до 80 лет</t>
  </si>
  <si>
    <t>Мероприятие в рамках празднования Дня города Новосибирска</t>
  </si>
  <si>
    <t>Молодежь, молодые семьи                           от 14 до 30 лет</t>
  </si>
  <si>
    <t>Концертная программа, посвященнная Дню знаний</t>
  </si>
  <si>
    <t>Дети, подростки, молодежь</t>
  </si>
  <si>
    <t>Турнир по волейболу среди любительских молодежных команд</t>
  </si>
  <si>
    <t>Молодежь от 16 до 30 лет</t>
  </si>
  <si>
    <t>Серия интеллектуальных турниров «Элементарно»</t>
  </si>
  <si>
    <t>Молодежь                             от 14 лет до 30 лет</t>
  </si>
  <si>
    <t>Блиц-турнир по хоккею с шайбой</t>
  </si>
  <si>
    <t>Молодежь от 18 до 30 лет</t>
  </si>
  <si>
    <t>Новогодняя театрализованная программа</t>
  </si>
  <si>
    <t>Соревнования по мини-футболу на Кубок главы администрации Центрального округа, посвященный Дню защитника Отчества</t>
  </si>
  <si>
    <t>"Открытое пространство "Балкон"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</si>
  <si>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молодежи.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 Сроки реализации: январь-декабрь 2019 года</t>
  </si>
  <si>
    <t>Молодежь 14-30 лет</t>
  </si>
  <si>
    <t>Разговорный клуб "In English, please"</t>
  </si>
  <si>
    <t>"Я-МАСТЕР"</t>
  </si>
  <si>
    <t>"Три кита"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</si>
  <si>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профессиональнрого, интеллектуального потенциалов подростков и молодежи. Сроки реализации: март-август 2019 года</t>
  </si>
  <si>
    <t>200 000 рублей</t>
  </si>
  <si>
    <t>"Кино на траве"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</si>
  <si>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 творческого, профессионального, интеллектуального потенциалов подростков и молодежи. Сроки реализации: июнь-сентябрь 2019 года</t>
  </si>
  <si>
    <t>"Семейное пространство "Как дома"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</si>
  <si>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жизни. Сроки реализации: январь-декабрь 2019 года</t>
  </si>
  <si>
    <t>Молодые семьи 3-35 лет</t>
  </si>
  <si>
    <t>285 000 рублей</t>
  </si>
  <si>
    <t>"Стильное пространство "Тут шьют"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</si>
  <si>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 Сроки реализации: январь-декабрь 2019 года</t>
  </si>
  <si>
    <t>"Дело в шляпе"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</si>
  <si>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жизни. Сроки реализации: январь-июнь 2019 года</t>
  </si>
  <si>
    <t>Молодежь 18-30 лет</t>
  </si>
  <si>
    <t>"ФизКульт"</t>
  </si>
  <si>
    <t>Организация мероприятий в сфере молодежной политики, направленных на вовлечение молодежи в инновационную, предпринимательскую деятельность, а также на развитие гражданской активности молодежи и формирование здорового образа жизни. Сроки реализации: январь-декабрь 2019 года</t>
  </si>
  <si>
    <t>"ДругаЯ"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</si>
  <si>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положении. Сроки реализации: апрель-июнь 2019 года</t>
  </si>
  <si>
    <t>Девушки 12-17 лет</t>
  </si>
  <si>
    <t>"Твой шаг"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</si>
  <si>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положении. Сроки реализации: октябрь-декабрь 2019 года</t>
  </si>
  <si>
    <t>Юноши 14-16 лет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</si>
  <si>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университет": ИКиМП, очное отделение, направление 39.03.03 "Организация работы с молодежью", профиль: воспитательная работа с молодежью", 4 курс (3 человека). ИКиМП, очное отделение, направление 39.03.02 "Социальная работа с молодежью", 4 курс (1 человек). ИКиМП, очное отделение, направление 51.03.03 "Социально-культурная деятельность", 4 курс (1 человек).</t>
  </si>
  <si>
    <t>МБУ МЦ "Содружество": 9.00-23.00, без выходных. Отдел "Луч": пн.-пт. 9.00-22.00, сб., вскр. 10.00-21.00. Отдел "Пирамида": пн.-пт. 9.00-22.00, сб., вскр. 10.00-20.00. Отдел "МиР": 09.00-19.00, выходные-суббота, воскресенье. Отдел "Формат А": пн.-пт. 9.00-20.00, сб., вскр.10.00-19.00. Отдел "Юность: пн.-пт. 9.00-21.00, сб.-вскр. 10.00-18.00. Отдел "Спектр": пн.-пт. 10.00-21.00, сб., вскр. 10.00-19.00.</t>
  </si>
  <si>
    <t>нет</t>
  </si>
  <si>
    <t>https://vk.com/id289429828</t>
  </si>
  <si>
    <t>Группа в социальной сети "Вконтакте": 9 основных групп + 79 групп мероприятий и проектов.</t>
  </si>
  <si>
    <t>https://vk.com/sodrughestvo54
https://vk.com/balkon_place
https://vk.com/kak_doma_nsk
https://vk.com/faktura_nsk
https://vk.com/tut_sew
https://vk.com/movie_grass
https://vk.com/otdel_spektr
https://vk.com/club_format_a
https://vk.com/youth54</t>
  </si>
  <si>
    <t>530 / 467 364</t>
  </si>
  <si>
    <t>https://www.facebook.com/sodrughestvo54/</t>
  </si>
  <si>
    <t>https://www.instagram.com/balkon_place/
https://instagram.com/centr_sodrugestvo/ 
https://www.instagram.com/kak_doma_nsk/
https://www.instagram.com/faktura_nsk/
https://www.instagram.com/tut_sew/
https://www.instagram.com/movie_grass/</t>
  </si>
  <si>
    <t>Раскраски для детей, листовки, плакаты</t>
  </si>
  <si>
    <t>Головное учреждение МБУ МЦ "Содружество" - 81 чел.; отдел "Луч" - 10 чел.; "МиР"-6 чел.; отдел "Пирамида"- 13 чел.; отдел "Формат А"-10 чел.; отдел "Юность"-13 чел.; отдел "Спектр"- 5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  138 чел.</t>
  </si>
  <si>
    <t>«Новогодний ЧудоМИР» (семейная встреча)</t>
  </si>
  <si>
    <t xml:space="preserve">МБУ МЦ «Содружество»,                                  отдел «Формат А»,
ул. Дачная, 41 а
</t>
  </si>
  <si>
    <t>Отчетный концерт КФ «ВГолосе»</t>
  </si>
  <si>
    <t>МБУ МЦ «Содружество», ул.Кропоткина, 119/3  /актовый зал/</t>
  </si>
  <si>
    <t>Концертная программа, посвященная Дню защитника Отечества и Международному женскому дню</t>
  </si>
  <si>
    <t xml:space="preserve">МБУ МЦ «Содружество»,
ул. Кропоткина, 119/3       /актовый зал/
</t>
  </si>
  <si>
    <t>Народный праздник «Масленица»</t>
  </si>
  <si>
    <t>г. Новосибирск, ул. Сибиряков-Гвардейцев, 44/5</t>
  </si>
  <si>
    <t>Мастер-класс весенняя открытка «Первоцвет»</t>
  </si>
  <si>
    <t>МБУ МЦ «Содружество», отдел «Спектр»,                               ул. Ереванская, 10</t>
  </si>
  <si>
    <t>Баночка для мелочей «Распределяющая шляпа»</t>
  </si>
  <si>
    <t xml:space="preserve">МБУ МЦ «Содружество», отдел «Луч»,
ул. Дуси Ковальчук, 268/3
</t>
  </si>
  <si>
    <t>Мастер-класс картина «Бабочка»</t>
  </si>
  <si>
    <t>МБУ МЦ «Содружество», отдел «Юность», ул. Каунасская, 4</t>
  </si>
  <si>
    <t>Обучающий мастер-класс по жонглированию</t>
  </si>
  <si>
    <t xml:space="preserve">МБУ МЦ «Содружество»,
ул. Кропоткина. 119/3 </t>
  </si>
  <si>
    <t>Отчетный концерт Детской студии Школы современного танца «Шаги»</t>
  </si>
  <si>
    <t>Дом культуры им. Октябрьской революции, ул. Ленина, 24</t>
  </si>
  <si>
    <t>Мастер-класс «Саженец Мандрагоры»</t>
  </si>
  <si>
    <t xml:space="preserve">МБУ МЦ «Содружество»,
отдел «Юность»,
ул. Каунасская, 4
</t>
  </si>
  <si>
    <t>Мастер-класс «Кашпо в стиле стимпанк»</t>
  </si>
  <si>
    <t xml:space="preserve">18.05.2019
25.05.2019
</t>
  </si>
  <si>
    <t>Мастер-класс по акриловой заливке картин «Fluid ART»</t>
  </si>
  <si>
    <t xml:space="preserve">МБУ МЦ «Содружество», отдел «Формат А»,
ул. Дачная, 41 а
</t>
  </si>
  <si>
    <t>Мастер-класс «Панно из перьев»</t>
  </si>
  <si>
    <t xml:space="preserve">МБУ МЦ «Содружество»,
отдел «Пирамида»,
ул. Кропоткина, 269/1
</t>
  </si>
  <si>
    <t>Концертная программа, посвященная Дню Победы</t>
  </si>
  <si>
    <t>Завершение информационной акции «Улицы нашей ПОБЕДЫ». Презентация короткометражного фильма</t>
  </si>
  <si>
    <t>06.05.2019-08.05.2019</t>
  </si>
  <si>
    <t>Отчетный концерт клубного формирования «Вдохновение»</t>
  </si>
  <si>
    <t xml:space="preserve">МБУ МЦ «Содружество»,
ул. Кропоткина, 119/3
/актовый зал/
</t>
  </si>
  <si>
    <t>Отчетный концерт клубного формирования «Вита»</t>
  </si>
  <si>
    <t>ДКиТ им. В. П. Чкалова, просп. Дзержинского, 34/1</t>
  </si>
  <si>
    <t>Юбилей клубного формирования «Школа жонглирования и оригинального жанра UP!»</t>
  </si>
  <si>
    <t xml:space="preserve">МБУ МЦ «Содружество»,
ул. Кропоткина, 119/3
/актовый зал, большой спортивный зал/
</t>
  </si>
  <si>
    <t xml:space="preserve">Творческая мастерская
(коллаборация мастеров прикладного творчества)
</t>
  </si>
  <si>
    <t>Отчетный концерт клубного формирования «Каскад»</t>
  </si>
  <si>
    <t>Отчетный концерт КФ «Dance House»</t>
  </si>
  <si>
    <t xml:space="preserve">МБУ МЦ «Содружество»,
ул. Кропоткина, 119/3
</t>
  </si>
  <si>
    <t>Игровая программа, посвященная Дню защиты детей</t>
  </si>
  <si>
    <t xml:space="preserve">МБУ МЦ «Содружество»,
отдел «Юность»,
ул. Залесского, 12 а спортивная площадка
</t>
  </si>
  <si>
    <t>Итоги работы семейной студии «ЧудоМир», презентация книги «Мамины сказки», «Творческий перекресток»</t>
  </si>
  <si>
    <t>День открытых дверей</t>
  </si>
  <si>
    <t>День открытых дверей клубного формирования «Школа жонглирования и оригинального жанра UP!»</t>
  </si>
  <si>
    <t xml:space="preserve">МБУ МЦ «Содружество»,
ул. Кропоткина, 119/3
/большой спортивный зал/
</t>
  </si>
  <si>
    <t>Праздничная программа, посвященная юбилею отдела «Юность»! МБУ МЦ «Содружество»</t>
  </si>
  <si>
    <t>Семинар по нормированию труда</t>
  </si>
  <si>
    <t>МБУ МЦ «Содружество», ул. Кропоткина, 119/3</t>
  </si>
  <si>
    <t>Образовательная акция «Тотальный диктант - 2019»</t>
  </si>
  <si>
    <t>«Весенняя мастерская» МБУ МЦ «Содружество»</t>
  </si>
  <si>
    <t xml:space="preserve">Открытый показ отечественных художественных фильмов
в рамках киноакции,
посвященной празднованию Городского дня науки
</t>
  </si>
  <si>
    <t>Открытый показ отечественных художественных фильмов в рамках киноакции, посвященной Международному дню Матери-Земли</t>
  </si>
  <si>
    <t>Открытый показ отечественных художественных фильмов в рамках киноакции, посвященной Дню памяти жертв радиационных аварий и катастроф</t>
  </si>
  <si>
    <t>Кинопоказ к Международному Дню танца</t>
  </si>
  <si>
    <t>МБУ МЦ «Содружество», отдел «Юность»,                                                            ул. Каунасская, 4</t>
  </si>
  <si>
    <t>Открытый показ отечественных художественных фильмов в рамках киноакции, посвященной Международному маршу парков (последняя неделя апреля)</t>
  </si>
  <si>
    <t>открытый показ отечественных художественных фильмов в рамках киноакции, посвященной Празднику Весны и Труда (1 Мая)</t>
  </si>
  <si>
    <t>«Весенний фестиваль увлечений» МБУ МЦ «Содружество»</t>
  </si>
  <si>
    <t xml:space="preserve">МБУ МЦ «Содружество», ул. Кропоткина, 119/3
/актовый зал/
</t>
  </si>
  <si>
    <t xml:space="preserve">МБУ МЦ «Содружество»,
ул. Кропоткина, 119/3 /актовый зал/
</t>
  </si>
  <si>
    <t>Открытый показ отечественных художественных фильмов в рамках киноакции, посвященной 9 Мая - Дню Победы советского народа в Великой Отечественной войне 1941-1945 годов</t>
  </si>
  <si>
    <t xml:space="preserve">Открытый показ художественных фильмов
в рамках киноакции, посвященной
Дню солидарности
в борьбе с терроризмом
</t>
  </si>
  <si>
    <t>Мастер-класс объёмная картина «Девушка с зонтом»</t>
  </si>
  <si>
    <t xml:space="preserve">МБУ МЦ «Содружество», отдел «Спектр»,
ул. Ереванская, 10
</t>
  </si>
  <si>
    <t>Открытие арт-пространства «Фактура»</t>
  </si>
  <si>
    <t xml:space="preserve">МБУ МЦ «Содружество»,
отдел «Луч»,
ул. Дуси Ковальчук, 268/3
</t>
  </si>
  <si>
    <t>Социальная акция «Доброе ателье»</t>
  </si>
  <si>
    <t>01.10.2019- 10.10.2019</t>
  </si>
  <si>
    <t>Концертная программа, посвященная празднованию Декады пожилого человека</t>
  </si>
  <si>
    <t xml:space="preserve">МБУ МЦ «Содружество»,
ул. Кропоткина, 119/3,
/актовый зал/
</t>
  </si>
  <si>
    <t>Концертно-игровая программа, посвященная празднованию Декады пожилого человека</t>
  </si>
  <si>
    <t>Концертная программа, посвященная Декаде пожилых</t>
  </si>
  <si>
    <t>МБУ МЦ «Содружество», отдел «Юность»,
ул. Каунасская, 4</t>
  </si>
  <si>
    <t>Мастер-класс по игре на народных инструментах в рамках «Недели музыки»</t>
  </si>
  <si>
    <t>МБОУ СОШ № 77                                               (ул. Ереванская, 14)</t>
  </si>
  <si>
    <t>Концертная программа, посвященная Дню защитника Отечества и Международному женскому Дню</t>
  </si>
  <si>
    <t>Концертная программа, посвящённая Дню защитника Отечества и Международному женскому дню</t>
  </si>
  <si>
    <t xml:space="preserve">Концертная программа, посвящённая
Дню защитника Отечества и Международному женскому дню
</t>
  </si>
  <si>
    <t xml:space="preserve">МБУ МЦ «Содружество»,
ул. Кропоткина, 119/3, /актовый зал/
</t>
  </si>
  <si>
    <t>Тематический день, посвященный празднованию дня рождения семейного пространства «Как дома»</t>
  </si>
  <si>
    <t xml:space="preserve">МБУ МЦ «Содружество»,
отдел «МиР»,
ул. Холодильная 16
</t>
  </si>
  <si>
    <t>Благотворительная акция «ДОБРОЯРМАРКА»</t>
  </si>
  <si>
    <t>МБУ МЦ «Содружество», отдел «Спектр», ул. Ереванская, 10</t>
  </si>
  <si>
    <t>Концертно-игровая программа «День защиты детей»</t>
  </si>
  <si>
    <t xml:space="preserve">МБОУ СОШ № 77,
ул. Ереванская, 14
</t>
  </si>
  <si>
    <t>Интерактивная программа, посвященная Дню соседа «Будем дружить!»</t>
  </si>
  <si>
    <t xml:space="preserve">Концертно-игровая программа
«День соседа»
</t>
  </si>
  <si>
    <t>г. Новосибирск, сквер им. Чаплыгина</t>
  </si>
  <si>
    <t xml:space="preserve">Акция «Спасём лужайку»
с участниками проекта
«Кино на траве»
</t>
  </si>
  <si>
    <t xml:space="preserve">Нарымский сквер,
ул. 1905, 76
</t>
  </si>
  <si>
    <t>Районный конкурс молодых художников «Скетч-марафон»</t>
  </si>
  <si>
    <t>09.02.2019-28.02.2019</t>
  </si>
  <si>
    <t>г. Новосибирск, ул. Б. Богаткова, 201</t>
  </si>
  <si>
    <t>VII  районный конкурс-фестиваль танцевальных культур «Ритмы лета»</t>
  </si>
  <si>
    <t>Заочно</t>
  </si>
  <si>
    <t xml:space="preserve">«Михайловская набережная»,
ул. Большевистская, 12
</t>
  </si>
  <si>
    <t xml:space="preserve">Концертная программа, посвященная
Дню знаний
</t>
  </si>
  <si>
    <t xml:space="preserve">г. Новосибирск,
АО «НПЗ»,
ул. Дуси Ковальчук, 179/2
</t>
  </si>
  <si>
    <t>Семинар «Методическое сопровождение специалистов по основной деятельности в учреждениях сферы молодежной политики»</t>
  </si>
  <si>
    <t xml:space="preserve">АМОУКСиМП, 
ул. Фрунзе, 57
</t>
  </si>
  <si>
    <t>Открытый фестиваль-конкурс молодых руководителей танцевальных коллективов «КУЛЬТПРОСВЕТ»</t>
  </si>
  <si>
    <t>Разные адреса</t>
  </si>
  <si>
    <t>Методический семинар «Проектирование профилактических психолого-педагогических программ» в рамках проведения открытых мероприятий педагогических работников УМП в целях аттестации</t>
  </si>
  <si>
    <t>МКУ Центр «Родник»,   ул. Народная, 13</t>
  </si>
  <si>
    <t>Конкурс русской и японской куклы</t>
  </si>
  <si>
    <t>28.02.2019-02.03.2019</t>
  </si>
  <si>
    <t>г. Новосибирск, ул. Шевченко, 28/1, МАУК МКЦ «Сибирь-Хоккайдо</t>
  </si>
  <si>
    <t>Зимняя спартакиада среди учреждений сферы молодежной политики города Новосибирска</t>
  </si>
  <si>
    <t>г. Новосибирск, ул. Саввы Кожевникова, 39 а, лыжная база «Заря»</t>
  </si>
  <si>
    <t>Городская благотворительная ярмарка «Теплый базар»</t>
  </si>
  <si>
    <t>ТРЦ «Континент» ул. Гусинобродское шоссе, д.20</t>
  </si>
  <si>
    <t>Мастер-класс «Современные формы организации деятельности детей и подростков в летний период. Игровой практикум</t>
  </si>
  <si>
    <t>МБУ МЦ «Патриот»,                             ул. Фадеева, 24/1</t>
  </si>
  <si>
    <t>Коллегия на тему «Гражданско-патриотическое и духовно-нравственное воспитание детей и молодежи в Центральном округе города Новосибирска</t>
  </si>
  <si>
    <t>Администрация Центрального округа,         ул. Ленина, 57</t>
  </si>
  <si>
    <t>I этап соревнований по футболу, соревнований групп поддержки городской спартакиады трудовых отрядов Новосибирского штаба трудовых отрядов</t>
  </si>
  <si>
    <t>МБУ МЦ «Содружество»,                             ул. Кропоткина, 119/3</t>
  </si>
  <si>
    <t>Открытый конкурсе фотографий «Природа родного края»</t>
  </si>
  <si>
    <t>04.03.2019-28.03.2019</t>
  </si>
  <si>
    <t>X городской конкурс «Мы за правильное питание»</t>
  </si>
  <si>
    <t>11.02.2019-29.03.2019</t>
  </si>
  <si>
    <t>заочно</t>
  </si>
  <si>
    <t>Творческий встреч композитора Евгении Петеневой «Вслушиваясь в тишину»</t>
  </si>
  <si>
    <t>ГЦИИ, ул. Свердлова, 13</t>
  </si>
  <si>
    <t>V открытый конкурс-фестиваль вокального творчества «Моя Россия»</t>
  </si>
  <si>
    <t xml:space="preserve">Конкурс социально значимых проектов           в молодежной среде «Парад идей» </t>
  </si>
  <si>
    <t>03.04.2019-04.04.2019</t>
  </si>
  <si>
    <t>VIII ежегодная социально-культурная акция «Библионочь»</t>
  </si>
  <si>
    <t>Красный проспект, 26</t>
  </si>
  <si>
    <t>III городской молодежный форум «Мой зеленый Новосибирск: экологические задачи решаем вместе»</t>
  </si>
  <si>
    <t>Открытый фестиваль детско-юношеского и семейного экранного творчества «МультСемья»</t>
  </si>
  <si>
    <t>ул. Тюленина, 26</t>
  </si>
  <si>
    <t>Турнир по ушу «Надежда Сибири»</t>
  </si>
  <si>
    <t>27.04.2019-28.04.2019</t>
  </si>
  <si>
    <t>г. Новосибирск, ул. Спортивная, 2</t>
  </si>
  <si>
    <t>Городской фестиваль «Огни Сибири»</t>
  </si>
  <si>
    <t>24.05.2019-27.05.2019</t>
  </si>
  <si>
    <t>Михайловская набережная</t>
  </si>
  <si>
    <t>IV Летняя спартакиада среди учреждений сферы молодежной политики города Новосибирска</t>
  </si>
  <si>
    <t>ПКиО «Заельцовский»</t>
  </si>
  <si>
    <t>II городской фестиваль молодых семей «Семейный пикник»</t>
  </si>
  <si>
    <t xml:space="preserve">ул. Станиславского,
1 а
</t>
  </si>
  <si>
    <t>19-ый городской конкурс-фестиваль «Таланты Левобережья», посвященный году театра в России</t>
  </si>
  <si>
    <t>08.06.2019, 15.06.2019,23.06.2019</t>
  </si>
  <si>
    <t>МБУК ПКиО им. С. М. Кирова</t>
  </si>
  <si>
    <t>Турнир по мини-футболу, посвященный Всероссийскому дню физкультурника</t>
  </si>
  <si>
    <t>ул. 1905 года, 30</t>
  </si>
  <si>
    <t>Городской молодежный фестиваль «Лови лето»</t>
  </si>
  <si>
    <t>Театральный сквер (НГАТОиБ)</t>
  </si>
  <si>
    <t xml:space="preserve">г. Новосибирск,
Нарымский сквер,
ул. 1905 года, 76
</t>
  </si>
  <si>
    <t>IV Изумрудный карнавал «Умное путешествие. НАМ ПО ПУТИ!»</t>
  </si>
  <si>
    <t>г. Томск, ул. Герцена, 6</t>
  </si>
  <si>
    <t>Городской семинар «Параллель» по теме «Диалог поколений. Особенности взаимоотношений «трудных» подростков и семьи»</t>
  </si>
  <si>
    <t>МБУ «Дом молодежи Железнодорожного района», «Культурный центр «Этаж», ул. Ленина, 71</t>
  </si>
  <si>
    <t>Семинар-практикум «Актуальные вопросы современных авторских хореографических практик»</t>
  </si>
  <si>
    <t>МБУ МЦ «Альтаир», отдел «На Некрасова», ул. Некрасова, дом 82</t>
  </si>
  <si>
    <t>Лекторий для руководителей творческих коллективов в рамках открытой образовательной платформы «КУЛЬТПРОСВЕТ»</t>
  </si>
  <si>
    <t>05.10.2019-06.10.2019</t>
  </si>
  <si>
    <t>Фрунзе, 53</t>
  </si>
  <si>
    <t>Семинар «Подготовка к публичному выступлению»</t>
  </si>
  <si>
    <t>Г. Новосибирск, ул. Кутателадзе, 16</t>
  </si>
  <si>
    <t>Городской слёт-фестиваль трудовых отрядов «Наше время»</t>
  </si>
  <si>
    <t>11.10.2019-12.10.2019</t>
  </si>
  <si>
    <t>11 октября 2019 года до 12.00 12 октября 2019 года в МАУ «ДОЦ им.                                    В. Дубинина» (город Бердск, Новый поселок, Речкуновская зона отдыха, 15</t>
  </si>
  <si>
    <t>Открытый городской фестиваль традиционной казачьей культуры «ВОИНСКАЯ СЛАВА ПОКОЛЕНИЙ», посвященный 75-летию Победы в ВОВ и 30-летию возрождения казачества в Сибири</t>
  </si>
  <si>
    <t>Г. Новосибирск, Красный проспект, 63, Дом офицеров Новосибирского гарнизона</t>
  </si>
  <si>
    <t>Выставка-конкурс с дегустацией «Одарила осень золотая»</t>
  </si>
  <si>
    <t>Г. Новосибирск, ул. Красный проспект, 34</t>
  </si>
  <si>
    <t xml:space="preserve">Образовательный интенсив
в рамках городского конкурса-фестиваля по прикладному творчеству
</t>
  </si>
  <si>
    <t>Первая Сибирская биеннала дизайна и современного искусства</t>
  </si>
  <si>
    <t>25.10.2019-26.10.2019</t>
  </si>
  <si>
    <t>г. Новосибирск, ул. Восход, 15, ГПНТБ</t>
  </si>
  <si>
    <t>Кубок города Новосибирска по ушу «Новосибирские звезды»</t>
  </si>
  <si>
    <t>26.10.2019-27.10.2019</t>
  </si>
  <si>
    <t>г. Новосибирск, ул. Спортивная, 2, МАУ «ЦСП Заря»</t>
  </si>
  <si>
    <t>Открытое первенство МБУДО ДЮФЦ «Дзержинский» по настольному теннису</t>
  </si>
  <si>
    <t>г. Новосибирск, ул. Бориса Богаткова, 266/3, МБУДО ДЮФЦ «Дзержинский»</t>
  </si>
  <si>
    <t>Первенство Сибирского федерального округа по ушу</t>
  </si>
  <si>
    <t>31.01.2019-04.02.2019</t>
  </si>
  <si>
    <t>г. Томск,                                                   ул. Смирнова, 48 Б, СК «Юпитер»</t>
  </si>
  <si>
    <t>Первенство Сибирского федерального округа по настольному теннису среди юношей и девушек до 19 лет</t>
  </si>
  <si>
    <t>06.02.2019-10.02.2019</t>
  </si>
  <si>
    <t>г. Бердск, ул. Линейная, 3 В,  СК «Вега»</t>
  </si>
  <si>
    <t>Открытое первенство города Новосибирска по настольному теннису</t>
  </si>
  <si>
    <t>02.03.2019-03.03.2019</t>
  </si>
  <si>
    <t>г. Новосибирск, ул. Б. Богаткова, 266/3, МБУ ДО ДЮСШ № 2</t>
  </si>
  <si>
    <t>XI Чемпионат и Первенство ОФТКР по Традиционному Каратэ среди детей, юношей, кадетов, юниоров, молодежи и взрослых</t>
  </si>
  <si>
    <t>16.03.2019-17.03.2019</t>
  </si>
  <si>
    <t>г. Казань, пр. Ф. Амирхана, д. 1 Г., Дворец Единоборств «АКБАРС»</t>
  </si>
  <si>
    <t>Отборочный тур Национальной Премии в области культуры и искусства «БУДУЩЕЕ РОССИИ-НОВОСИБИСРК»</t>
  </si>
  <si>
    <t>ул. Селезнева, 46, КТЦ «Евразия»</t>
  </si>
  <si>
    <t>Региональный форум молодежи Новосибирской области «PROрегион» 2019</t>
  </si>
  <si>
    <t>г. Бердск, ул. Зеленая роща, 11/8, ДСОЛКД «Юбилейный»</t>
  </si>
  <si>
    <t>Информационно-патриотическая акция на станции «Новосибирск-главный»</t>
  </si>
  <si>
    <t>Станция «Новосибирск-главный»</t>
  </si>
  <si>
    <t>Первенство Новосибирской области по ушу</t>
  </si>
  <si>
    <t>ул. Тюленина, 27</t>
  </si>
  <si>
    <t xml:space="preserve">Всероссийский фестиваль детского и юношеского творчества «Триумфальный карнавал»                                        </t>
  </si>
  <si>
    <t>ДК «Прогресс»</t>
  </si>
  <si>
    <t>Всероссийский конкурс социальной рекламы антинаркотической направленности «Спасем жизнь вместе»</t>
  </si>
  <si>
    <t>10.02.2019-20.02.2019</t>
  </si>
  <si>
    <t xml:space="preserve">Заочно </t>
  </si>
  <si>
    <t>X Открытый Чемпионат и первенство Федерации каратэ России версии WKC</t>
  </si>
  <si>
    <t>22.02.2019-24.02.2019</t>
  </si>
  <si>
    <t xml:space="preserve">г. Новочебоксарск, 
ул. Винокурова, 1а 
</t>
  </si>
  <si>
    <t>Чемпионат и Первенство России по чир спорту 2019</t>
  </si>
  <si>
    <t>20.02.2019-25.02.2019</t>
  </si>
  <si>
    <t>г. Москва, Ленинградский проспект, д.39, стр. 3, УСК ЦСК</t>
  </si>
  <si>
    <t>Чемпионат и Первенство России по ушу</t>
  </si>
  <si>
    <t>г. Москва, ул. Херсонская, дом 30, корпус 2С, строение 1, ГБОУ «Центр спорта и образования «МЭШ»</t>
  </si>
  <si>
    <t>XXXVIII Всероссийский турнир по настольному теннису, посвященный Дню Победы в Великой Отечественной войне</t>
  </si>
  <si>
    <t>25.04.2019-28.04.2019</t>
  </si>
  <si>
    <t>г. Бердск, ул. Линейная, 3в, СК «Вега»</t>
  </si>
  <si>
    <t>Открытый турнир по каратэ версии WKC «Пульс Невы»</t>
  </si>
  <si>
    <t>г. Санкт-Петербург, ул. Теннисная аллея, 3, СК «Легкоатлетический манеж»</t>
  </si>
  <si>
    <t>Всероссийский видео-конкурс «Живое письмо сказочному герою»</t>
  </si>
  <si>
    <t>15.04.2019-31.05.2019</t>
  </si>
  <si>
    <t>II Всероссийский фестиваль-конкурс исполнительских искусств «YELLOW FEST»</t>
  </si>
  <si>
    <t>Красный проспект, 15, киноконцертный комплекс имени В. В. Маяковского</t>
  </si>
  <si>
    <t xml:space="preserve">Всероссийский день бега «Кросс Нации» </t>
  </si>
  <si>
    <t>XV Всероссийский турнир по настольному теннису памяти А. Г. Рштуни</t>
  </si>
  <si>
    <t>23.09.2019-29.09.2019</t>
  </si>
  <si>
    <t>СК «Вега», г. Бердск, ул. Линейная, 3 В</t>
  </si>
  <si>
    <t>Всероссийский фестиваль детского и юношеского творчества «Сокровища Нации»</t>
  </si>
  <si>
    <t>Г. Новосибирск, ул. Красный проспект, 167, ДК «Прогресс»</t>
  </si>
  <si>
    <t>Международный фестиваль детско-юношеского творчества «Новогодняя фантазия» в рамках международного фестивального движения «Подснежник»</t>
  </si>
  <si>
    <t>СОЦ КД «Березка»</t>
  </si>
  <si>
    <t>Концерты в рамках Международного Маланинского фестиваля</t>
  </si>
  <si>
    <t>09.01.2019-13.01.2019</t>
  </si>
  <si>
    <t>Площадки г. Новосибирска</t>
  </si>
  <si>
    <t>III Международный конкурс вокальных коллективов и вокалистов «NEW STAR»</t>
  </si>
  <si>
    <t>19.01.2019-29.01.2019</t>
  </si>
  <si>
    <t>Заочный Международный конкурс «Рождественская звезда»</t>
  </si>
  <si>
    <t>28.01.2019-02.02.2019</t>
  </si>
  <si>
    <r>
      <t>М</t>
    </r>
    <r>
      <rPr>
        <sz val="12"/>
        <color rgb="FF000000"/>
        <rFont val="Times New Roman"/>
        <family val="1"/>
        <charset val="204"/>
      </rPr>
      <t>еждународный онлайн-конкурс детского и юношеского творчества «CyberART» IV edition</t>
    </r>
  </si>
  <si>
    <t>IV Международный фестиваль современного хореографического искусства «ROZETKA»</t>
  </si>
  <si>
    <t>г. Барнаул, ул. Антона Петрова, 146 а</t>
  </si>
  <si>
    <t>Международный турнир Moscow Wushu Stars</t>
  </si>
  <si>
    <t>22.02.2019-27.02.2019</t>
  </si>
  <si>
    <t>Международный конкурс искусств и творчества среди детских, юношеских молодых исполнителей «Золотой Орфей» 2019</t>
  </si>
  <si>
    <t>04.03.2019-09.03.2019</t>
  </si>
  <si>
    <t>V Международный телевизионный *IT – проект* конкурс «Талант-2019»;</t>
  </si>
  <si>
    <t>23.02.2019-05.03.2019</t>
  </si>
  <si>
    <t>Международный фестиваль детско-юношеского творчества «Сибирский подснежник»</t>
  </si>
  <si>
    <t>ул. Театральная, 1, ДДК им. М. И. Калинина</t>
  </si>
  <si>
    <t>XXXIV Международный фестиваль – конкурс Детского и Юношеского Творчества «СЛИЯНИЕ КУЛЬТУР»</t>
  </si>
  <si>
    <t>25.03.2019-30.05.2019</t>
  </si>
  <si>
    <t>г. Казань, ул. Петербургская, 57</t>
  </si>
  <si>
    <t>IV Международный фестиваль-конкурс искусств «Родники России»</t>
  </si>
  <si>
    <t>18.04.2019-22.04.2019</t>
  </si>
  <si>
    <t>III Международный Турнир по традиционному каратэ-до «KUMITE EVOLUTION»</t>
  </si>
  <si>
    <t>г. Иркутск, спорткомплекс «Байкал-арена»</t>
  </si>
  <si>
    <t>Международный фестиваль-конкурс «Синяя роза»</t>
  </si>
  <si>
    <t>ДК «Энергия», красный проспект, 171/4</t>
  </si>
  <si>
    <t>Международный конкурс вокальных исполнителей «Звездный проект»</t>
  </si>
  <si>
    <t>06.06.2019-23.06.2019</t>
  </si>
  <si>
    <t>Международный конкурс LE FESTIVAL INTERNATIONAL PERFECT</t>
  </si>
  <si>
    <t>01.07.2019-05.07.2019</t>
  </si>
  <si>
    <t>XIX Международный Фестиваль современной хореографии «Айседора»</t>
  </si>
  <si>
    <t>20.10.2019-21.10.2019</t>
  </si>
  <si>
    <t>г. Красноярск, проспект Мира, 129, Красноярский музыкальный театр</t>
  </si>
  <si>
    <t>Диплом победителя, благодарственное письмо</t>
  </si>
  <si>
    <t>Диплом участника</t>
  </si>
  <si>
    <t xml:space="preserve">Участие </t>
  </si>
  <si>
    <t>3 место</t>
  </si>
  <si>
    <t>администрация Центрального округа, ул. Ленина, 57</t>
  </si>
  <si>
    <t>2 место</t>
  </si>
  <si>
    <t>2 диплома участника</t>
  </si>
  <si>
    <t>диплом за 3 место, благодарсвтенное письмо</t>
  </si>
  <si>
    <t>Диплом за I место, 6 дипломов за II место,   3 диплома за III место</t>
  </si>
  <si>
    <t>Грамота 1 место,                                                   две грамоты за 2 место,                                     Грамота за 3 место</t>
  </si>
  <si>
    <t xml:space="preserve">г. Томск, СК «Юпитер»,                                                   ул. Смирнова, 48 Б, </t>
  </si>
  <si>
    <t xml:space="preserve">г. Бердск, СК «Вега», ул. Линейная, 3 В,  </t>
  </si>
  <si>
    <t>Грамота за участие</t>
  </si>
  <si>
    <t xml:space="preserve">МБУ ДО ДЮСШ № 2, ул. Бориса Богаткова, 266/3, </t>
  </si>
  <si>
    <t>Диплом за 2 место</t>
  </si>
  <si>
    <t>г. Казань, Дворец Единоборств «АКБАРС», пр. Ф. Амирхана, д. 1 Г.,</t>
  </si>
  <si>
    <t>Участие</t>
  </si>
  <si>
    <t xml:space="preserve">КТЦ «Евразия», ул. Селезнева, 46, </t>
  </si>
  <si>
    <t>XXIII Открытый лично-командный турнир по настольному теннису памяти Г. Я. Щербакова</t>
  </si>
  <si>
    <t>16.09.2019, 18.09.2019, 20.09.2019</t>
  </si>
  <si>
    <t xml:space="preserve">КДЦ им. К. С. Станиславского, ул. Котовского, 2 А, </t>
  </si>
  <si>
    <t>Диплом 2 ст (2)</t>
  </si>
  <si>
    <t>Спортивное сооружение, ул. Тюленина, 27</t>
  </si>
  <si>
    <t>Диплом 3 ст</t>
  </si>
  <si>
    <t>г. Новочебоксарск, СШОР №3, ул. Винокурова, 1а</t>
  </si>
  <si>
    <t>г. Москва, УСК ЦСК, Ленинградский проспект, д.39, стр. 3</t>
  </si>
  <si>
    <t>г. Москва, ГБОУ «Центр спорта и образования «МЭШ», ул. Херсонская, дом 30, корпус 2С, строение 1</t>
  </si>
  <si>
    <t>Всероссийский фестиваль детского и юношеского творчества «Триумфальный карнавал»</t>
  </si>
  <si>
    <t>ДК «Прогресс», Красный проспект, 167</t>
  </si>
  <si>
    <t>Диплом 1 ст, Диплом 2 ст (2)</t>
  </si>
  <si>
    <t xml:space="preserve">https://мвд.рф/mvd/structure1/Glavnie_upravlenija/gunk/конкурс-соцрекламы  </t>
  </si>
  <si>
    <t>г. Бердск, СК «Вега», ул. Линейная, 3 В</t>
  </si>
  <si>
    <t>Диплом 1 ст (2),</t>
  </si>
  <si>
    <t xml:space="preserve">г. Санкт-Петербург, СК «Легкоатлетический манеж», ул. Теннисная аллея, 3, </t>
  </si>
  <si>
    <t>Диплом 2 ст</t>
  </si>
  <si>
    <t>http://infomania.ru/map/?p=18575</t>
  </si>
  <si>
    <t>Киноконцертный комплекс имени В. В. Маяковского, Красный проспект, 15</t>
  </si>
  <si>
    <t>Благодарственная грамота (7)</t>
  </si>
  <si>
    <t xml:space="preserve">СОЦ КД «Березка»,
Красный проспект, 1
</t>
  </si>
  <si>
    <t>Коцерты в рамках Международного Маланинского фестиваля</t>
  </si>
  <si>
    <t>Площадки города Новосибирска</t>
  </si>
  <si>
    <t xml:space="preserve">Участие
</t>
  </si>
  <si>
    <t>https://vk.com/@projectstartmusic2018-polozhenie-iii-mezhdunarodnogo-konkursa-newstar-3</t>
  </si>
  <si>
    <t xml:space="preserve">Дипломант (2)
</t>
  </si>
  <si>
    <t>https://www.art-center.ru/events/rozhdestvenskie-zvezdi-2019/</t>
  </si>
  <si>
    <t xml:space="preserve">Благодарственное письмо (3),
Лауреат 1 ст, 
Лауреат 2 ст (2)
</t>
  </si>
  <si>
    <t>Международный онлайн-конкурс детского и юношеского творчества «CyberART» IV edition</t>
  </si>
  <si>
    <t>https://www.art-center.ru/events/cyberart-iv/</t>
  </si>
  <si>
    <t>Диплом 4 место</t>
  </si>
  <si>
    <t xml:space="preserve">г. Барнаул, ДК г. Барнаула, 
ул. Антона Петрова, 146 А
</t>
  </si>
  <si>
    <t xml:space="preserve">г. Москва, ГБОУ «Центр спорта и образования «МЭШ»,
ул. Херсонская, дом 30, корпус 2С, строение 1
</t>
  </si>
  <si>
    <t>https://freshstar.net/konkurs/zolotoj-orfej.html</t>
  </si>
  <si>
    <t>Диплом 2 место</t>
  </si>
  <si>
    <t>V Международный телевизионный *IT – проект* конкурс «Талант-2019»</t>
  </si>
  <si>
    <t>http://so-tal.ru/competitions/v-mezhdunarodnyj-televizionnyj-it-proekt-konkurs-t-a-l-a-n-t-2-0-1-9/</t>
  </si>
  <si>
    <t>ДДК им. М. И. Калинина, ул. Театральная, 1</t>
  </si>
  <si>
    <t>г. Казань, ТКТГ «Экият», ул. Петербургская, 57</t>
  </si>
  <si>
    <t>Лауреат 3 ст (2)</t>
  </si>
  <si>
    <t xml:space="preserve">Диплом 1 ст (2), 
Диплом 2 ст (2)
</t>
  </si>
  <si>
    <t xml:space="preserve">г. Иркутск, спорткомплекс «Байкал-арена», 
ул. Байкальская, 267 И
</t>
  </si>
  <si>
    <t xml:space="preserve">ДК «Энергия», 
Красный проспект, 171/4
</t>
  </si>
  <si>
    <t>http://www.zv-prhost.ru/</t>
  </si>
  <si>
    <t>http://www.artplanete.ru/perfect.html</t>
  </si>
  <si>
    <t>Курсы повышения квалификации для организаторов патриотического воспитания Новосибирской области по программе «Концептуальные и организационно-методические основы духовно- нравственного воспитания»</t>
  </si>
  <si>
    <t xml:space="preserve">государственное казенное учреждение Новосибирской области «Центр гражданского, патриотического воспитания и общественных проектов»
</t>
  </si>
  <si>
    <t>Цикл семинаров по теме «Повышение социально-психологической компетентности специалиста сферы молодежной политики»</t>
  </si>
  <si>
    <t>муниципальное казенное учреждение города Новосибирска «Городской центр психолого-педагогической поддержки молодежи «Родник»</t>
  </si>
  <si>
    <t>Курсы повышения квалификации по программе «Контрактная система в сфере закупок товаров, работ, услуг для обеспечения государственных и муниципальных нужд»</t>
  </si>
  <si>
    <t>Автономная некоммерческая организация дополнительного профессионального образования «Учебный центр Сибирского Центра Госзаказа»</t>
  </si>
  <si>
    <t>Курсы повышения квалификации по дополнительной профессиональной образовательной программе «Реализация государственной молодежной политики на региональном и муниципальном уровнях»</t>
  </si>
  <si>
    <t>Повышение квалификации по дополнительной профессиональной программе «Актуальные изменения для организаций государственного сектора с 2019 года. Обзор принимаемых в течение 2019 года федеральных стандартов по бухгалтерскому учету для организаций государственного сектора»</t>
  </si>
  <si>
    <t>Частное образовательное учреждение дополнительного профессионального образования «Учебный центр технико-экономических знаний»</t>
  </si>
  <si>
    <t>1) ООО «Кадровое агентство Миграционная биржа труда»;                          2) Муниципальное автономное учреждение культуры города Новосибирска "Парк культуры и отдыха "Заельцовский" (МАУК ПКиО «Заельцовский»);                          3) Общество с ограниченной ответственностью "Санаторий Рассвет" ДСОЛКД "Юбилейный"; 4) Детский оздоровительный лагерь «Солнечная поляна» 5)муниципальное бюджетное учреждение «Молодежный центр «Содружество» Заельцовского района города Новосибирска (МБУ МЦ "Содружество"). 6) МАУ "Городской центр проектного творчества"</t>
  </si>
  <si>
    <t>1)Диспетчер  - 4 человека. 2)Рабочий зеленого хозяйства 4 разряда  - 2 человека. 3)Вожатый  – 16 человек. 4) Помощник вожатого  - 1 человек. 5) Уборщик служебных помещений - 6 человек; 6) Рабочий по комплексному обслуживанию и ремонту зданий 2 разряда - 1 человек. 7) Исполнитель художественно-оформительских работ.</t>
  </si>
  <si>
    <t xml:space="preserve">630105, г. Новосибирск, ул. Кропоткина, 119/3                                                                                                   e-mail:dod_pim@mail.ru  тел. 319-02-85/319-02-82.                                                          Официальная группа учреждения в социальной сети "ВКонтакте":https://vk.com/sodrughestvo54                                                                                                                                                                    </t>
  </si>
  <si>
    <t xml:space="preserve">Федеральное государственное бюджетное образовательное учреждение высшего образования "Новосибирский государственный педагогический университет": ИКиМП, заочное отделение, направление 39.03.03 "Организация работы с молодежью", 1 курс </t>
  </si>
  <si>
    <t>Федеральное государственное бюджетное образовательное учреждение высшего образования "Новосибирский государственный педагогический университет"</t>
  </si>
  <si>
    <t xml:space="preserve">Федеральное государственное бюджетное образовательное учреждение высшего образования "Новосибирский государственный педагогический университет": ИКиМП, очное отделение, направление 39.03.03 "Организация работы с молодежью", 3 курс (2 человека), 4 курс (2 человека).    ИКиМП, очное отделение, направление 39.03.02 "Социальная работа" профиль "Социальная работа с молодежью", 3 курс (1 человек). Институт филологии, массовой информации и психологии, направление 44.04.01 "Педагогическое образование (Медиаобразование)", 1 курс (1 человек).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</si>
</sst>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3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5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5" fillId="8" borderId="1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0" borderId="1" xfId="0" applyFont="1" applyBorder="1" applyAlignment="1">
      <alignment horizontal="center" vertical="top"/>
    </xf>
    <xf numFmtId="0" fontId="17" fillId="2" borderId="6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>
      <alignment horizontal="left" vertical="top" wrapText="1"/>
    </xf>
    <xf numFmtId="1" fontId="8" fillId="0" borderId="2" xfId="0" applyNumberFormat="1" applyFont="1" applyBorder="1" applyAlignment="1" applyProtection="1">
      <alignment horizontal="center" vertical="top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1" applyAlignment="1">
      <alignment horizontal="center" vertical="center" wrapText="1"/>
    </xf>
    <xf numFmtId="0" fontId="26" fillId="0" borderId="0" xfId="1" applyAlignment="1">
      <alignment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17" fontId="10" fillId="0" borderId="1" xfId="0" applyNumberFormat="1" applyFont="1" applyBorder="1" applyAlignment="1">
      <alignment horizontal="center" vertical="top" wrapText="1"/>
    </xf>
    <xf numFmtId="0" fontId="25" fillId="8" borderId="2" xfId="0" applyFont="1" applyFill="1" applyBorder="1" applyAlignment="1">
      <alignment horizontal="left" vertical="top" wrapText="1"/>
    </xf>
    <xf numFmtId="0" fontId="25" fillId="8" borderId="2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1" fillId="10" borderId="1" xfId="0" applyFont="1" applyFill="1" applyBorder="1" applyAlignment="1">
      <alignment horizontal="center" vertical="top" wrapText="1"/>
    </xf>
    <xf numFmtId="14" fontId="10" fillId="10" borderId="1" xfId="0" applyNumberFormat="1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 applyProtection="1">
      <alignment horizontal="center" vertical="top" wrapText="1"/>
      <protection locked="0"/>
    </xf>
    <xf numFmtId="0" fontId="3" fillId="8" borderId="2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5" fillId="8" borderId="2" xfId="0" applyFont="1" applyFill="1" applyBorder="1" applyAlignment="1" applyProtection="1">
      <alignment horizontal="center" vertical="top" wrapText="1"/>
    </xf>
    <xf numFmtId="0" fontId="25" fillId="8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14" fontId="2" fillId="8" borderId="2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0;&#1088;&#1072;&#1084;&#1080;&#1076;&#1072;/Downloads/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v-prhost.ru/" TargetMode="External"/><Relationship Id="rId3" Type="http://schemas.openxmlformats.org/officeDocument/2006/relationships/hyperlink" Target="https://vk.com/@projectstartmusic2018-polozhenie-iii-mezhdunarodnogo-konkursa-newstar-3" TargetMode="External"/><Relationship Id="rId7" Type="http://schemas.openxmlformats.org/officeDocument/2006/relationships/hyperlink" Target="http://so-tal.ru/competitions/v-mezhdunarodnyj-televizionnyj-it-proekt-konkurs-t-a-l-a-n-t-2-0-1-9/" TargetMode="External"/><Relationship Id="rId2" Type="http://schemas.openxmlformats.org/officeDocument/2006/relationships/hyperlink" Target="http://infomania.ru/map/?p=18575" TargetMode="External"/><Relationship Id="rId1" Type="http://schemas.openxmlformats.org/officeDocument/2006/relationships/hyperlink" Target="https://&#1084;&#1074;&#1076;.&#1088;&#1092;/mvd/structure1/Glavnie_upravlenija/gunk/&#1082;&#1086;&#1085;&#1082;&#1091;&#1088;&#1089;-&#1089;&#1086;&#1094;&#1088;&#1077;&#1082;&#1083;&#1072;&#1084;&#1099;" TargetMode="External"/><Relationship Id="rId6" Type="http://schemas.openxmlformats.org/officeDocument/2006/relationships/hyperlink" Target="https://freshstar.net/konkurs/zolotoj-orfej.html" TargetMode="External"/><Relationship Id="rId5" Type="http://schemas.openxmlformats.org/officeDocument/2006/relationships/hyperlink" Target="https://www.art-center.ru/events/cyberart-iv/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https://www.art-center.ru/events/rozhdestvenskie-zvezdi-2019/" TargetMode="External"/><Relationship Id="rId9" Type="http://schemas.openxmlformats.org/officeDocument/2006/relationships/hyperlink" Target="http://www.artplanete.ru/perfect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vk.com/away.php?to=https%3A%2F%2Finstagram.com%2Fcentr_sodrugestvo%2F&amp;cc_key=" TargetMode="External"/><Relationship Id="rId1" Type="http://schemas.openxmlformats.org/officeDocument/2006/relationships/hyperlink" Target="https://vk.com/sodrughestvo54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4" zoomScaleSheetLayoutView="100" workbookViewId="0">
      <selection activeCell="J19" sqref="J19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78" t="s">
        <v>207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38.25" customHeight="1" x14ac:dyDescent="0.25"/>
    <row r="3" spans="1:14" ht="19.5" customHeight="1" x14ac:dyDescent="0.25">
      <c r="A3" s="286" t="s">
        <v>219</v>
      </c>
      <c r="B3" s="286"/>
      <c r="C3" s="286"/>
      <c r="D3" s="286"/>
      <c r="E3" s="286"/>
      <c r="L3" s="279"/>
      <c r="M3" s="279"/>
      <c r="N3" s="279"/>
    </row>
    <row r="4" spans="1:14" ht="15.75" x14ac:dyDescent="0.25">
      <c r="A4" s="122" t="s">
        <v>79</v>
      </c>
      <c r="B4" s="285" t="s">
        <v>271</v>
      </c>
      <c r="C4" s="285"/>
      <c r="D4" s="285"/>
      <c r="E4" s="285"/>
    </row>
    <row r="5" spans="1:14" ht="21.75" customHeight="1" x14ac:dyDescent="0.25">
      <c r="A5" s="285"/>
      <c r="B5" s="285"/>
      <c r="C5" s="285"/>
      <c r="D5" s="285"/>
      <c r="E5" s="285"/>
    </row>
    <row r="6" spans="1:14" ht="30.75" customHeight="1" x14ac:dyDescent="0.25">
      <c r="A6" s="287" t="s">
        <v>272</v>
      </c>
      <c r="B6" s="287"/>
      <c r="D6" s="288"/>
      <c r="E6" s="288"/>
    </row>
    <row r="7" spans="1:14" ht="12.75" customHeight="1" x14ac:dyDescent="0.25">
      <c r="A7" s="289" t="s">
        <v>220</v>
      </c>
      <c r="B7" s="289"/>
      <c r="D7" s="276" t="s">
        <v>221</v>
      </c>
      <c r="E7" s="276"/>
    </row>
    <row r="8" spans="1:14" ht="12.75" customHeight="1" x14ac:dyDescent="0.25">
      <c r="A8" s="123"/>
      <c r="B8" s="277" t="s">
        <v>222</v>
      </c>
      <c r="C8" s="277"/>
      <c r="D8" s="277"/>
      <c r="E8" s="124"/>
    </row>
    <row r="9" spans="1:14" ht="101.25" customHeight="1" x14ac:dyDescent="0.25"/>
    <row r="10" spans="1:14" ht="18.75" x14ac:dyDescent="0.3">
      <c r="A10" s="281" t="s">
        <v>102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ht="18.75" customHeight="1" x14ac:dyDescent="0.3">
      <c r="A11" s="282" t="s">
        <v>273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</row>
    <row r="12" spans="1:14" x14ac:dyDescent="0.25">
      <c r="A12" s="283" t="s">
        <v>103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ht="18.75" x14ac:dyDescent="0.3">
      <c r="E13" s="39" t="s">
        <v>104</v>
      </c>
      <c r="F13" s="280">
        <v>2019</v>
      </c>
      <c r="G13" s="280"/>
      <c r="H13" s="284" t="s">
        <v>105</v>
      </c>
      <c r="I13" s="284"/>
      <c r="J13" s="284"/>
    </row>
    <row r="23" spans="1:14" ht="18.75" x14ac:dyDescent="0.25">
      <c r="A23" s="275" t="s">
        <v>208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H8" sqref="H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41" t="s">
        <v>270</v>
      </c>
      <c r="B1" s="141"/>
      <c r="C1" s="141"/>
      <c r="D1" s="141"/>
    </row>
    <row r="2" spans="1:4" ht="94.5" customHeight="1" x14ac:dyDescent="0.25">
      <c r="A2" s="112" t="s">
        <v>267</v>
      </c>
      <c r="B2" s="139" t="s">
        <v>228</v>
      </c>
      <c r="C2" s="139" t="s">
        <v>229</v>
      </c>
      <c r="D2" s="139" t="s">
        <v>198</v>
      </c>
    </row>
    <row r="3" spans="1:4" ht="37.5" customHeight="1" x14ac:dyDescent="0.25">
      <c r="A3" s="105" t="s">
        <v>60</v>
      </c>
      <c r="B3" s="68">
        <v>19</v>
      </c>
      <c r="C3" s="113">
        <v>119</v>
      </c>
      <c r="D3" s="113">
        <v>6233</v>
      </c>
    </row>
    <row r="4" spans="1:4" ht="37.5" customHeight="1" x14ac:dyDescent="0.25">
      <c r="A4" s="105" t="s">
        <v>61</v>
      </c>
      <c r="B4" s="68">
        <v>5</v>
      </c>
      <c r="C4" s="113">
        <v>10</v>
      </c>
      <c r="D4" s="113">
        <v>1066</v>
      </c>
    </row>
    <row r="5" spans="1:4" ht="37.5" customHeight="1" x14ac:dyDescent="0.25">
      <c r="A5" s="105" t="s">
        <v>69</v>
      </c>
      <c r="B5" s="68">
        <v>8</v>
      </c>
      <c r="C5" s="113">
        <v>13</v>
      </c>
      <c r="D5" s="113">
        <v>380</v>
      </c>
    </row>
    <row r="6" spans="1:4" ht="37.5" customHeight="1" x14ac:dyDescent="0.25">
      <c r="A6" s="105" t="s">
        <v>70</v>
      </c>
      <c r="B6" s="68">
        <v>0</v>
      </c>
      <c r="C6" s="113">
        <v>2</v>
      </c>
      <c r="D6" s="113">
        <v>128</v>
      </c>
    </row>
    <row r="7" spans="1:4" ht="37.5" customHeight="1" x14ac:dyDescent="0.25">
      <c r="A7" s="105" t="s">
        <v>71</v>
      </c>
      <c r="B7" s="68">
        <v>0</v>
      </c>
      <c r="C7" s="113">
        <v>0</v>
      </c>
      <c r="D7" s="113">
        <v>0</v>
      </c>
    </row>
    <row r="8" spans="1:4" ht="37.5" customHeight="1" x14ac:dyDescent="0.25">
      <c r="A8" s="105" t="s">
        <v>72</v>
      </c>
      <c r="B8" s="68">
        <v>4</v>
      </c>
      <c r="C8" s="113">
        <v>4</v>
      </c>
      <c r="D8" s="113">
        <v>129</v>
      </c>
    </row>
    <row r="9" spans="1:4" ht="37.5" customHeight="1" x14ac:dyDescent="0.25">
      <c r="A9" s="140" t="s">
        <v>91</v>
      </c>
      <c r="B9" s="35">
        <f>SUM(B3:B8)</f>
        <v>36</v>
      </c>
      <c r="C9" s="35">
        <f>SUM(C3:C8)</f>
        <v>148</v>
      </c>
      <c r="D9" s="35">
        <f>SUM(D3:D8)</f>
        <v>7936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SheetLayoutView="100" workbookViewId="0">
      <selection activeCell="E2" sqref="E2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34" t="s">
        <v>268</v>
      </c>
      <c r="B1" s="334"/>
      <c r="C1" s="334"/>
      <c r="D1" s="334"/>
      <c r="E1" s="334"/>
    </row>
    <row r="2" spans="1:5" ht="75" customHeight="1" x14ac:dyDescent="0.25">
      <c r="A2" s="27" t="s">
        <v>62</v>
      </c>
      <c r="B2" s="27" t="s">
        <v>128</v>
      </c>
      <c r="C2" s="27" t="s">
        <v>94</v>
      </c>
      <c r="D2" s="186" t="s">
        <v>264</v>
      </c>
      <c r="E2" s="185" t="s">
        <v>199</v>
      </c>
    </row>
    <row r="3" spans="1:5" ht="18.75" x14ac:dyDescent="0.25">
      <c r="A3" s="169"/>
      <c r="B3" s="170" t="s">
        <v>241</v>
      </c>
      <c r="C3" s="170"/>
      <c r="D3" s="187"/>
      <c r="E3" s="170"/>
    </row>
    <row r="4" spans="1:5" ht="18.75" x14ac:dyDescent="0.3">
      <c r="A4" s="171"/>
      <c r="B4" s="167" t="s">
        <v>244</v>
      </c>
      <c r="C4" s="168"/>
      <c r="D4" s="168"/>
      <c r="E4" s="168"/>
    </row>
    <row r="5" spans="1:5" ht="18.75" x14ac:dyDescent="0.25">
      <c r="A5" s="108">
        <v>1</v>
      </c>
      <c r="B5" s="74"/>
      <c r="C5" s="74"/>
      <c r="D5" s="74"/>
      <c r="E5" s="74"/>
    </row>
    <row r="6" spans="1:5" ht="38.25" customHeight="1" x14ac:dyDescent="0.3">
      <c r="A6" s="171"/>
      <c r="B6" s="167" t="s">
        <v>243</v>
      </c>
      <c r="C6" s="168"/>
      <c r="D6" s="168"/>
      <c r="E6" s="168"/>
    </row>
    <row r="7" spans="1:5" ht="18.75" x14ac:dyDescent="0.25">
      <c r="A7" s="108">
        <v>1</v>
      </c>
      <c r="B7" s="58"/>
      <c r="C7" s="58"/>
      <c r="D7" s="58"/>
      <c r="E7" s="58"/>
    </row>
    <row r="8" spans="1:5" ht="18.75" x14ac:dyDescent="0.3">
      <c r="A8" s="171"/>
      <c r="B8" s="167" t="s">
        <v>71</v>
      </c>
      <c r="C8" s="168"/>
      <c r="D8" s="168"/>
      <c r="E8" s="168"/>
    </row>
    <row r="9" spans="1:5" ht="18.75" x14ac:dyDescent="0.25">
      <c r="A9" s="108">
        <v>1</v>
      </c>
      <c r="B9" s="58"/>
      <c r="C9" s="58"/>
      <c r="D9" s="58"/>
      <c r="E9" s="58"/>
    </row>
    <row r="10" spans="1:5" ht="18.75" x14ac:dyDescent="0.25">
      <c r="A10" s="108">
        <v>2</v>
      </c>
      <c r="B10" s="58"/>
      <c r="C10" s="58"/>
      <c r="D10" s="58"/>
      <c r="E10" s="58"/>
    </row>
    <row r="11" spans="1:5" ht="18.75" x14ac:dyDescent="0.25">
      <c r="A11" s="108">
        <v>3</v>
      </c>
      <c r="B11" s="58"/>
      <c r="C11" s="58"/>
      <c r="D11" s="58"/>
      <c r="E11" s="58"/>
    </row>
    <row r="12" spans="1:5" ht="18.75" x14ac:dyDescent="0.25">
      <c r="A12" s="108">
        <v>4</v>
      </c>
      <c r="B12" s="74"/>
      <c r="C12" s="74"/>
      <c r="D12" s="74"/>
      <c r="E12" s="74"/>
    </row>
    <row r="13" spans="1:5" ht="37.5" x14ac:dyDescent="0.3">
      <c r="A13" s="171"/>
      <c r="B13" s="173" t="s">
        <v>197</v>
      </c>
      <c r="C13" s="168"/>
      <c r="D13" s="168"/>
      <c r="E13" s="168"/>
    </row>
    <row r="14" spans="1:5" ht="18.75" x14ac:dyDescent="0.3">
      <c r="A14" s="197">
        <v>1</v>
      </c>
      <c r="B14" s="174"/>
      <c r="C14" s="172"/>
      <c r="D14" s="172"/>
      <c r="E14" s="172"/>
    </row>
    <row r="15" spans="1:5" ht="18.75" x14ac:dyDescent="0.25">
      <c r="A15" s="200"/>
      <c r="B15" s="170" t="s">
        <v>240</v>
      </c>
      <c r="C15" s="170"/>
      <c r="D15" s="170"/>
      <c r="E15" s="170"/>
    </row>
    <row r="16" spans="1:5" ht="18.75" x14ac:dyDescent="0.3">
      <c r="A16" s="171"/>
      <c r="B16" s="167" t="s">
        <v>244</v>
      </c>
      <c r="C16" s="168"/>
      <c r="D16" s="168"/>
      <c r="E16" s="168"/>
    </row>
    <row r="17" spans="1:5" ht="18.75" x14ac:dyDescent="0.25">
      <c r="A17" s="108">
        <v>1</v>
      </c>
      <c r="B17" s="58"/>
      <c r="C17" s="58"/>
      <c r="D17" s="58"/>
      <c r="E17" s="58"/>
    </row>
    <row r="18" spans="1:5" ht="18.75" x14ac:dyDescent="0.25">
      <c r="A18" s="108">
        <v>2</v>
      </c>
      <c r="B18" s="74"/>
      <c r="C18" s="194"/>
      <c r="D18" s="195"/>
      <c r="E18" s="195"/>
    </row>
    <row r="19" spans="1:5" ht="18.75" x14ac:dyDescent="0.3">
      <c r="A19" s="201"/>
      <c r="B19" s="167" t="s">
        <v>243</v>
      </c>
      <c r="C19" s="168"/>
      <c r="D19" s="168"/>
      <c r="E19" s="168"/>
    </row>
    <row r="20" spans="1:5" ht="43.5" customHeight="1" x14ac:dyDescent="0.25">
      <c r="A20" s="108">
        <v>1</v>
      </c>
      <c r="B20" s="58"/>
      <c r="C20" s="58"/>
      <c r="D20" s="58"/>
      <c r="E20" s="58"/>
    </row>
    <row r="21" spans="1:5" ht="61.5" customHeight="1" x14ac:dyDescent="0.25">
      <c r="A21" s="108">
        <v>2</v>
      </c>
      <c r="B21" s="58"/>
      <c r="C21" s="58"/>
      <c r="D21" s="58"/>
      <c r="E21" s="58"/>
    </row>
    <row r="22" spans="1:5" ht="51" customHeight="1" x14ac:dyDescent="0.25">
      <c r="A22" s="108">
        <v>3</v>
      </c>
      <c r="B22" s="58"/>
      <c r="C22" s="58"/>
      <c r="D22" s="58"/>
      <c r="E22" s="58"/>
    </row>
    <row r="23" spans="1:5" ht="36.75" customHeight="1" x14ac:dyDescent="0.25">
      <c r="A23" s="108">
        <v>4</v>
      </c>
      <c r="B23" s="58"/>
      <c r="C23" s="58"/>
      <c r="D23" s="58"/>
      <c r="E23" s="58"/>
    </row>
    <row r="24" spans="1:5" ht="49.5" customHeight="1" x14ac:dyDescent="0.25">
      <c r="A24" s="108">
        <v>5</v>
      </c>
      <c r="B24" s="58"/>
      <c r="C24" s="58"/>
      <c r="D24" s="58"/>
      <c r="E24" s="58"/>
    </row>
    <row r="25" spans="1:5" ht="18.75" x14ac:dyDescent="0.25">
      <c r="A25" s="108">
        <v>6</v>
      </c>
      <c r="B25" s="58"/>
      <c r="C25" s="58"/>
      <c r="D25" s="58"/>
      <c r="E25" s="58"/>
    </row>
    <row r="26" spans="1:5" ht="55.5" customHeight="1" x14ac:dyDescent="0.25">
      <c r="A26" s="108">
        <v>7</v>
      </c>
      <c r="B26" s="58"/>
      <c r="C26" s="58"/>
      <c r="D26" s="58"/>
      <c r="E26" s="58"/>
    </row>
    <row r="27" spans="1:5" ht="96" customHeight="1" x14ac:dyDescent="0.25">
      <c r="A27" s="202">
        <v>8</v>
      </c>
      <c r="B27" s="58"/>
      <c r="C27" s="58"/>
      <c r="D27" s="58"/>
      <c r="E27" s="58"/>
    </row>
    <row r="28" spans="1:5" ht="34.5" customHeight="1" x14ac:dyDescent="0.25">
      <c r="A28" s="202">
        <v>9</v>
      </c>
      <c r="B28" s="58"/>
      <c r="C28" s="58"/>
      <c r="D28" s="58"/>
      <c r="E28" s="58"/>
    </row>
    <row r="29" spans="1:5" ht="18.75" x14ac:dyDescent="0.3">
      <c r="A29" s="203"/>
      <c r="B29" s="167" t="s">
        <v>71</v>
      </c>
      <c r="C29" s="168"/>
      <c r="D29" s="168"/>
      <c r="E29" s="168"/>
    </row>
    <row r="30" spans="1:5" ht="18.75" x14ac:dyDescent="0.25">
      <c r="A30" s="108">
        <v>1</v>
      </c>
      <c r="B30" s="58"/>
      <c r="C30" s="58"/>
      <c r="D30" s="58"/>
      <c r="E30" s="58"/>
    </row>
    <row r="31" spans="1:5" ht="54.75" customHeight="1" x14ac:dyDescent="0.25">
      <c r="A31" s="108">
        <v>2</v>
      </c>
      <c r="B31" s="58"/>
      <c r="C31" s="58"/>
      <c r="D31" s="58"/>
      <c r="E31" s="58"/>
    </row>
    <row r="32" spans="1:5" ht="37.5" customHeight="1" x14ac:dyDescent="0.25">
      <c r="A32" s="108">
        <v>3</v>
      </c>
      <c r="B32" s="58"/>
      <c r="C32" s="58"/>
      <c r="D32" s="58"/>
      <c r="E32" s="58"/>
    </row>
    <row r="33" spans="1:5" ht="18.75" x14ac:dyDescent="0.25">
      <c r="A33" s="108">
        <v>4</v>
      </c>
      <c r="B33" s="58"/>
      <c r="C33" s="58"/>
      <c r="D33" s="58"/>
      <c r="E33" s="58"/>
    </row>
    <row r="34" spans="1:5" ht="18.75" x14ac:dyDescent="0.25">
      <c r="A34" s="108">
        <v>5</v>
      </c>
      <c r="B34" s="58"/>
      <c r="C34" s="58"/>
      <c r="D34" s="58"/>
      <c r="E34" s="58"/>
    </row>
    <row r="35" spans="1:5" ht="18.75" x14ac:dyDescent="0.25">
      <c r="A35" s="108">
        <v>6</v>
      </c>
      <c r="B35" s="58"/>
      <c r="C35" s="58"/>
      <c r="D35" s="58"/>
      <c r="E35" s="58"/>
    </row>
    <row r="36" spans="1:5" ht="18.75" x14ac:dyDescent="0.25">
      <c r="A36" s="108">
        <v>7</v>
      </c>
      <c r="B36" s="58"/>
      <c r="C36" s="58"/>
      <c r="D36" s="58"/>
      <c r="E36" s="58"/>
    </row>
    <row r="37" spans="1:5" ht="37.5" x14ac:dyDescent="0.3">
      <c r="A37" s="171"/>
      <c r="B37" s="173" t="s">
        <v>197</v>
      </c>
      <c r="C37" s="168"/>
      <c r="D37" s="168"/>
      <c r="E37" s="168"/>
    </row>
    <row r="38" spans="1:5" ht="18.75" x14ac:dyDescent="0.25">
      <c r="A38" s="108">
        <v>1</v>
      </c>
      <c r="B38" s="74"/>
      <c r="C38" s="74"/>
      <c r="D38" s="74"/>
      <c r="E38" s="74"/>
    </row>
    <row r="39" spans="1:5" ht="18.75" x14ac:dyDescent="0.25">
      <c r="A39" s="200"/>
      <c r="B39" s="170" t="s">
        <v>242</v>
      </c>
      <c r="C39" s="170"/>
      <c r="D39" s="170"/>
      <c r="E39" s="170"/>
    </row>
    <row r="40" spans="1:5" ht="18.75" x14ac:dyDescent="0.3">
      <c r="A40" s="171"/>
      <c r="B40" s="167" t="s">
        <v>244</v>
      </c>
      <c r="C40" s="168"/>
      <c r="D40" s="168"/>
      <c r="E40" s="168"/>
    </row>
    <row r="41" spans="1:5" ht="36" customHeight="1" x14ac:dyDescent="0.25">
      <c r="A41" s="108">
        <v>1</v>
      </c>
      <c r="B41" s="58"/>
      <c r="C41" s="58"/>
      <c r="D41" s="58"/>
      <c r="E41" s="58"/>
    </row>
    <row r="42" spans="1:5" ht="18.75" x14ac:dyDescent="0.25">
      <c r="A42" s="108">
        <v>2</v>
      </c>
      <c r="B42" s="58"/>
      <c r="C42" s="58"/>
      <c r="D42" s="58"/>
      <c r="E42" s="58"/>
    </row>
    <row r="43" spans="1:5" ht="18.75" x14ac:dyDescent="0.25">
      <c r="A43" s="108">
        <v>3</v>
      </c>
      <c r="B43" s="74"/>
      <c r="C43" s="74"/>
      <c r="D43" s="74"/>
      <c r="E43" s="74"/>
    </row>
    <row r="44" spans="1:5" ht="18.75" x14ac:dyDescent="0.3">
      <c r="A44" s="171"/>
      <c r="B44" s="167" t="s">
        <v>243</v>
      </c>
      <c r="C44" s="168"/>
      <c r="D44" s="168"/>
      <c r="E44" s="168"/>
    </row>
    <row r="45" spans="1:5" ht="18.75" x14ac:dyDescent="0.25">
      <c r="A45" s="108">
        <v>1</v>
      </c>
      <c r="B45" s="58"/>
      <c r="C45" s="58"/>
      <c r="D45" s="58"/>
      <c r="E45" s="58"/>
    </row>
    <row r="46" spans="1:5" ht="18.75" x14ac:dyDescent="0.25">
      <c r="A46" s="108">
        <v>2</v>
      </c>
      <c r="B46" s="58"/>
      <c r="C46" s="58"/>
      <c r="D46" s="58"/>
      <c r="E46" s="58"/>
    </row>
    <row r="47" spans="1:5" ht="18.75" x14ac:dyDescent="0.25">
      <c r="A47" s="108">
        <v>3</v>
      </c>
      <c r="B47" s="58"/>
      <c r="C47" s="58"/>
      <c r="D47" s="58"/>
      <c r="E47" s="58"/>
    </row>
    <row r="48" spans="1:5" ht="18.75" x14ac:dyDescent="0.25">
      <c r="A48" s="108">
        <v>4</v>
      </c>
      <c r="B48" s="58"/>
      <c r="C48" s="58"/>
      <c r="D48" s="58"/>
      <c r="E48" s="58"/>
    </row>
    <row r="49" spans="1:5" ht="18.75" x14ac:dyDescent="0.25">
      <c r="A49" s="108">
        <v>5</v>
      </c>
      <c r="B49" s="58"/>
      <c r="C49" s="58"/>
      <c r="D49" s="58"/>
      <c r="E49" s="58"/>
    </row>
    <row r="50" spans="1:5" ht="18.75" x14ac:dyDescent="0.25">
      <c r="A50" s="108">
        <v>6</v>
      </c>
      <c r="B50" s="58"/>
      <c r="C50" s="58"/>
      <c r="D50" s="58"/>
      <c r="E50" s="58"/>
    </row>
    <row r="51" spans="1:5" ht="54.75" customHeight="1" x14ac:dyDescent="0.25">
      <c r="A51" s="108">
        <v>7</v>
      </c>
      <c r="B51" s="58"/>
      <c r="C51" s="58"/>
      <c r="D51" s="58"/>
      <c r="E51" s="58"/>
    </row>
    <row r="52" spans="1:5" ht="61.5" customHeight="1" x14ac:dyDescent="0.25">
      <c r="A52" s="108">
        <v>8</v>
      </c>
      <c r="B52" s="58"/>
      <c r="C52" s="58"/>
      <c r="D52" s="58"/>
      <c r="E52" s="58"/>
    </row>
    <row r="53" spans="1:5" ht="35.25" customHeight="1" x14ac:dyDescent="0.25">
      <c r="A53" s="108">
        <v>9</v>
      </c>
      <c r="B53" s="58"/>
      <c r="C53" s="58"/>
      <c r="D53" s="58"/>
      <c r="E53" s="58"/>
    </row>
    <row r="54" spans="1:5" ht="68.25" customHeight="1" x14ac:dyDescent="0.25">
      <c r="A54" s="108">
        <v>10</v>
      </c>
      <c r="B54" s="58"/>
      <c r="C54" s="58"/>
      <c r="D54" s="58"/>
      <c r="E54" s="58"/>
    </row>
    <row r="55" spans="1:5" ht="51.75" customHeight="1" x14ac:dyDescent="0.25">
      <c r="A55" s="108">
        <v>11</v>
      </c>
      <c r="B55" s="58"/>
      <c r="C55" s="58"/>
      <c r="D55" s="58"/>
      <c r="E55" s="58"/>
    </row>
    <row r="56" spans="1:5" ht="51.75" customHeight="1" x14ac:dyDescent="0.25">
      <c r="A56" s="108">
        <v>12</v>
      </c>
      <c r="B56" s="58"/>
      <c r="C56" s="58"/>
      <c r="D56" s="58"/>
      <c r="E56" s="58"/>
    </row>
    <row r="57" spans="1:5" ht="18.75" x14ac:dyDescent="0.3">
      <c r="A57" s="171"/>
      <c r="B57" s="167" t="s">
        <v>71</v>
      </c>
      <c r="C57" s="168"/>
      <c r="D57" s="204"/>
      <c r="E57" s="168"/>
    </row>
    <row r="58" spans="1:5" ht="18.75" x14ac:dyDescent="0.25">
      <c r="A58" s="197">
        <v>1</v>
      </c>
      <c r="B58" s="58"/>
      <c r="C58" s="58"/>
      <c r="D58" s="58"/>
      <c r="E58" s="58"/>
    </row>
    <row r="59" spans="1:5" ht="48.75" customHeight="1" x14ac:dyDescent="0.25">
      <c r="A59" s="197">
        <v>2</v>
      </c>
      <c r="B59" s="58"/>
      <c r="C59" s="58"/>
      <c r="D59" s="58"/>
      <c r="E59" s="58"/>
    </row>
    <row r="60" spans="1:5" ht="18.75" x14ac:dyDescent="0.25">
      <c r="A60" s="197">
        <v>3</v>
      </c>
      <c r="B60" s="58"/>
      <c r="C60" s="58"/>
      <c r="D60" s="58"/>
      <c r="E60" s="58"/>
    </row>
    <row r="61" spans="1:5" ht="37.5" customHeight="1" x14ac:dyDescent="0.25">
      <c r="A61" s="197">
        <v>4</v>
      </c>
      <c r="B61" s="58"/>
      <c r="C61" s="58"/>
      <c r="D61" s="58"/>
      <c r="E61" s="58"/>
    </row>
    <row r="62" spans="1:5" ht="60.75" customHeight="1" x14ac:dyDescent="0.25">
      <c r="A62" s="197">
        <v>5</v>
      </c>
      <c r="B62" s="58"/>
      <c r="C62" s="58"/>
      <c r="D62" s="58"/>
      <c r="E62" s="58"/>
    </row>
    <row r="63" spans="1:5" ht="39.75" customHeight="1" x14ac:dyDescent="0.25">
      <c r="A63" s="188">
        <v>6</v>
      </c>
      <c r="B63" s="58"/>
      <c r="C63" s="58"/>
      <c r="D63" s="58"/>
      <c r="E63" s="58"/>
    </row>
    <row r="64" spans="1:5" ht="39.75" customHeight="1" x14ac:dyDescent="0.25">
      <c r="A64" s="188">
        <v>7</v>
      </c>
      <c r="B64" s="58"/>
      <c r="C64" s="58"/>
      <c r="D64" s="58"/>
      <c r="E64" s="58"/>
    </row>
    <row r="65" spans="1:5" ht="39.75" customHeight="1" x14ac:dyDescent="0.25">
      <c r="A65" s="198">
        <v>8</v>
      </c>
      <c r="B65" s="58"/>
      <c r="C65" s="58"/>
      <c r="D65" s="58"/>
      <c r="E65" s="58"/>
    </row>
    <row r="66" spans="1:5" ht="52.5" customHeight="1" x14ac:dyDescent="0.25">
      <c r="A66" s="198">
        <v>9</v>
      </c>
      <c r="B66" s="58"/>
      <c r="C66" s="58"/>
      <c r="D66" s="58"/>
      <c r="E66" s="58"/>
    </row>
    <row r="67" spans="1:5" ht="37.5" x14ac:dyDescent="0.3">
      <c r="A67" s="203"/>
      <c r="B67" s="173" t="s">
        <v>197</v>
      </c>
      <c r="C67" s="168"/>
      <c r="D67" s="205"/>
      <c r="E67" s="168"/>
    </row>
    <row r="68" spans="1:5" ht="18.75" x14ac:dyDescent="0.3">
      <c r="A68" s="197">
        <v>1</v>
      </c>
      <c r="B68" s="60"/>
      <c r="C68" s="172"/>
      <c r="D68" s="172"/>
      <c r="E68" s="172"/>
    </row>
    <row r="69" spans="1:5" ht="18.75" x14ac:dyDescent="0.25">
      <c r="A69" s="200"/>
      <c r="B69" s="170" t="s">
        <v>237</v>
      </c>
      <c r="C69" s="170"/>
      <c r="D69" s="170"/>
      <c r="E69" s="170"/>
    </row>
    <row r="70" spans="1:5" ht="18.75" x14ac:dyDescent="0.3">
      <c r="A70" s="171"/>
      <c r="B70" s="167" t="s">
        <v>244</v>
      </c>
      <c r="C70" s="168"/>
      <c r="D70" s="168"/>
      <c r="E70" s="168"/>
    </row>
    <row r="71" spans="1:5" ht="18.75" x14ac:dyDescent="0.25">
      <c r="A71" s="108">
        <v>1</v>
      </c>
      <c r="B71" s="74"/>
      <c r="C71" s="74"/>
      <c r="D71" s="74"/>
      <c r="E71" s="74"/>
    </row>
    <row r="72" spans="1:5" ht="18.75" x14ac:dyDescent="0.3">
      <c r="A72" s="171"/>
      <c r="B72" s="167" t="s">
        <v>243</v>
      </c>
      <c r="C72" s="168"/>
      <c r="D72" s="168"/>
      <c r="E72" s="168"/>
    </row>
    <row r="73" spans="1:5" ht="18.75" x14ac:dyDescent="0.25">
      <c r="A73" s="108">
        <v>1</v>
      </c>
      <c r="B73" s="58"/>
      <c r="C73" s="58"/>
      <c r="D73" s="58"/>
      <c r="E73" s="58"/>
    </row>
    <row r="74" spans="1:5" ht="18.75" x14ac:dyDescent="0.25">
      <c r="A74" s="108">
        <v>2</v>
      </c>
      <c r="B74" s="58"/>
      <c r="C74" s="58"/>
      <c r="D74" s="58"/>
      <c r="E74" s="58"/>
    </row>
    <row r="75" spans="1:5" ht="18.75" x14ac:dyDescent="0.25">
      <c r="A75" s="108">
        <v>3</v>
      </c>
      <c r="B75" s="58"/>
      <c r="C75" s="58"/>
      <c r="D75" s="58"/>
      <c r="E75" s="58"/>
    </row>
    <row r="76" spans="1:5" ht="68.25" customHeight="1" x14ac:dyDescent="0.25">
      <c r="A76" s="108">
        <v>4</v>
      </c>
      <c r="B76" s="58"/>
      <c r="C76" s="58"/>
      <c r="D76" s="58"/>
      <c r="E76" s="58"/>
    </row>
    <row r="77" spans="1:5" ht="18.75" x14ac:dyDescent="0.25">
      <c r="A77" s="108">
        <v>5</v>
      </c>
      <c r="B77" s="58"/>
      <c r="C77" s="58"/>
      <c r="D77" s="58"/>
      <c r="E77" s="58"/>
    </row>
    <row r="78" spans="1:5" ht="18.75" x14ac:dyDescent="0.25">
      <c r="A78" s="108">
        <v>6</v>
      </c>
      <c r="B78" s="58"/>
      <c r="C78" s="58"/>
      <c r="D78" s="58"/>
      <c r="E78" s="58"/>
    </row>
    <row r="79" spans="1:5" ht="18.75" x14ac:dyDescent="0.25">
      <c r="A79" s="108">
        <v>7</v>
      </c>
      <c r="B79" s="58"/>
      <c r="C79" s="58"/>
      <c r="D79" s="58"/>
      <c r="E79" s="58"/>
    </row>
    <row r="80" spans="1:5" ht="22.5" customHeight="1" x14ac:dyDescent="0.25">
      <c r="A80" s="108">
        <v>8</v>
      </c>
      <c r="B80" s="58"/>
      <c r="C80" s="58"/>
      <c r="D80" s="58"/>
      <c r="E80" s="58"/>
    </row>
    <row r="81" spans="1:5" ht="63.75" customHeight="1" x14ac:dyDescent="0.25">
      <c r="A81" s="108">
        <v>9</v>
      </c>
      <c r="B81" s="58"/>
      <c r="C81" s="58"/>
      <c r="D81" s="58"/>
      <c r="E81" s="58"/>
    </row>
    <row r="82" spans="1:5" ht="50.25" customHeight="1" x14ac:dyDescent="0.25">
      <c r="A82" s="108">
        <v>10</v>
      </c>
      <c r="B82" s="58"/>
      <c r="C82" s="58"/>
      <c r="D82" s="58"/>
      <c r="E82" s="58"/>
    </row>
    <row r="83" spans="1:5" ht="19.5" customHeight="1" x14ac:dyDescent="0.25">
      <c r="A83" s="108">
        <v>11</v>
      </c>
      <c r="B83" s="58"/>
      <c r="C83" s="58"/>
      <c r="D83" s="58"/>
      <c r="E83" s="58"/>
    </row>
    <row r="84" spans="1:5" ht="36.75" customHeight="1" x14ac:dyDescent="0.25">
      <c r="A84" s="108">
        <v>12</v>
      </c>
      <c r="B84" s="58"/>
      <c r="C84" s="58"/>
      <c r="D84" s="58"/>
      <c r="E84" s="58"/>
    </row>
    <row r="85" spans="1:5" ht="36.75" customHeight="1" x14ac:dyDescent="0.25">
      <c r="A85" s="108">
        <v>13</v>
      </c>
      <c r="B85" s="58"/>
      <c r="C85" s="58"/>
      <c r="D85" s="58"/>
      <c r="E85" s="58"/>
    </row>
    <row r="86" spans="1:5" ht="36.75" customHeight="1" x14ac:dyDescent="0.25">
      <c r="A86" s="108">
        <v>14</v>
      </c>
      <c r="B86" s="58"/>
      <c r="C86" s="58"/>
      <c r="D86" s="58"/>
      <c r="E86" s="58"/>
    </row>
    <row r="87" spans="1:5" ht="18.75" x14ac:dyDescent="0.25">
      <c r="A87" s="171"/>
      <c r="B87" s="164" t="s">
        <v>71</v>
      </c>
      <c r="C87" s="206"/>
      <c r="D87" s="206"/>
      <c r="E87" s="206"/>
    </row>
    <row r="88" spans="1:5" ht="18.75" x14ac:dyDescent="0.25">
      <c r="A88" s="197">
        <v>1</v>
      </c>
      <c r="B88" s="58"/>
      <c r="C88" s="58"/>
      <c r="D88" s="58"/>
      <c r="E88" s="58"/>
    </row>
    <row r="89" spans="1:5" ht="18.75" x14ac:dyDescent="0.3">
      <c r="A89" s="197">
        <v>2</v>
      </c>
      <c r="B89" s="60"/>
      <c r="C89" s="172"/>
      <c r="D89" s="172"/>
      <c r="E89" s="172"/>
    </row>
    <row r="90" spans="1:5" ht="37.5" x14ac:dyDescent="0.3">
      <c r="A90" s="171"/>
      <c r="B90" s="173" t="s">
        <v>197</v>
      </c>
      <c r="C90" s="168"/>
      <c r="D90" s="168"/>
      <c r="E90" s="168"/>
    </row>
    <row r="91" spans="1:5" ht="18.75" x14ac:dyDescent="0.3">
      <c r="A91" s="197">
        <v>1</v>
      </c>
      <c r="B91" s="60"/>
      <c r="C91" s="172"/>
      <c r="D91" s="172"/>
      <c r="E91" s="172"/>
    </row>
    <row r="92" spans="1:5" ht="18.75" x14ac:dyDescent="0.25">
      <c r="A92" s="65"/>
      <c r="B92" s="65"/>
      <c r="C92" s="65"/>
      <c r="D92" s="65"/>
      <c r="E92" s="65"/>
    </row>
    <row r="93" spans="1:5" ht="18.75" x14ac:dyDescent="0.25">
      <c r="A93" s="65"/>
      <c r="B93" s="65"/>
      <c r="C93" s="65"/>
      <c r="D93" s="65"/>
      <c r="E93" s="65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H5" sqref="H5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35" t="s">
        <v>141</v>
      </c>
      <c r="B1" s="335"/>
      <c r="C1" s="335"/>
      <c r="D1" s="335"/>
      <c r="E1" s="335"/>
    </row>
    <row r="2" spans="1:5" ht="94.5" customHeight="1" x14ac:dyDescent="0.25">
      <c r="A2" s="229" t="s">
        <v>142</v>
      </c>
      <c r="B2" s="229" t="s">
        <v>143</v>
      </c>
      <c r="C2" s="229" t="s">
        <v>144</v>
      </c>
      <c r="D2" s="229" t="s">
        <v>145</v>
      </c>
      <c r="E2" s="229" t="s">
        <v>146</v>
      </c>
    </row>
    <row r="3" spans="1:5" ht="56.25" x14ac:dyDescent="0.3">
      <c r="A3" s="71" t="s">
        <v>147</v>
      </c>
      <c r="B3" s="55">
        <v>19</v>
      </c>
      <c r="C3" s="113">
        <v>19</v>
      </c>
      <c r="D3" s="113">
        <v>0</v>
      </c>
      <c r="E3" s="113">
        <v>16</v>
      </c>
    </row>
    <row r="4" spans="1:5" ht="75" x14ac:dyDescent="0.3">
      <c r="A4" s="71" t="s">
        <v>148</v>
      </c>
      <c r="B4" s="55">
        <v>40</v>
      </c>
      <c r="C4" s="113">
        <v>13</v>
      </c>
      <c r="D4" s="113">
        <v>27</v>
      </c>
      <c r="E4" s="113">
        <v>10</v>
      </c>
    </row>
    <row r="5" spans="1:5" ht="112.5" x14ac:dyDescent="0.3">
      <c r="A5" s="71" t="s">
        <v>223</v>
      </c>
      <c r="B5" s="125">
        <v>0</v>
      </c>
      <c r="C5" s="125">
        <v>0</v>
      </c>
      <c r="D5" s="125">
        <v>0</v>
      </c>
      <c r="E5" s="125">
        <v>0</v>
      </c>
    </row>
    <row r="6" spans="1:5" ht="24" customHeight="1" x14ac:dyDescent="0.3">
      <c r="A6" s="71" t="s">
        <v>224</v>
      </c>
      <c r="B6" s="55">
        <v>0</v>
      </c>
      <c r="C6" s="113">
        <v>0</v>
      </c>
      <c r="D6" s="113">
        <v>0</v>
      </c>
      <c r="E6" s="113">
        <v>0</v>
      </c>
    </row>
    <row r="7" spans="1:5" ht="37.5" x14ac:dyDescent="0.3">
      <c r="A7" s="71" t="s">
        <v>149</v>
      </c>
      <c r="B7" s="55">
        <v>0</v>
      </c>
      <c r="C7" s="113">
        <v>0</v>
      </c>
      <c r="D7" s="113">
        <v>0</v>
      </c>
      <c r="E7" s="113">
        <v>0</v>
      </c>
    </row>
    <row r="8" spans="1:5" ht="56.25" x14ac:dyDescent="0.3">
      <c r="A8" s="71" t="s">
        <v>150</v>
      </c>
      <c r="B8" s="55">
        <v>0</v>
      </c>
      <c r="C8" s="113">
        <v>0</v>
      </c>
      <c r="D8" s="113">
        <v>0</v>
      </c>
      <c r="E8" s="113">
        <v>0</v>
      </c>
    </row>
    <row r="9" spans="1:5" ht="56.25" x14ac:dyDescent="0.3">
      <c r="A9" s="71" t="s">
        <v>151</v>
      </c>
      <c r="B9" s="55">
        <v>0</v>
      </c>
      <c r="C9" s="113">
        <v>0</v>
      </c>
      <c r="D9" s="113">
        <v>0</v>
      </c>
      <c r="E9" s="113">
        <v>0</v>
      </c>
    </row>
    <row r="10" spans="1:5" ht="18.75" x14ac:dyDescent="0.25">
      <c r="A10" s="72" t="s">
        <v>91</v>
      </c>
      <c r="B10" s="111">
        <v>59</v>
      </c>
      <c r="C10" s="111">
        <v>32</v>
      </c>
      <c r="D10" s="111">
        <v>27</v>
      </c>
      <c r="E10" s="111">
        <v>26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view="pageBreakPreview" topLeftCell="A68" zoomScaleSheetLayoutView="100" workbookViewId="0">
      <selection activeCell="C37" sqref="C37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34" t="s">
        <v>152</v>
      </c>
      <c r="B1" s="336"/>
      <c r="C1" s="336"/>
      <c r="D1" s="336"/>
    </row>
    <row r="2" spans="1:4" ht="37.5" x14ac:dyDescent="0.25">
      <c r="A2" s="245" t="s">
        <v>93</v>
      </c>
      <c r="B2" s="245" t="s">
        <v>94</v>
      </c>
      <c r="C2" s="245" t="s">
        <v>95</v>
      </c>
      <c r="D2" s="245" t="s">
        <v>153</v>
      </c>
    </row>
    <row r="3" spans="1:4" ht="18.75" x14ac:dyDescent="0.25">
      <c r="A3" s="160" t="s">
        <v>225</v>
      </c>
      <c r="B3" s="161"/>
      <c r="C3" s="160"/>
      <c r="D3" s="161"/>
    </row>
    <row r="4" spans="1:4" ht="18.75" x14ac:dyDescent="0.25">
      <c r="A4" s="92"/>
      <c r="B4" s="59"/>
      <c r="C4" s="92"/>
      <c r="D4" s="59"/>
    </row>
    <row r="5" spans="1:4" ht="18.75" x14ac:dyDescent="0.25">
      <c r="A5" s="160" t="s">
        <v>124</v>
      </c>
      <c r="B5" s="175"/>
      <c r="C5" s="160"/>
      <c r="D5" s="161"/>
    </row>
    <row r="6" spans="1:4" ht="35.25" customHeight="1" x14ac:dyDescent="0.25">
      <c r="A6" s="195" t="s">
        <v>439</v>
      </c>
      <c r="B6" s="194" t="s">
        <v>440</v>
      </c>
      <c r="C6" s="195" t="s">
        <v>441</v>
      </c>
      <c r="D6" s="195" t="s">
        <v>610</v>
      </c>
    </row>
    <row r="7" spans="1:4" ht="31.5" x14ac:dyDescent="0.25">
      <c r="A7" s="195" t="s">
        <v>442</v>
      </c>
      <c r="B7" s="194">
        <v>43631</v>
      </c>
      <c r="C7" s="194" t="s">
        <v>443</v>
      </c>
      <c r="D7" s="195" t="s">
        <v>611</v>
      </c>
    </row>
    <row r="8" spans="1:4" ht="52.5" customHeight="1" x14ac:dyDescent="0.25">
      <c r="A8" s="195" t="s">
        <v>299</v>
      </c>
      <c r="B8" s="194">
        <v>43646</v>
      </c>
      <c r="C8" s="194" t="s">
        <v>444</v>
      </c>
      <c r="D8" s="195" t="s">
        <v>612</v>
      </c>
    </row>
    <row r="9" spans="1:4" ht="49.5" customHeight="1" x14ac:dyDescent="0.25">
      <c r="A9" s="195" t="s">
        <v>445</v>
      </c>
      <c r="B9" s="258">
        <v>43709</v>
      </c>
      <c r="C9" s="195" t="s">
        <v>446</v>
      </c>
      <c r="D9" s="195" t="s">
        <v>612</v>
      </c>
    </row>
    <row r="10" spans="1:4" ht="19.5" customHeight="1" x14ac:dyDescent="0.25">
      <c r="A10" s="195"/>
      <c r="B10" s="258"/>
      <c r="C10" s="195"/>
      <c r="D10" s="195"/>
    </row>
    <row r="11" spans="1:4" ht="18.75" x14ac:dyDescent="0.25">
      <c r="A11" s="160" t="s">
        <v>239</v>
      </c>
      <c r="B11" s="175"/>
      <c r="C11" s="160"/>
      <c r="D11" s="161"/>
    </row>
    <row r="12" spans="1:4" ht="67.5" customHeight="1" x14ac:dyDescent="0.25">
      <c r="A12" s="195" t="s">
        <v>447</v>
      </c>
      <c r="B12" s="259">
        <v>43510</v>
      </c>
      <c r="C12" s="224" t="s">
        <v>448</v>
      </c>
      <c r="D12" s="224" t="s">
        <v>612</v>
      </c>
    </row>
    <row r="13" spans="1:4" ht="53.25" customHeight="1" x14ac:dyDescent="0.25">
      <c r="A13" s="252" t="s">
        <v>449</v>
      </c>
      <c r="B13" s="194">
        <v>43512</v>
      </c>
      <c r="C13" s="194" t="s">
        <v>450</v>
      </c>
      <c r="D13" s="195" t="s">
        <v>611</v>
      </c>
    </row>
    <row r="14" spans="1:4" ht="30.75" customHeight="1" x14ac:dyDescent="0.25">
      <c r="A14" s="195" t="s">
        <v>451</v>
      </c>
      <c r="B14" s="194">
        <v>43524</v>
      </c>
      <c r="C14" s="195" t="s">
        <v>452</v>
      </c>
      <c r="D14" s="195" t="s">
        <v>612</v>
      </c>
    </row>
    <row r="15" spans="1:4" ht="47.25" x14ac:dyDescent="0.25">
      <c r="A15" s="195" t="s">
        <v>453</v>
      </c>
      <c r="B15" s="195" t="s">
        <v>454</v>
      </c>
      <c r="C15" s="195" t="s">
        <v>455</v>
      </c>
      <c r="D15" s="195" t="s">
        <v>612</v>
      </c>
    </row>
    <row r="16" spans="1:4" ht="47.25" x14ac:dyDescent="0.25">
      <c r="A16" s="195" t="s">
        <v>456</v>
      </c>
      <c r="B16" s="194">
        <v>43524</v>
      </c>
      <c r="C16" s="195" t="s">
        <v>457</v>
      </c>
      <c r="D16" s="195" t="s">
        <v>613</v>
      </c>
    </row>
    <row r="17" spans="1:4" ht="46.5" customHeight="1" x14ac:dyDescent="0.25">
      <c r="A17" s="195" t="s">
        <v>458</v>
      </c>
      <c r="B17" s="194">
        <v>43527</v>
      </c>
      <c r="C17" s="195" t="s">
        <v>459</v>
      </c>
      <c r="D17" s="195" t="s">
        <v>612</v>
      </c>
    </row>
    <row r="18" spans="1:4" ht="63" x14ac:dyDescent="0.25">
      <c r="A18" s="195" t="s">
        <v>460</v>
      </c>
      <c r="B18" s="194">
        <v>43536</v>
      </c>
      <c r="C18" s="252" t="s">
        <v>461</v>
      </c>
      <c r="D18" s="195" t="s">
        <v>612</v>
      </c>
    </row>
    <row r="19" spans="1:4" ht="63" x14ac:dyDescent="0.25">
      <c r="A19" s="195" t="s">
        <v>462</v>
      </c>
      <c r="B19" s="194">
        <v>43538</v>
      </c>
      <c r="C19" s="195" t="s">
        <v>614</v>
      </c>
      <c r="D19" s="195" t="s">
        <v>612</v>
      </c>
    </row>
    <row r="20" spans="1:4" ht="63" x14ac:dyDescent="0.25">
      <c r="A20" s="195" t="s">
        <v>464</v>
      </c>
      <c r="B20" s="194">
        <v>43541</v>
      </c>
      <c r="C20" s="195" t="s">
        <v>465</v>
      </c>
      <c r="D20" s="195" t="s">
        <v>612</v>
      </c>
    </row>
    <row r="21" spans="1:4" ht="62.25" customHeight="1" x14ac:dyDescent="0.25">
      <c r="A21" s="195" t="s">
        <v>466</v>
      </c>
      <c r="B21" s="195" t="s">
        <v>467</v>
      </c>
      <c r="C21" s="195" t="s">
        <v>443</v>
      </c>
      <c r="D21" s="195" t="s">
        <v>612</v>
      </c>
    </row>
    <row r="22" spans="1:4" ht="35.25" customHeight="1" x14ac:dyDescent="0.25">
      <c r="A22" s="195" t="s">
        <v>468</v>
      </c>
      <c r="B22" s="195" t="s">
        <v>469</v>
      </c>
      <c r="C22" s="219" t="s">
        <v>470</v>
      </c>
      <c r="D22" s="195" t="s">
        <v>612</v>
      </c>
    </row>
    <row r="23" spans="1:4" ht="46.5" customHeight="1" x14ac:dyDescent="0.25">
      <c r="A23" s="195" t="s">
        <v>471</v>
      </c>
      <c r="B23" s="194">
        <v>43554</v>
      </c>
      <c r="C23" s="195" t="s">
        <v>472</v>
      </c>
      <c r="D23" s="195" t="s">
        <v>612</v>
      </c>
    </row>
    <row r="24" spans="1:4" ht="30.75" customHeight="1" x14ac:dyDescent="0.25">
      <c r="A24" s="195" t="s">
        <v>473</v>
      </c>
      <c r="B24" s="194">
        <v>43555</v>
      </c>
      <c r="C24" s="195" t="s">
        <v>470</v>
      </c>
      <c r="D24" s="195" t="s">
        <v>612</v>
      </c>
    </row>
    <row r="25" spans="1:4" ht="15.75" hidden="1" customHeight="1" x14ac:dyDescent="0.25">
      <c r="A25" s="195" t="s">
        <v>474</v>
      </c>
      <c r="B25" s="194" t="s">
        <v>475</v>
      </c>
      <c r="C25" s="195" t="s">
        <v>396</v>
      </c>
      <c r="D25" s="195"/>
    </row>
    <row r="26" spans="1:4" ht="38.25" customHeight="1" x14ac:dyDescent="0.25">
      <c r="A26" s="195" t="s">
        <v>476</v>
      </c>
      <c r="B26" s="194">
        <v>43575</v>
      </c>
      <c r="C26" s="195" t="s">
        <v>477</v>
      </c>
      <c r="D26" s="195" t="s">
        <v>612</v>
      </c>
    </row>
    <row r="27" spans="1:4" ht="37.5" customHeight="1" x14ac:dyDescent="0.25">
      <c r="A27" s="195" t="s">
        <v>478</v>
      </c>
      <c r="B27" s="194">
        <v>43580</v>
      </c>
      <c r="C27" s="195" t="s">
        <v>470</v>
      </c>
      <c r="D27" s="195" t="s">
        <v>612</v>
      </c>
    </row>
    <row r="28" spans="1:4" ht="51" customHeight="1" x14ac:dyDescent="0.25">
      <c r="A28" s="252" t="s">
        <v>479</v>
      </c>
      <c r="B28" s="260">
        <v>43581</v>
      </c>
      <c r="C28" s="219" t="s">
        <v>480</v>
      </c>
      <c r="D28" s="195" t="s">
        <v>611</v>
      </c>
    </row>
    <row r="29" spans="1:4" ht="41.25" customHeight="1" x14ac:dyDescent="0.25">
      <c r="A29" s="195" t="s">
        <v>481</v>
      </c>
      <c r="B29" s="219" t="s">
        <v>482</v>
      </c>
      <c r="C29" s="219" t="s">
        <v>483</v>
      </c>
      <c r="D29" s="195" t="s">
        <v>612</v>
      </c>
    </row>
    <row r="30" spans="1:4" ht="40.5" customHeight="1" x14ac:dyDescent="0.25">
      <c r="A30" s="195" t="s">
        <v>484</v>
      </c>
      <c r="B30" s="195" t="s">
        <v>485</v>
      </c>
      <c r="C30" s="195" t="s">
        <v>486</v>
      </c>
      <c r="D30" s="195" t="s">
        <v>612</v>
      </c>
    </row>
    <row r="31" spans="1:4" ht="54.75" customHeight="1" x14ac:dyDescent="0.25">
      <c r="A31" s="195" t="s">
        <v>487</v>
      </c>
      <c r="B31" s="194">
        <v>43620</v>
      </c>
      <c r="C31" s="195" t="s">
        <v>488</v>
      </c>
      <c r="D31" s="195" t="s">
        <v>613</v>
      </c>
    </row>
    <row r="32" spans="1:4" ht="56.25" customHeight="1" x14ac:dyDescent="0.25">
      <c r="A32" s="195" t="s">
        <v>489</v>
      </c>
      <c r="B32" s="194">
        <v>43631</v>
      </c>
      <c r="C32" s="195" t="s">
        <v>490</v>
      </c>
      <c r="D32" s="195" t="s">
        <v>612</v>
      </c>
    </row>
    <row r="33" spans="1:4" ht="56.25" customHeight="1" x14ac:dyDescent="0.25">
      <c r="A33" s="195" t="s">
        <v>491</v>
      </c>
      <c r="B33" s="194" t="s">
        <v>492</v>
      </c>
      <c r="C33" s="195" t="s">
        <v>493</v>
      </c>
      <c r="D33" s="195" t="s">
        <v>612</v>
      </c>
    </row>
    <row r="34" spans="1:4" ht="41.25" customHeight="1" x14ac:dyDescent="0.25">
      <c r="A34" s="195" t="s">
        <v>494</v>
      </c>
      <c r="B34" s="194">
        <v>43680</v>
      </c>
      <c r="C34" s="195" t="s">
        <v>495</v>
      </c>
      <c r="D34" s="195" t="s">
        <v>612</v>
      </c>
    </row>
    <row r="35" spans="1:4" ht="51.75" customHeight="1" x14ac:dyDescent="0.25">
      <c r="A35" s="195" t="s">
        <v>496</v>
      </c>
      <c r="B35" s="194">
        <v>43707</v>
      </c>
      <c r="C35" s="195" t="s">
        <v>497</v>
      </c>
      <c r="D35" s="195" t="s">
        <v>615</v>
      </c>
    </row>
    <row r="36" spans="1:4" ht="53.25" customHeight="1" x14ac:dyDescent="0.25">
      <c r="A36" s="195" t="s">
        <v>288</v>
      </c>
      <c r="B36" s="194">
        <v>43708</v>
      </c>
      <c r="C36" s="195" t="s">
        <v>498</v>
      </c>
      <c r="D36" s="195" t="s">
        <v>612</v>
      </c>
    </row>
    <row r="37" spans="1:4" ht="35.25" customHeight="1" x14ac:dyDescent="0.25">
      <c r="A37" s="252" t="s">
        <v>499</v>
      </c>
      <c r="B37" s="194">
        <v>43715</v>
      </c>
      <c r="C37" s="195" t="s">
        <v>500</v>
      </c>
      <c r="D37" s="195" t="s">
        <v>612</v>
      </c>
    </row>
    <row r="38" spans="1:4" ht="46.5" customHeight="1" x14ac:dyDescent="0.25">
      <c r="A38" s="195" t="s">
        <v>501</v>
      </c>
      <c r="B38" s="194">
        <v>43732</v>
      </c>
      <c r="C38" s="195" t="s">
        <v>502</v>
      </c>
      <c r="D38" s="195" t="s">
        <v>612</v>
      </c>
    </row>
    <row r="39" spans="1:4" ht="57" customHeight="1" x14ac:dyDescent="0.25">
      <c r="A39" s="195" t="s">
        <v>503</v>
      </c>
      <c r="B39" s="194">
        <v>43741</v>
      </c>
      <c r="C39" s="195" t="s">
        <v>504</v>
      </c>
      <c r="D39" s="195" t="s">
        <v>612</v>
      </c>
    </row>
    <row r="40" spans="1:4" ht="66" customHeight="1" x14ac:dyDescent="0.25">
      <c r="A40" s="195" t="s">
        <v>505</v>
      </c>
      <c r="B40" s="194" t="s">
        <v>506</v>
      </c>
      <c r="C40" s="195" t="s">
        <v>507</v>
      </c>
      <c r="D40" s="195" t="s">
        <v>612</v>
      </c>
    </row>
    <row r="41" spans="1:4" ht="37.5" customHeight="1" x14ac:dyDescent="0.25">
      <c r="A41" s="261" t="s">
        <v>508</v>
      </c>
      <c r="B41" s="262">
        <v>43748</v>
      </c>
      <c r="C41" s="261" t="s">
        <v>509</v>
      </c>
      <c r="D41" s="195" t="s">
        <v>612</v>
      </c>
    </row>
    <row r="42" spans="1:4" ht="47.25" customHeight="1" x14ac:dyDescent="0.25">
      <c r="A42" s="261" t="s">
        <v>510</v>
      </c>
      <c r="B42" s="263" t="s">
        <v>511</v>
      </c>
      <c r="C42" s="261" t="s">
        <v>512</v>
      </c>
      <c r="D42" s="195" t="s">
        <v>612</v>
      </c>
    </row>
    <row r="43" spans="1:4" ht="100.5" customHeight="1" x14ac:dyDescent="0.25">
      <c r="A43" s="195" t="s">
        <v>513</v>
      </c>
      <c r="B43" s="194">
        <v>43750</v>
      </c>
      <c r="C43" s="195" t="s">
        <v>514</v>
      </c>
      <c r="D43" s="195" t="s">
        <v>616</v>
      </c>
    </row>
    <row r="44" spans="1:4" ht="40.5" customHeight="1" x14ac:dyDescent="0.25">
      <c r="A44" s="195" t="s">
        <v>515</v>
      </c>
      <c r="B44" s="194">
        <v>43752</v>
      </c>
      <c r="C44" s="195" t="s">
        <v>516</v>
      </c>
      <c r="D44" s="195" t="s">
        <v>617</v>
      </c>
    </row>
    <row r="45" spans="1:4" ht="54" customHeight="1" x14ac:dyDescent="0.25">
      <c r="A45" s="195" t="s">
        <v>517</v>
      </c>
      <c r="B45" s="194">
        <v>43756</v>
      </c>
      <c r="C45" s="195" t="s">
        <v>414</v>
      </c>
      <c r="D45" s="195" t="s">
        <v>612</v>
      </c>
    </row>
    <row r="46" spans="1:4" ht="40.5" customHeight="1" x14ac:dyDescent="0.25">
      <c r="A46" s="261" t="s">
        <v>518</v>
      </c>
      <c r="B46" s="263" t="s">
        <v>519</v>
      </c>
      <c r="C46" s="261" t="s">
        <v>520</v>
      </c>
      <c r="D46" s="195" t="s">
        <v>612</v>
      </c>
    </row>
    <row r="47" spans="1:4" ht="51.75" customHeight="1" x14ac:dyDescent="0.25">
      <c r="A47" s="261" t="s">
        <v>521</v>
      </c>
      <c r="B47" s="263" t="s">
        <v>522</v>
      </c>
      <c r="C47" s="261" t="s">
        <v>523</v>
      </c>
      <c r="D47" s="195" t="s">
        <v>618</v>
      </c>
    </row>
    <row r="48" spans="1:4" ht="66.75" customHeight="1" x14ac:dyDescent="0.25">
      <c r="A48" s="261" t="s">
        <v>524</v>
      </c>
      <c r="B48" s="262">
        <v>43764</v>
      </c>
      <c r="C48" s="261" t="s">
        <v>525</v>
      </c>
      <c r="D48" s="195" t="s">
        <v>619</v>
      </c>
    </row>
    <row r="49" spans="1:4" ht="18.75" customHeight="1" x14ac:dyDescent="0.25">
      <c r="A49" s="193"/>
      <c r="B49" s="196"/>
      <c r="C49" s="193"/>
      <c r="D49" s="193"/>
    </row>
    <row r="50" spans="1:4" ht="18.75" customHeight="1" x14ac:dyDescent="0.25">
      <c r="A50" s="267" t="s">
        <v>240</v>
      </c>
      <c r="B50" s="271"/>
      <c r="C50" s="267"/>
      <c r="D50" s="266"/>
    </row>
    <row r="51" spans="1:4" ht="48" customHeight="1" x14ac:dyDescent="0.25">
      <c r="A51" s="195" t="s">
        <v>526</v>
      </c>
      <c r="B51" s="194" t="s">
        <v>527</v>
      </c>
      <c r="C51" s="195" t="s">
        <v>620</v>
      </c>
      <c r="D51" s="195" t="s">
        <v>612</v>
      </c>
    </row>
    <row r="52" spans="1:4" ht="48" customHeight="1" x14ac:dyDescent="0.25">
      <c r="A52" s="195" t="s">
        <v>529</v>
      </c>
      <c r="B52" s="195" t="s">
        <v>530</v>
      </c>
      <c r="C52" s="195" t="s">
        <v>621</v>
      </c>
      <c r="D52" s="195" t="s">
        <v>622</v>
      </c>
    </row>
    <row r="53" spans="1:4" ht="48" customHeight="1" x14ac:dyDescent="0.25">
      <c r="A53" s="195" t="s">
        <v>532</v>
      </c>
      <c r="B53" s="195" t="s">
        <v>533</v>
      </c>
      <c r="C53" s="195" t="s">
        <v>623</v>
      </c>
      <c r="D53" s="195" t="s">
        <v>624</v>
      </c>
    </row>
    <row r="54" spans="1:4" ht="48" customHeight="1" x14ac:dyDescent="0.25">
      <c r="A54" s="195" t="s">
        <v>535</v>
      </c>
      <c r="B54" s="194" t="s">
        <v>536</v>
      </c>
      <c r="C54" s="195" t="s">
        <v>625</v>
      </c>
      <c r="D54" s="195" t="s">
        <v>626</v>
      </c>
    </row>
    <row r="55" spans="1:4" ht="48" customHeight="1" x14ac:dyDescent="0.25">
      <c r="A55" s="195" t="s">
        <v>538</v>
      </c>
      <c r="B55" s="194">
        <v>43554</v>
      </c>
      <c r="C55" s="195" t="s">
        <v>627</v>
      </c>
      <c r="D55" s="195" t="s">
        <v>626</v>
      </c>
    </row>
    <row r="56" spans="1:4" ht="48" customHeight="1" x14ac:dyDescent="0.25">
      <c r="A56" s="195" t="s">
        <v>628</v>
      </c>
      <c r="B56" s="194" t="s">
        <v>629</v>
      </c>
      <c r="C56" s="195" t="s">
        <v>630</v>
      </c>
      <c r="D56" s="195" t="s">
        <v>631</v>
      </c>
    </row>
    <row r="57" spans="1:4" ht="48" customHeight="1" x14ac:dyDescent="0.25">
      <c r="A57" s="195" t="s">
        <v>540</v>
      </c>
      <c r="B57" s="194">
        <v>43720</v>
      </c>
      <c r="C57" s="195" t="s">
        <v>541</v>
      </c>
      <c r="D57" s="195" t="s">
        <v>612</v>
      </c>
    </row>
    <row r="58" spans="1:4" ht="21.75" customHeight="1" x14ac:dyDescent="0.25">
      <c r="A58" s="195"/>
      <c r="B58" s="194"/>
      <c r="C58" s="194"/>
      <c r="D58" s="195"/>
    </row>
    <row r="59" spans="1:4" ht="18.75" x14ac:dyDescent="0.25">
      <c r="A59" s="160" t="s">
        <v>236</v>
      </c>
      <c r="B59" s="175"/>
      <c r="C59" s="160"/>
      <c r="D59" s="161"/>
    </row>
    <row r="60" spans="1:4" ht="38.25" customHeight="1" x14ac:dyDescent="0.25">
      <c r="A60" s="195" t="s">
        <v>544</v>
      </c>
      <c r="B60" s="260">
        <v>43484</v>
      </c>
      <c r="C60" s="219" t="s">
        <v>632</v>
      </c>
      <c r="D60" s="219" t="s">
        <v>633</v>
      </c>
    </row>
    <row r="61" spans="1:4" ht="51" customHeight="1" x14ac:dyDescent="0.25">
      <c r="A61" s="219" t="s">
        <v>551</v>
      </c>
      <c r="B61" s="219" t="s">
        <v>552</v>
      </c>
      <c r="C61" s="219" t="s">
        <v>634</v>
      </c>
      <c r="D61" s="219" t="s">
        <v>626</v>
      </c>
    </row>
    <row r="62" spans="1:4" ht="50.25" customHeight="1" x14ac:dyDescent="0.25">
      <c r="A62" s="219" t="s">
        <v>554</v>
      </c>
      <c r="B62" s="219" t="s">
        <v>555</v>
      </c>
      <c r="C62" s="219" t="s">
        <v>635</v>
      </c>
      <c r="D62" s="219" t="s">
        <v>626</v>
      </c>
    </row>
    <row r="63" spans="1:4" ht="84.75" customHeight="1" x14ac:dyDescent="0.25">
      <c r="A63" s="219" t="s">
        <v>557</v>
      </c>
      <c r="B63" s="219" t="s">
        <v>454</v>
      </c>
      <c r="C63" s="219" t="s">
        <v>636</v>
      </c>
      <c r="D63" s="219" t="s">
        <v>626</v>
      </c>
    </row>
    <row r="64" spans="1:4" ht="18.75" x14ac:dyDescent="0.25">
      <c r="A64" s="74"/>
      <c r="B64" s="109"/>
      <c r="C64" s="74"/>
      <c r="D64" s="109"/>
    </row>
    <row r="65" spans="1:4" ht="18.75" x14ac:dyDescent="0.25">
      <c r="A65" s="160" t="s">
        <v>242</v>
      </c>
      <c r="B65" s="175"/>
      <c r="C65" s="160"/>
      <c r="D65" s="161"/>
    </row>
    <row r="66" spans="1:4" ht="31.5" x14ac:dyDescent="0.25">
      <c r="A66" s="195" t="s">
        <v>542</v>
      </c>
      <c r="B66" s="194">
        <v>43481</v>
      </c>
      <c r="C66" s="195" t="s">
        <v>543</v>
      </c>
      <c r="D66" s="195" t="s">
        <v>633</v>
      </c>
    </row>
    <row r="67" spans="1:4" ht="53.25" customHeight="1" x14ac:dyDescent="0.25">
      <c r="A67" s="195" t="s">
        <v>637</v>
      </c>
      <c r="B67" s="194">
        <v>43512</v>
      </c>
      <c r="C67" s="195" t="s">
        <v>638</v>
      </c>
      <c r="D67" s="195" t="s">
        <v>639</v>
      </c>
    </row>
    <row r="68" spans="1:4" ht="59.25" customHeight="1" x14ac:dyDescent="0.25">
      <c r="A68" s="195" t="s">
        <v>548</v>
      </c>
      <c r="B68" s="194" t="s">
        <v>549</v>
      </c>
      <c r="C68" s="272" t="s">
        <v>640</v>
      </c>
      <c r="D68" s="195" t="s">
        <v>626</v>
      </c>
    </row>
    <row r="69" spans="1:4" ht="57" customHeight="1" x14ac:dyDescent="0.25">
      <c r="A69" s="195" t="s">
        <v>559</v>
      </c>
      <c r="B69" s="195" t="s">
        <v>560</v>
      </c>
      <c r="C69" s="195" t="s">
        <v>641</v>
      </c>
      <c r="D69" s="195" t="s">
        <v>642</v>
      </c>
    </row>
    <row r="70" spans="1:4" ht="63" x14ac:dyDescent="0.25">
      <c r="A70" s="195" t="s">
        <v>562</v>
      </c>
      <c r="B70" s="194">
        <v>43583</v>
      </c>
      <c r="C70" s="195" t="s">
        <v>643</v>
      </c>
      <c r="D70" s="195" t="s">
        <v>644</v>
      </c>
    </row>
    <row r="71" spans="1:4" ht="31.5" x14ac:dyDescent="0.25">
      <c r="A71" s="195" t="s">
        <v>564</v>
      </c>
      <c r="B71" s="255" t="s">
        <v>565</v>
      </c>
      <c r="C71" s="272" t="s">
        <v>645</v>
      </c>
      <c r="D71" s="195" t="s">
        <v>626</v>
      </c>
    </row>
    <row r="72" spans="1:4" ht="50.25" customHeight="1" x14ac:dyDescent="0.25">
      <c r="A72" s="195" t="s">
        <v>566</v>
      </c>
      <c r="B72" s="194">
        <v>43618</v>
      </c>
      <c r="C72" s="195" t="s">
        <v>646</v>
      </c>
      <c r="D72" s="195" t="s">
        <v>647</v>
      </c>
    </row>
    <row r="73" spans="1:4" ht="52.5" customHeight="1" x14ac:dyDescent="0.25">
      <c r="A73" s="195" t="s">
        <v>569</v>
      </c>
      <c r="B73" s="194" t="s">
        <v>570</v>
      </c>
      <c r="C73" s="273" t="s">
        <v>641</v>
      </c>
      <c r="D73" s="195" t="s">
        <v>626</v>
      </c>
    </row>
    <row r="74" spans="1:4" ht="52.5" customHeight="1" x14ac:dyDescent="0.25">
      <c r="A74" s="219" t="s">
        <v>572</v>
      </c>
      <c r="B74" s="260">
        <v>43757</v>
      </c>
      <c r="C74" s="219" t="s">
        <v>573</v>
      </c>
      <c r="D74" s="274" t="s">
        <v>611</v>
      </c>
    </row>
    <row r="75" spans="1:4" ht="18.75" customHeight="1" x14ac:dyDescent="0.25">
      <c r="A75" s="193"/>
      <c r="B75" s="193"/>
      <c r="C75" s="193"/>
      <c r="D75" s="193"/>
    </row>
    <row r="76" spans="1:4" ht="18.75" x14ac:dyDescent="0.25">
      <c r="A76" s="160" t="s">
        <v>237</v>
      </c>
      <c r="B76" s="175"/>
      <c r="C76" s="160"/>
      <c r="D76" s="161"/>
    </row>
    <row r="77" spans="1:4" ht="69.75" customHeight="1" x14ac:dyDescent="0.25">
      <c r="A77" s="195" t="s">
        <v>574</v>
      </c>
      <c r="B77" s="194">
        <v>43469</v>
      </c>
      <c r="C77" s="195" t="s">
        <v>648</v>
      </c>
      <c r="D77" s="195" t="s">
        <v>626</v>
      </c>
    </row>
    <row r="78" spans="1:4" ht="60" customHeight="1" x14ac:dyDescent="0.25">
      <c r="A78" s="195" t="s">
        <v>649</v>
      </c>
      <c r="B78" s="195" t="s">
        <v>577</v>
      </c>
      <c r="C78" s="195" t="s">
        <v>650</v>
      </c>
      <c r="D78" s="195" t="s">
        <v>651</v>
      </c>
    </row>
    <row r="79" spans="1:4" ht="60" customHeight="1" x14ac:dyDescent="0.25">
      <c r="A79" s="195" t="s">
        <v>579</v>
      </c>
      <c r="B79" s="195" t="s">
        <v>580</v>
      </c>
      <c r="C79" s="272" t="s">
        <v>652</v>
      </c>
      <c r="D79" s="195" t="s">
        <v>653</v>
      </c>
    </row>
    <row r="80" spans="1:4" ht="62.25" customHeight="1" x14ac:dyDescent="0.25">
      <c r="A80" s="195" t="s">
        <v>581</v>
      </c>
      <c r="B80" s="195" t="s">
        <v>582</v>
      </c>
      <c r="C80" s="272" t="s">
        <v>654</v>
      </c>
      <c r="D80" s="195" t="s">
        <v>655</v>
      </c>
    </row>
    <row r="81" spans="1:4" ht="57" customHeight="1" x14ac:dyDescent="0.25">
      <c r="A81" s="195" t="s">
        <v>656</v>
      </c>
      <c r="B81" s="194">
        <v>43516</v>
      </c>
      <c r="C81" s="272" t="s">
        <v>657</v>
      </c>
      <c r="D81" s="195" t="s">
        <v>658</v>
      </c>
    </row>
    <row r="82" spans="1:4" ht="66" customHeight="1" x14ac:dyDescent="0.25">
      <c r="A82" s="195" t="s">
        <v>584</v>
      </c>
      <c r="B82" s="195" t="s">
        <v>552</v>
      </c>
      <c r="C82" s="195" t="s">
        <v>659</v>
      </c>
      <c r="D82" s="195" t="s">
        <v>611</v>
      </c>
    </row>
    <row r="83" spans="1:4" ht="78.75" customHeight="1" x14ac:dyDescent="0.25">
      <c r="A83" s="195" t="s">
        <v>586</v>
      </c>
      <c r="B83" s="194" t="s">
        <v>587</v>
      </c>
      <c r="C83" s="195" t="s">
        <v>660</v>
      </c>
      <c r="D83" s="195" t="s">
        <v>612</v>
      </c>
    </row>
    <row r="84" spans="1:4" ht="69" customHeight="1" x14ac:dyDescent="0.25">
      <c r="A84" s="195" t="s">
        <v>588</v>
      </c>
      <c r="B84" s="194" t="s">
        <v>589</v>
      </c>
      <c r="C84" s="272" t="s">
        <v>661</v>
      </c>
      <c r="D84" s="195" t="s">
        <v>662</v>
      </c>
    </row>
    <row r="85" spans="1:4" ht="60.75" customHeight="1" x14ac:dyDescent="0.25">
      <c r="A85" s="195" t="s">
        <v>663</v>
      </c>
      <c r="B85" s="195" t="s">
        <v>591</v>
      </c>
      <c r="C85" s="272" t="s">
        <v>664</v>
      </c>
      <c r="D85" s="195" t="s">
        <v>626</v>
      </c>
    </row>
    <row r="86" spans="1:4" ht="63" customHeight="1" x14ac:dyDescent="0.25">
      <c r="A86" s="195" t="s">
        <v>592</v>
      </c>
      <c r="B86" s="194">
        <v>43552</v>
      </c>
      <c r="C86" s="195" t="s">
        <v>665</v>
      </c>
      <c r="D86" s="195" t="s">
        <v>612</v>
      </c>
    </row>
    <row r="87" spans="1:4" ht="63.75" customHeight="1" x14ac:dyDescent="0.25">
      <c r="A87" s="195" t="s">
        <v>594</v>
      </c>
      <c r="B87" s="195" t="s">
        <v>595</v>
      </c>
      <c r="C87" s="195" t="s">
        <v>666</v>
      </c>
      <c r="D87" s="195" t="s">
        <v>667</v>
      </c>
    </row>
    <row r="88" spans="1:4" ht="49.5" customHeight="1" x14ac:dyDescent="0.25">
      <c r="A88" s="195" t="s">
        <v>597</v>
      </c>
      <c r="B88" s="194" t="s">
        <v>598</v>
      </c>
      <c r="C88" s="195" t="s">
        <v>665</v>
      </c>
      <c r="D88" s="195" t="s">
        <v>668</v>
      </c>
    </row>
    <row r="89" spans="1:4" ht="62.25" customHeight="1" x14ac:dyDescent="0.25">
      <c r="A89" s="195" t="s">
        <v>599</v>
      </c>
      <c r="B89" s="195" t="s">
        <v>598</v>
      </c>
      <c r="C89" s="195" t="s">
        <v>669</v>
      </c>
      <c r="D89" s="195" t="s">
        <v>612</v>
      </c>
    </row>
    <row r="90" spans="1:4" ht="39" customHeight="1" x14ac:dyDescent="0.25">
      <c r="A90" s="195" t="s">
        <v>601</v>
      </c>
      <c r="B90" s="194">
        <v>43631</v>
      </c>
      <c r="C90" s="195" t="s">
        <v>670</v>
      </c>
      <c r="D90" s="195" t="s">
        <v>612</v>
      </c>
    </row>
    <row r="91" spans="1:4" ht="39" customHeight="1" x14ac:dyDescent="0.25">
      <c r="A91" s="195" t="s">
        <v>603</v>
      </c>
      <c r="B91" s="194" t="s">
        <v>604</v>
      </c>
      <c r="C91" s="272" t="s">
        <v>671</v>
      </c>
      <c r="D91" s="195" t="s">
        <v>612</v>
      </c>
    </row>
    <row r="92" spans="1:4" ht="44.25" customHeight="1" x14ac:dyDescent="0.25">
      <c r="A92" s="195" t="s">
        <v>605</v>
      </c>
      <c r="B92" s="194" t="s">
        <v>606</v>
      </c>
      <c r="C92" s="272" t="s">
        <v>672</v>
      </c>
      <c r="D92" s="195" t="s">
        <v>612</v>
      </c>
    </row>
    <row r="93" spans="1:4" ht="53.25" customHeight="1" x14ac:dyDescent="0.25">
      <c r="A93" s="195" t="s">
        <v>607</v>
      </c>
      <c r="B93" s="194" t="s">
        <v>608</v>
      </c>
      <c r="C93" s="195" t="s">
        <v>609</v>
      </c>
      <c r="D93" s="195" t="s">
        <v>612</v>
      </c>
    </row>
    <row r="94" spans="1:4" ht="19.5" customHeight="1" x14ac:dyDescent="0.25">
      <c r="A94" s="195"/>
      <c r="B94" s="194"/>
      <c r="C94" s="272"/>
      <c r="D94" s="195"/>
    </row>
  </sheetData>
  <sheetProtection sort="0" autoFilter="0" pivotTables="0"/>
  <mergeCells count="1">
    <mergeCell ref="A1:D1"/>
  </mergeCells>
  <hyperlinks>
    <hyperlink ref="C68" r:id="rId1"/>
    <hyperlink ref="C71" r:id="rId2"/>
    <hyperlink ref="C79" r:id="rId3"/>
    <hyperlink ref="C80" r:id="rId4"/>
    <hyperlink ref="C81" r:id="rId5"/>
    <hyperlink ref="C84" r:id="rId6"/>
    <hyperlink ref="C85" r:id="rId7"/>
    <hyperlink ref="C91" r:id="rId8"/>
    <hyperlink ref="C92" r:id="rId9"/>
  </hyperlinks>
  <pageMargins left="0.7" right="0.7" top="0.75" bottom="0.75" header="0.3" footer="0.3"/>
  <pageSetup paperSize="9" orientation="landscape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H13" sqref="H13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37" t="s">
        <v>164</v>
      </c>
      <c r="B1" s="337"/>
      <c r="C1" s="337"/>
      <c r="D1" s="234"/>
      <c r="E1" s="234"/>
    </row>
    <row r="2" spans="1:5" ht="18.75" x14ac:dyDescent="0.25">
      <c r="A2" s="284" t="s">
        <v>165</v>
      </c>
      <c r="B2" s="284"/>
      <c r="C2" s="284"/>
      <c r="D2" s="226"/>
      <c r="E2" s="226"/>
    </row>
    <row r="3" spans="1:5" ht="75.75" customHeight="1" x14ac:dyDescent="0.25">
      <c r="A3" s="229" t="s">
        <v>166</v>
      </c>
      <c r="B3" s="233" t="s">
        <v>245</v>
      </c>
      <c r="C3" s="231" t="s">
        <v>246</v>
      </c>
      <c r="D3" s="229" t="s">
        <v>247</v>
      </c>
      <c r="E3" s="229" t="s">
        <v>248</v>
      </c>
    </row>
    <row r="4" spans="1:5" ht="18.75" x14ac:dyDescent="0.3">
      <c r="A4" s="75" t="s">
        <v>167</v>
      </c>
      <c r="B4" s="78"/>
      <c r="C4" s="176"/>
      <c r="D4" s="79"/>
      <c r="E4" s="79"/>
    </row>
    <row r="5" spans="1:5" ht="18.75" x14ac:dyDescent="0.25">
      <c r="A5" s="73" t="s">
        <v>168</v>
      </c>
      <c r="B5" s="109" t="s">
        <v>340</v>
      </c>
      <c r="C5" s="126"/>
      <c r="D5" s="138"/>
      <c r="E5" s="138"/>
    </row>
    <row r="6" spans="1:5" ht="37.5" x14ac:dyDescent="0.25">
      <c r="A6" s="30" t="s">
        <v>169</v>
      </c>
      <c r="B6" s="109" t="s">
        <v>340</v>
      </c>
      <c r="C6" s="108"/>
      <c r="D6" s="109"/>
      <c r="E6" s="109"/>
    </row>
    <row r="7" spans="1:5" ht="37.5" x14ac:dyDescent="0.25">
      <c r="A7" s="30" t="s">
        <v>170</v>
      </c>
      <c r="B7" s="109" t="s">
        <v>341</v>
      </c>
      <c r="C7" s="108">
        <v>627</v>
      </c>
      <c r="D7" s="109"/>
      <c r="E7" s="238"/>
    </row>
    <row r="8" spans="1:5" ht="135" x14ac:dyDescent="0.25">
      <c r="A8" s="30" t="s">
        <v>342</v>
      </c>
      <c r="B8" s="249" t="s">
        <v>343</v>
      </c>
      <c r="C8" s="237">
        <v>38789</v>
      </c>
      <c r="D8" s="109" t="s">
        <v>344</v>
      </c>
      <c r="E8" s="238">
        <v>10465</v>
      </c>
    </row>
    <row r="9" spans="1:5" ht="18.75" x14ac:dyDescent="0.25">
      <c r="A9" s="73" t="s">
        <v>171</v>
      </c>
      <c r="B9" s="109" t="s">
        <v>340</v>
      </c>
      <c r="C9" s="108"/>
      <c r="D9" s="109"/>
      <c r="E9" s="109"/>
    </row>
    <row r="10" spans="1:5" ht="37.5" x14ac:dyDescent="0.25">
      <c r="A10" s="30" t="s">
        <v>172</v>
      </c>
      <c r="B10" s="109" t="s">
        <v>345</v>
      </c>
      <c r="C10" s="108">
        <v>110</v>
      </c>
      <c r="D10" s="109"/>
      <c r="E10" s="109"/>
    </row>
    <row r="11" spans="1:5" ht="90" x14ac:dyDescent="0.25">
      <c r="A11" s="30" t="s">
        <v>173</v>
      </c>
      <c r="B11" s="250" t="s">
        <v>346</v>
      </c>
      <c r="C11" s="237">
        <v>12009</v>
      </c>
      <c r="D11" s="109"/>
      <c r="E11" s="238"/>
    </row>
    <row r="12" spans="1:5" ht="18.75" x14ac:dyDescent="0.25">
      <c r="A12" s="76" t="s">
        <v>200</v>
      </c>
      <c r="B12" s="109" t="s">
        <v>340</v>
      </c>
      <c r="C12" s="108"/>
      <c r="D12" s="109"/>
      <c r="E12" s="109"/>
    </row>
    <row r="13" spans="1:5" ht="18.75" x14ac:dyDescent="0.25">
      <c r="A13" s="80" t="s">
        <v>174</v>
      </c>
      <c r="B13" s="109"/>
      <c r="C13" s="108"/>
      <c r="D13" s="109"/>
      <c r="E13" s="109"/>
    </row>
    <row r="14" spans="1:5" ht="18.75" customHeight="1" x14ac:dyDescent="0.3">
      <c r="A14" s="48" t="s">
        <v>175</v>
      </c>
      <c r="B14" s="77" t="s">
        <v>179</v>
      </c>
      <c r="C14" s="177" t="s">
        <v>178</v>
      </c>
      <c r="D14" s="77"/>
      <c r="E14" s="77"/>
    </row>
    <row r="15" spans="1:5" ht="18.75" x14ac:dyDescent="0.25">
      <c r="A15" s="30" t="s">
        <v>176</v>
      </c>
      <c r="B15" s="109" t="s">
        <v>340</v>
      </c>
      <c r="C15" s="108"/>
      <c r="D15" s="109"/>
      <c r="E15" s="109"/>
    </row>
    <row r="16" spans="1:5" ht="18.75" x14ac:dyDescent="0.25">
      <c r="A16" s="30" t="s">
        <v>177</v>
      </c>
      <c r="B16" s="109" t="s">
        <v>340</v>
      </c>
      <c r="C16" s="108"/>
      <c r="D16" s="109"/>
      <c r="E16" s="10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8" r:id="rId1" display="https://vk.com/sodrughestvo54"/>
    <hyperlink ref="B11" r:id="rId2" display="https://vk.com/away.php?to=https%3A%2F%2Finstagram.com%2Fcentr_sodrugestvo%2F&amp;cc_key="/>
  </hyperlinks>
  <pageMargins left="0.7" right="0.7" top="0.75" bottom="0.75" header="0.3" footer="0.3"/>
  <pageSetup paperSize="9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G9" sqref="G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84" t="s">
        <v>180</v>
      </c>
      <c r="B1" s="284"/>
    </row>
    <row r="2" spans="1:2" ht="18.75" x14ac:dyDescent="0.25">
      <c r="A2" s="229" t="s">
        <v>181</v>
      </c>
      <c r="B2" s="229" t="s">
        <v>188</v>
      </c>
    </row>
    <row r="3" spans="1:2" ht="73.5" customHeight="1" x14ac:dyDescent="0.25">
      <c r="A3" s="181" t="s">
        <v>182</v>
      </c>
      <c r="B3" s="189">
        <v>71</v>
      </c>
    </row>
    <row r="4" spans="1:2" ht="101.25" customHeight="1" x14ac:dyDescent="0.25">
      <c r="A4" s="181" t="s">
        <v>183</v>
      </c>
      <c r="B4" s="189">
        <v>201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12" sqref="C12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82" t="s">
        <v>184</v>
      </c>
      <c r="B1" s="182"/>
      <c r="C1" s="182"/>
      <c r="D1" s="182"/>
    </row>
    <row r="2" spans="1:4" ht="37.5" customHeight="1" x14ac:dyDescent="0.25">
      <c r="A2" s="229" t="s">
        <v>62</v>
      </c>
      <c r="B2" s="229" t="s">
        <v>185</v>
      </c>
      <c r="C2" s="229" t="s">
        <v>186</v>
      </c>
      <c r="D2" s="229" t="s">
        <v>187</v>
      </c>
    </row>
    <row r="3" spans="1:4" ht="44.25" customHeight="1" x14ac:dyDescent="0.25">
      <c r="A3" s="69">
        <v>1</v>
      </c>
      <c r="B3" s="30" t="s">
        <v>189</v>
      </c>
      <c r="C3" s="81"/>
      <c r="D3" s="21"/>
    </row>
    <row r="4" spans="1:4" ht="59.25" customHeight="1" x14ac:dyDescent="0.25">
      <c r="A4" s="69">
        <v>2</v>
      </c>
      <c r="B4" s="30" t="s">
        <v>190</v>
      </c>
      <c r="C4" s="81"/>
      <c r="D4" s="21"/>
    </row>
    <row r="5" spans="1:4" ht="49.5" customHeight="1" x14ac:dyDescent="0.25">
      <c r="A5" s="69">
        <v>3</v>
      </c>
      <c r="B5" s="30" t="s">
        <v>191</v>
      </c>
      <c r="C5" s="81"/>
      <c r="D5" s="21"/>
    </row>
    <row r="6" spans="1:4" ht="48.75" customHeight="1" x14ac:dyDescent="0.25">
      <c r="A6" s="69">
        <v>4</v>
      </c>
      <c r="B6" s="74" t="s">
        <v>174</v>
      </c>
      <c r="C6" s="81" t="s">
        <v>347</v>
      </c>
      <c r="D6" s="21">
        <v>1540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E6" sqref="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37" t="s">
        <v>154</v>
      </c>
      <c r="B1" s="337"/>
      <c r="C1" s="337"/>
      <c r="D1" s="337"/>
      <c r="E1" s="337"/>
    </row>
    <row r="2" spans="1:5" ht="39" customHeight="1" x14ac:dyDescent="0.25">
      <c r="A2" s="225" t="s">
        <v>62</v>
      </c>
      <c r="B2" s="225" t="s">
        <v>155</v>
      </c>
      <c r="C2" s="225" t="s">
        <v>156</v>
      </c>
      <c r="D2" s="225" t="s">
        <v>157</v>
      </c>
      <c r="E2" s="225" t="s">
        <v>158</v>
      </c>
    </row>
    <row r="3" spans="1:5" ht="18.75" x14ac:dyDescent="0.25">
      <c r="A3" s="73">
        <v>1</v>
      </c>
      <c r="B3" s="73" t="s">
        <v>159</v>
      </c>
      <c r="C3" s="113">
        <v>0</v>
      </c>
      <c r="D3" s="113">
        <v>0</v>
      </c>
      <c r="E3" s="74"/>
    </row>
    <row r="4" spans="1:5" ht="18.75" x14ac:dyDescent="0.25">
      <c r="A4" s="30">
        <v>2</v>
      </c>
      <c r="B4" s="73" t="s">
        <v>160</v>
      </c>
      <c r="C4" s="113">
        <v>0</v>
      </c>
      <c r="D4" s="113">
        <v>0</v>
      </c>
      <c r="E4" s="74"/>
    </row>
    <row r="5" spans="1:5" ht="131.25" x14ac:dyDescent="0.25">
      <c r="A5" s="73">
        <v>3</v>
      </c>
      <c r="B5" s="73" t="s">
        <v>161</v>
      </c>
      <c r="C5" s="113">
        <v>8</v>
      </c>
      <c r="D5" s="113">
        <v>8</v>
      </c>
      <c r="E5" s="74" t="s">
        <v>685</v>
      </c>
    </row>
    <row r="6" spans="1:5" ht="281.25" x14ac:dyDescent="0.25">
      <c r="A6" s="338">
        <v>4</v>
      </c>
      <c r="B6" s="338" t="s">
        <v>162</v>
      </c>
      <c r="C6" s="240">
        <v>108</v>
      </c>
      <c r="D6" s="113">
        <v>6</v>
      </c>
      <c r="E6" s="74" t="s">
        <v>687</v>
      </c>
    </row>
    <row r="7" spans="1:5" ht="18.75" x14ac:dyDescent="0.25">
      <c r="A7" s="339"/>
      <c r="B7" s="339"/>
      <c r="C7" s="240">
        <v>0</v>
      </c>
      <c r="D7" s="113">
        <v>0</v>
      </c>
      <c r="E7" s="74"/>
    </row>
    <row r="8" spans="1:5" ht="243.75" x14ac:dyDescent="0.25">
      <c r="A8" s="30">
        <v>5</v>
      </c>
      <c r="B8" s="73" t="s">
        <v>163</v>
      </c>
      <c r="C8" s="240">
        <v>108</v>
      </c>
      <c r="D8" s="113">
        <v>5</v>
      </c>
      <c r="E8" s="74" t="s">
        <v>338</v>
      </c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E15" sqref="E15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284" t="s">
        <v>129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3" ht="19.5" customHeight="1" x14ac:dyDescent="0.3">
      <c r="A2" s="340" t="s">
        <v>43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3" ht="18.75" x14ac:dyDescent="0.3">
      <c r="A3" s="301" t="s">
        <v>19</v>
      </c>
      <c r="B3" s="332" t="s">
        <v>13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3" ht="19.5" customHeight="1" x14ac:dyDescent="0.25">
      <c r="A4" s="301"/>
      <c r="B4" s="301" t="s">
        <v>14</v>
      </c>
      <c r="C4" s="301" t="s">
        <v>20</v>
      </c>
      <c r="D4" s="301" t="s">
        <v>130</v>
      </c>
      <c r="E4" s="301"/>
      <c r="F4" s="301" t="s">
        <v>15</v>
      </c>
      <c r="G4" s="291" t="s">
        <v>251</v>
      </c>
      <c r="H4" s="301" t="s">
        <v>81</v>
      </c>
      <c r="I4" s="301" t="s">
        <v>85</v>
      </c>
      <c r="J4" s="301" t="s">
        <v>16</v>
      </c>
      <c r="K4" s="301" t="s">
        <v>46</v>
      </c>
      <c r="L4" s="301" t="s">
        <v>17</v>
      </c>
    </row>
    <row r="5" spans="1:13" ht="37.5" customHeight="1" x14ac:dyDescent="0.25">
      <c r="A5" s="301"/>
      <c r="B5" s="301"/>
      <c r="C5" s="301"/>
      <c r="D5" s="229" t="s">
        <v>132</v>
      </c>
      <c r="E5" s="229" t="s">
        <v>131</v>
      </c>
      <c r="F5" s="301"/>
      <c r="G5" s="293"/>
      <c r="H5" s="301"/>
      <c r="I5" s="301"/>
      <c r="J5" s="301"/>
      <c r="K5" s="301"/>
      <c r="L5" s="301"/>
    </row>
    <row r="6" spans="1:13" s="84" customFormat="1" ht="36" customHeight="1" x14ac:dyDescent="0.3">
      <c r="A6" s="230">
        <f>SUM(B6:L6)-A10</f>
        <v>138</v>
      </c>
      <c r="B6" s="115">
        <v>1</v>
      </c>
      <c r="C6" s="115">
        <v>3</v>
      </c>
      <c r="D6" s="115">
        <v>8</v>
      </c>
      <c r="E6" s="115">
        <v>1</v>
      </c>
      <c r="F6" s="115">
        <v>6</v>
      </c>
      <c r="G6" s="115">
        <v>3</v>
      </c>
      <c r="H6" s="115">
        <v>11</v>
      </c>
      <c r="I6" s="115">
        <v>2</v>
      </c>
      <c r="J6" s="115">
        <v>63</v>
      </c>
      <c r="K6" s="115">
        <v>34</v>
      </c>
      <c r="L6" s="115">
        <v>19</v>
      </c>
      <c r="M6" s="98"/>
    </row>
    <row r="7" spans="1:13" ht="18.75" customHeight="1" x14ac:dyDescent="0.3">
      <c r="A7" s="341" t="str">
        <f>IF(A6=B6+C6+D6+E6+F6+G6+H6+I6+J6+K6+L6-A10,"ПРАВИЛЬНО"," НЕПРАВИЛЬНО")</f>
        <v>ПРАВИЛЬНО</v>
      </c>
      <c r="B7" s="342"/>
      <c r="C7" s="343" t="s">
        <v>18</v>
      </c>
      <c r="D7" s="343"/>
      <c r="E7" s="343"/>
      <c r="F7" s="343"/>
      <c r="G7" s="343"/>
      <c r="H7" s="343"/>
      <c r="I7" s="343"/>
      <c r="J7" s="343"/>
      <c r="K7" s="343"/>
      <c r="L7" s="344"/>
      <c r="M7" s="99"/>
    </row>
    <row r="8" spans="1:13" ht="36" customHeight="1" x14ac:dyDescent="0.25">
      <c r="A8" s="116">
        <f>SUM(B8:L8)</f>
        <v>100</v>
      </c>
      <c r="B8" s="116">
        <f>100/A6*(B6-B10)</f>
        <v>0.72463768115942029</v>
      </c>
      <c r="C8" s="116">
        <f>100/A6*(C6-C10)</f>
        <v>2.1739130434782608</v>
      </c>
      <c r="D8" s="116">
        <f>100/A6*(D6-D10)</f>
        <v>5.7971014492753623</v>
      </c>
      <c r="E8" s="116">
        <f>100/A6*(E6-E10)</f>
        <v>0.72463768115942029</v>
      </c>
      <c r="F8" s="116">
        <f>100/A6*(F6-F10)</f>
        <v>4.3478260869565215</v>
      </c>
      <c r="G8" s="116">
        <f>100/A6*(G6-G10)</f>
        <v>2.1739130434782608</v>
      </c>
      <c r="H8" s="116">
        <f>100/A6*(H6-H10)</f>
        <v>7.9710144927536231</v>
      </c>
      <c r="I8" s="116">
        <f>100/A6*(I6-I10)</f>
        <v>1.4492753623188406</v>
      </c>
      <c r="J8" s="116">
        <f>100/A6*(J6-J10)</f>
        <v>44.20289855072464</v>
      </c>
      <c r="K8" s="116">
        <f>100/A6*(K6-K10)</f>
        <v>21.014492753623188</v>
      </c>
      <c r="L8" s="116">
        <f>100/A6*(L6-L10)</f>
        <v>9.420289855072463</v>
      </c>
      <c r="M8" s="100"/>
    </row>
    <row r="9" spans="1:13" ht="19.5" customHeight="1" x14ac:dyDescent="0.3">
      <c r="A9" s="332" t="s">
        <v>215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99"/>
    </row>
    <row r="10" spans="1:13" s="66" customFormat="1" ht="36" customHeight="1" x14ac:dyDescent="0.25">
      <c r="A10" s="111">
        <f>SUM(B10:L10)</f>
        <v>13</v>
      </c>
      <c r="B10" s="21"/>
      <c r="C10" s="21"/>
      <c r="D10" s="21"/>
      <c r="E10" s="21"/>
      <c r="F10" s="21"/>
      <c r="G10" s="21"/>
      <c r="H10" s="21">
        <v>0</v>
      </c>
      <c r="I10" s="21"/>
      <c r="J10" s="21">
        <v>2</v>
      </c>
      <c r="K10" s="21">
        <v>5</v>
      </c>
      <c r="L10" s="21">
        <v>6</v>
      </c>
    </row>
    <row r="11" spans="1:13" ht="19.5" customHeight="1" x14ac:dyDescent="0.25">
      <c r="A11" s="331" t="s">
        <v>209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</row>
    <row r="12" spans="1:13" s="85" customFormat="1" ht="36" customHeight="1" x14ac:dyDescent="0.3">
      <c r="A12" s="35">
        <f>SUM(B12:L12)</f>
        <v>31</v>
      </c>
      <c r="B12" s="101"/>
      <c r="C12" s="101"/>
      <c r="D12" s="101"/>
      <c r="E12" s="101"/>
      <c r="F12" s="101">
        <v>2</v>
      </c>
      <c r="G12" s="101"/>
      <c r="H12" s="178">
        <v>1</v>
      </c>
      <c r="I12" s="178"/>
      <c r="J12" s="178">
        <v>24</v>
      </c>
      <c r="K12" s="178">
        <v>4</v>
      </c>
      <c r="L12" s="178"/>
    </row>
    <row r="13" spans="1:13" s="85" customFormat="1" ht="18.75" x14ac:dyDescent="0.3"/>
    <row r="14" spans="1:13" s="85" customFormat="1" ht="18.75" x14ac:dyDescent="0.3"/>
    <row r="15" spans="1:13" s="85" customFormat="1" ht="18.75" x14ac:dyDescent="0.3"/>
    <row r="16" spans="1:13" s="85" customFormat="1" ht="18.75" x14ac:dyDescent="0.3"/>
    <row r="17" s="85" customFormat="1" ht="18.75" x14ac:dyDescent="0.3"/>
    <row r="18" s="85" customFormat="1" ht="18.75" x14ac:dyDescent="0.3"/>
    <row r="19" s="85" customFormat="1" ht="18.75" x14ac:dyDescent="0.3"/>
    <row r="20" s="85" customFormat="1" ht="18.75" x14ac:dyDescent="0.3"/>
    <row r="21" s="85" customFormat="1" ht="18.75" x14ac:dyDescent="0.3"/>
    <row r="22" s="85" customFormat="1" ht="18.75" x14ac:dyDescent="0.3"/>
    <row r="23" s="85" customFormat="1" ht="18.75" x14ac:dyDescent="0.3"/>
    <row r="24" s="85" customFormat="1" ht="18.75" x14ac:dyDescent="0.3"/>
    <row r="25" s="85" customFormat="1" ht="18.75" x14ac:dyDescent="0.3"/>
    <row r="26" s="85" customFormat="1" ht="18.75" x14ac:dyDescent="0.3"/>
    <row r="27" s="85" customFormat="1" ht="18.75" x14ac:dyDescent="0.3"/>
    <row r="28" s="85" customFormat="1" ht="18.75" x14ac:dyDescent="0.3"/>
    <row r="29" s="85" customFormat="1" ht="18.75" x14ac:dyDescent="0.3"/>
    <row r="30" s="85" customFormat="1" ht="18.75" x14ac:dyDescent="0.3"/>
    <row r="31" s="85" customFormat="1" ht="18.75" x14ac:dyDescent="0.3"/>
    <row r="32" s="85" customFormat="1" ht="18.75" x14ac:dyDescent="0.3"/>
    <row r="33" s="85" customFormat="1" ht="18.75" x14ac:dyDescent="0.3"/>
    <row r="34" s="85" customFormat="1" ht="18.75" x14ac:dyDescent="0.3"/>
    <row r="35" s="85" customFormat="1" ht="18.75" x14ac:dyDescent="0.3"/>
    <row r="36" s="85" customFormat="1" ht="18.75" x14ac:dyDescent="0.3"/>
    <row r="37" s="85" customFormat="1" ht="18.75" x14ac:dyDescent="0.3"/>
    <row r="38" s="85" customFormat="1" ht="18.75" x14ac:dyDescent="0.3"/>
    <row r="39" s="85" customFormat="1" ht="18.75" x14ac:dyDescent="0.3"/>
    <row r="40" s="85" customFormat="1" ht="18.75" x14ac:dyDescent="0.3"/>
    <row r="41" s="85" customFormat="1" ht="18.75" x14ac:dyDescent="0.3"/>
    <row r="42" s="85" customFormat="1" ht="18.75" x14ac:dyDescent="0.3"/>
    <row r="43" s="85" customFormat="1" ht="18.75" x14ac:dyDescent="0.3"/>
    <row r="44" s="85" customFormat="1" ht="18.75" x14ac:dyDescent="0.3"/>
    <row r="45" s="85" customFormat="1" ht="18.75" x14ac:dyDescent="0.3"/>
    <row r="46" s="85" customFormat="1" ht="18.75" x14ac:dyDescent="0.3"/>
    <row r="47" s="85" customFormat="1" ht="18.75" x14ac:dyDescent="0.3"/>
    <row r="48" s="85" customFormat="1" ht="18.75" x14ac:dyDescent="0.3"/>
    <row r="49" s="85" customFormat="1" ht="18.75" x14ac:dyDescent="0.3"/>
    <row r="50" s="85" customFormat="1" ht="18.75" x14ac:dyDescent="0.3"/>
    <row r="51" s="85" customFormat="1" ht="18.75" x14ac:dyDescent="0.3"/>
    <row r="52" s="85" customFormat="1" ht="18.75" x14ac:dyDescent="0.3"/>
    <row r="53" s="85" customFormat="1" ht="18.75" x14ac:dyDescent="0.3"/>
    <row r="54" s="86" customFormat="1" x14ac:dyDescent="0.25"/>
    <row r="55" s="86" customFormat="1" x14ac:dyDescent="0.25"/>
    <row r="56" s="86" customFormat="1" x14ac:dyDescent="0.25"/>
    <row r="57" s="86" customFormat="1" x14ac:dyDescent="0.25"/>
    <row r="58" s="86" customFormat="1" x14ac:dyDescent="0.25"/>
    <row r="59" s="86" customFormat="1" x14ac:dyDescent="0.25"/>
  </sheetData>
  <sheetProtection password="DF93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SheetLayoutView="100" workbookViewId="0">
      <selection activeCell="E39" sqref="E39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90" t="s">
        <v>44</v>
      </c>
      <c r="B1" s="290"/>
      <c r="C1" s="290"/>
    </row>
    <row r="2" spans="1:4" ht="18.75" customHeight="1" x14ac:dyDescent="0.25">
      <c r="A2" s="229" t="s">
        <v>1</v>
      </c>
      <c r="B2" s="229" t="s">
        <v>2</v>
      </c>
      <c r="C2" s="229" t="s">
        <v>47</v>
      </c>
    </row>
    <row r="3" spans="1:4" ht="18.75" customHeight="1" x14ac:dyDescent="0.25">
      <c r="A3" s="28" t="s">
        <v>201</v>
      </c>
      <c r="B3" s="111">
        <f>SUM(B6:B14)</f>
        <v>85</v>
      </c>
      <c r="C3" s="103">
        <f>SUM(B6:B14)</f>
        <v>85</v>
      </c>
      <c r="D3" s="118">
        <f>SUM(B6:B14)-B4</f>
        <v>83</v>
      </c>
    </row>
    <row r="4" spans="1:4" ht="55.5" customHeight="1" x14ac:dyDescent="0.25">
      <c r="A4" s="105" t="s">
        <v>217</v>
      </c>
      <c r="B4" s="60">
        <v>2</v>
      </c>
      <c r="C4" s="102"/>
      <c r="D4" s="118"/>
    </row>
    <row r="5" spans="1:4" ht="18.75" x14ac:dyDescent="0.25">
      <c r="A5" s="231" t="s">
        <v>0</v>
      </c>
      <c r="B5" s="93"/>
      <c r="C5" s="94"/>
    </row>
    <row r="6" spans="1:4" ht="18.75" x14ac:dyDescent="0.25">
      <c r="A6" s="29" t="s">
        <v>206</v>
      </c>
      <c r="B6" s="21">
        <v>63</v>
      </c>
      <c r="C6" s="31">
        <f>100/B3*B6</f>
        <v>74.117647058823536</v>
      </c>
    </row>
    <row r="7" spans="1:4" ht="18.75" customHeight="1" x14ac:dyDescent="0.25">
      <c r="A7" s="29" t="s">
        <v>21</v>
      </c>
      <c r="B7" s="21">
        <v>2</v>
      </c>
      <c r="C7" s="31">
        <f>100/B3*B7</f>
        <v>2.3529411764705883</v>
      </c>
    </row>
    <row r="8" spans="1:4" ht="18.75" customHeight="1" x14ac:dyDescent="0.25">
      <c r="A8" s="29" t="s">
        <v>205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11</v>
      </c>
      <c r="C9" s="31">
        <f>100/B3*B9</f>
        <v>12.941176470588236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2.3529411764705883</v>
      </c>
    </row>
    <row r="11" spans="1:4" ht="18.75" customHeight="1" x14ac:dyDescent="0.25">
      <c r="A11" s="29" t="s">
        <v>24</v>
      </c>
      <c r="B11" s="21">
        <v>4</v>
      </c>
      <c r="C11" s="31">
        <f>100/B3*B11</f>
        <v>4.7058823529411766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3.5294117647058822</v>
      </c>
    </row>
    <row r="15" spans="1:4" ht="18.75" x14ac:dyDescent="0.25">
      <c r="A15" s="231" t="s">
        <v>27</v>
      </c>
      <c r="B15" s="95">
        <f>SUM(B16,B18,B19,B20)</f>
        <v>83</v>
      </c>
      <c r="C15" s="96" t="str">
        <f>IF(B15=D3,"ПРАВИЛЬНО","НЕПРАВИЛЬНО")</f>
        <v>ПРАВИЛЬНО</v>
      </c>
    </row>
    <row r="16" spans="1:4" ht="18.75" customHeight="1" x14ac:dyDescent="0.25">
      <c r="A16" s="29" t="s">
        <v>192</v>
      </c>
      <c r="B16" s="36">
        <v>61</v>
      </c>
      <c r="C16" s="31">
        <f>100/D3*B16</f>
        <v>73.493975903614469</v>
      </c>
    </row>
    <row r="17" spans="1:3" ht="56.25" customHeight="1" x14ac:dyDescent="0.25">
      <c r="A17" s="33" t="s">
        <v>214</v>
      </c>
      <c r="B17" s="37">
        <v>6</v>
      </c>
      <c r="C17" s="31">
        <f>100/D3*B17</f>
        <v>7.2289156626506035</v>
      </c>
    </row>
    <row r="18" spans="1:3" ht="18.75" customHeight="1" x14ac:dyDescent="0.25">
      <c r="A18" s="29" t="s">
        <v>28</v>
      </c>
      <c r="B18" s="37">
        <v>8</v>
      </c>
      <c r="C18" s="31">
        <f>100/D3*B18</f>
        <v>9.6385542168674707</v>
      </c>
    </row>
    <row r="19" spans="1:3" ht="18.75" customHeight="1" x14ac:dyDescent="0.25">
      <c r="A19" s="29" t="s">
        <v>29</v>
      </c>
      <c r="B19" s="37">
        <v>14</v>
      </c>
      <c r="C19" s="31">
        <f>100/D3*B19</f>
        <v>16.867469879518072</v>
      </c>
    </row>
    <row r="20" spans="1:3" ht="18.75" customHeight="1" x14ac:dyDescent="0.25">
      <c r="A20" s="29" t="s">
        <v>30</v>
      </c>
      <c r="B20" s="37">
        <v>0</v>
      </c>
      <c r="C20" s="31">
        <f>100/D3*B20</f>
        <v>0</v>
      </c>
    </row>
    <row r="21" spans="1:3" ht="18.75" x14ac:dyDescent="0.25">
      <c r="A21" s="231" t="s">
        <v>31</v>
      </c>
      <c r="B21" s="95">
        <f>SUM(B22:B25)</f>
        <v>85</v>
      </c>
      <c r="C21" s="96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18</v>
      </c>
      <c r="C23" s="31">
        <f>100/B3*B23</f>
        <v>21.176470588235293</v>
      </c>
    </row>
    <row r="24" spans="1:3" ht="18.75" x14ac:dyDescent="0.25">
      <c r="A24" s="29" t="s">
        <v>34</v>
      </c>
      <c r="B24" s="37">
        <v>40</v>
      </c>
      <c r="C24" s="31">
        <f>100/B3*B24</f>
        <v>47.058823529411768</v>
      </c>
    </row>
    <row r="25" spans="1:3" ht="18.75" customHeight="1" x14ac:dyDescent="0.25">
      <c r="A25" s="29" t="s">
        <v>35</v>
      </c>
      <c r="B25" s="37">
        <v>27</v>
      </c>
      <c r="C25" s="31">
        <f>100/B3*B25</f>
        <v>31.764705882352942</v>
      </c>
    </row>
    <row r="26" spans="1:3" ht="18.75" x14ac:dyDescent="0.25">
      <c r="A26" s="231" t="s">
        <v>133</v>
      </c>
      <c r="B26" s="95">
        <f>SUM(B27:B30)</f>
        <v>83</v>
      </c>
      <c r="C26" s="96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13</v>
      </c>
      <c r="C27" s="31">
        <f>100/D3*B27</f>
        <v>15.66265060240964</v>
      </c>
    </row>
    <row r="28" spans="1:3" ht="18.75" customHeight="1" x14ac:dyDescent="0.25">
      <c r="A28" s="34" t="s">
        <v>36</v>
      </c>
      <c r="B28" s="37">
        <v>14</v>
      </c>
      <c r="C28" s="31">
        <f>100/D3*B28</f>
        <v>16.867469879518072</v>
      </c>
    </row>
    <row r="29" spans="1:3" ht="18.75" customHeight="1" x14ac:dyDescent="0.25">
      <c r="A29" s="34" t="s">
        <v>37</v>
      </c>
      <c r="B29" s="37">
        <v>13</v>
      </c>
      <c r="C29" s="31">
        <f>100/D3*B29</f>
        <v>15.66265060240964</v>
      </c>
    </row>
    <row r="30" spans="1:3" ht="18.75" customHeight="1" x14ac:dyDescent="0.25">
      <c r="A30" s="34" t="s">
        <v>38</v>
      </c>
      <c r="B30" s="37">
        <v>43</v>
      </c>
      <c r="C30" s="31">
        <f>100/D3*B30</f>
        <v>51.807228915662655</v>
      </c>
    </row>
    <row r="31" spans="1:3" ht="18.75" x14ac:dyDescent="0.25">
      <c r="A31" s="97" t="s">
        <v>134</v>
      </c>
      <c r="B31" s="95">
        <f>SUM(B32:B35)</f>
        <v>83</v>
      </c>
      <c r="C31" s="96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20</v>
      </c>
      <c r="C32" s="31">
        <f>100/D3*B32</f>
        <v>24.096385542168676</v>
      </c>
    </row>
    <row r="33" spans="1:3" ht="18.75" customHeight="1" x14ac:dyDescent="0.25">
      <c r="A33" s="29" t="s">
        <v>36</v>
      </c>
      <c r="B33" s="37">
        <v>43</v>
      </c>
      <c r="C33" s="31">
        <f>100/D3*B33</f>
        <v>51.807228915662655</v>
      </c>
    </row>
    <row r="34" spans="1:3" ht="18.75" customHeight="1" x14ac:dyDescent="0.25">
      <c r="A34" s="29" t="s">
        <v>37</v>
      </c>
      <c r="B34" s="37">
        <v>7</v>
      </c>
      <c r="C34" s="31">
        <f>100/D3*B34</f>
        <v>8.4337349397590362</v>
      </c>
    </row>
    <row r="35" spans="1:3" ht="18.75" customHeight="1" x14ac:dyDescent="0.25">
      <c r="A35" s="29" t="s">
        <v>38</v>
      </c>
      <c r="B35" s="37">
        <v>13</v>
      </c>
      <c r="C35" s="31">
        <f>100/D3*B35</f>
        <v>15.66265060240964</v>
      </c>
    </row>
    <row r="36" spans="1:3" ht="18.75" x14ac:dyDescent="0.25">
      <c r="A36" s="231" t="s">
        <v>39</v>
      </c>
      <c r="B36" s="95">
        <f>SUM(B37:B38)</f>
        <v>83</v>
      </c>
      <c r="C36" s="96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58</v>
      </c>
      <c r="C37" s="31">
        <f>100/D3*B37</f>
        <v>69.879518072289159</v>
      </c>
    </row>
    <row r="38" spans="1:3" ht="18.75" customHeight="1" x14ac:dyDescent="0.25">
      <c r="A38" s="29" t="s">
        <v>41</v>
      </c>
      <c r="B38" s="37">
        <v>25</v>
      </c>
      <c r="C38" s="31">
        <f>100/D3*B38</f>
        <v>30.120481927710845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0" zoomScaleNormal="80" workbookViewId="0">
      <selection activeCell="F3" sqref="F3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226</v>
      </c>
      <c r="B1" s="1"/>
      <c r="C1" s="1"/>
      <c r="D1" s="1"/>
    </row>
    <row r="2" spans="1:6" ht="18.75" x14ac:dyDescent="0.3">
      <c r="A2" s="2" t="s">
        <v>249</v>
      </c>
    </row>
    <row r="3" spans="1:6" ht="37.5" customHeight="1" x14ac:dyDescent="0.3">
      <c r="A3" s="136">
        <v>1</v>
      </c>
      <c r="B3" s="179" t="s">
        <v>259</v>
      </c>
      <c r="C3" s="127"/>
      <c r="D3" s="127"/>
      <c r="E3" s="128"/>
      <c r="F3" s="134" t="s">
        <v>274</v>
      </c>
    </row>
    <row r="4" spans="1:6" ht="54" customHeight="1" x14ac:dyDescent="0.3">
      <c r="A4" s="137">
        <v>2</v>
      </c>
      <c r="B4" s="133" t="s">
        <v>227</v>
      </c>
      <c r="C4" s="129"/>
      <c r="D4" s="129"/>
      <c r="E4" s="130"/>
      <c r="F4" s="135" t="s">
        <v>275</v>
      </c>
    </row>
    <row r="5" spans="1:6" ht="88.5" customHeight="1" x14ac:dyDescent="0.3">
      <c r="A5" s="136">
        <v>4</v>
      </c>
      <c r="B5" s="134" t="s">
        <v>257</v>
      </c>
      <c r="C5" s="127"/>
      <c r="D5" s="131"/>
      <c r="E5" s="128"/>
      <c r="F5" s="134" t="s">
        <v>684</v>
      </c>
    </row>
    <row r="6" spans="1:6" ht="37.5" customHeight="1" x14ac:dyDescent="0.3">
      <c r="A6" s="136">
        <v>5</v>
      </c>
      <c r="B6" s="132" t="s">
        <v>260</v>
      </c>
      <c r="C6" s="127"/>
      <c r="D6" s="127"/>
      <c r="E6" s="128"/>
      <c r="F6" s="134" t="s">
        <v>277</v>
      </c>
    </row>
    <row r="7" spans="1:6" ht="303" customHeight="1" x14ac:dyDescent="0.3">
      <c r="A7" s="136">
        <v>6</v>
      </c>
      <c r="B7" s="134" t="s">
        <v>258</v>
      </c>
      <c r="C7" s="127"/>
      <c r="D7" s="127"/>
      <c r="E7" s="128"/>
      <c r="F7" s="134" t="s">
        <v>276</v>
      </c>
    </row>
    <row r="8" spans="1:6" ht="100.5" customHeight="1" x14ac:dyDescent="0.3">
      <c r="A8" s="136">
        <v>7</v>
      </c>
      <c r="B8" s="134" t="s">
        <v>253</v>
      </c>
      <c r="C8" s="127"/>
      <c r="D8" s="127"/>
      <c r="E8" s="128"/>
      <c r="F8" s="134" t="s">
        <v>278</v>
      </c>
    </row>
    <row r="9" spans="1:6" ht="113.25" customHeight="1" x14ac:dyDescent="0.3">
      <c r="A9" s="136">
        <v>8</v>
      </c>
      <c r="B9" s="134" t="s">
        <v>254</v>
      </c>
      <c r="C9" s="127"/>
      <c r="D9" s="127"/>
      <c r="E9" s="128"/>
      <c r="F9" s="134" t="s">
        <v>279</v>
      </c>
    </row>
    <row r="10" spans="1:6" ht="102.75" customHeight="1" x14ac:dyDescent="0.3">
      <c r="A10" s="136">
        <v>9</v>
      </c>
      <c r="B10" s="134" t="s">
        <v>252</v>
      </c>
      <c r="C10" s="127"/>
      <c r="D10" s="127"/>
      <c r="E10" s="128"/>
      <c r="F10" s="134" t="s">
        <v>280</v>
      </c>
    </row>
    <row r="11" spans="1:6" ht="88.5" customHeight="1" x14ac:dyDescent="0.3">
      <c r="A11" s="136">
        <v>10</v>
      </c>
      <c r="B11" s="134" t="s">
        <v>256</v>
      </c>
      <c r="C11" s="127"/>
      <c r="D11" s="127"/>
      <c r="E11" s="128"/>
      <c r="F11" s="251" t="s">
        <v>348</v>
      </c>
    </row>
    <row r="12" spans="1:6" ht="135" customHeight="1" x14ac:dyDescent="0.3">
      <c r="A12" s="136">
        <v>11</v>
      </c>
      <c r="B12" s="134" t="s">
        <v>255</v>
      </c>
      <c r="C12" s="127"/>
      <c r="D12" s="127"/>
      <c r="E12" s="128"/>
      <c r="F12" s="246" t="s">
        <v>339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4" zoomScaleSheetLayoutView="100" workbookViewId="0">
      <selection activeCell="C6" sqref="C6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45" t="s">
        <v>135</v>
      </c>
      <c r="B1" s="345"/>
      <c r="C1" s="345"/>
      <c r="D1" s="345"/>
      <c r="E1" s="345"/>
      <c r="F1" s="345"/>
    </row>
    <row r="2" spans="1:6" ht="98.25" customHeight="1" x14ac:dyDescent="0.25">
      <c r="A2" s="225" t="s">
        <v>137</v>
      </c>
      <c r="B2" s="225" t="s">
        <v>138</v>
      </c>
      <c r="C2" s="225" t="s">
        <v>136</v>
      </c>
      <c r="D2" s="225" t="s">
        <v>137</v>
      </c>
      <c r="E2" s="225" t="s">
        <v>138</v>
      </c>
      <c r="F2" s="225" t="s">
        <v>136</v>
      </c>
    </row>
    <row r="3" spans="1:6" ht="37.5" x14ac:dyDescent="0.25">
      <c r="A3" s="82" t="s">
        <v>139</v>
      </c>
      <c r="B3" s="35">
        <f>SUM(B4:B24)</f>
        <v>14</v>
      </c>
      <c r="C3" s="111"/>
      <c r="D3" s="82" t="s">
        <v>140</v>
      </c>
      <c r="E3" s="35">
        <f>SUM(E4:E24)</f>
        <v>7</v>
      </c>
      <c r="F3" s="111"/>
    </row>
    <row r="4" spans="1:6" ht="206.25" x14ac:dyDescent="0.25">
      <c r="A4" s="236" t="s">
        <v>673</v>
      </c>
      <c r="B4" s="21">
        <v>1</v>
      </c>
      <c r="C4" s="109" t="s">
        <v>674</v>
      </c>
      <c r="D4" s="83" t="s">
        <v>677</v>
      </c>
      <c r="E4" s="21">
        <v>7</v>
      </c>
      <c r="F4" s="109" t="s">
        <v>678</v>
      </c>
    </row>
    <row r="5" spans="1:6" ht="163.5" customHeight="1" x14ac:dyDescent="0.25">
      <c r="A5" s="83" t="s">
        <v>675</v>
      </c>
      <c r="B5" s="21">
        <v>3</v>
      </c>
      <c r="C5" s="109" t="s">
        <v>676</v>
      </c>
      <c r="E5" s="21"/>
    </row>
    <row r="6" spans="1:6" ht="187.5" x14ac:dyDescent="0.25">
      <c r="A6" s="83" t="s">
        <v>679</v>
      </c>
      <c r="B6" s="21">
        <v>7</v>
      </c>
      <c r="C6" s="109" t="s">
        <v>686</v>
      </c>
      <c r="D6" s="83"/>
      <c r="E6" s="21"/>
      <c r="F6" s="74"/>
    </row>
    <row r="7" spans="1:6" ht="243.75" x14ac:dyDescent="0.25">
      <c r="A7" s="83" t="s">
        <v>680</v>
      </c>
      <c r="B7" s="21">
        <v>3</v>
      </c>
      <c r="C7" s="109" t="s">
        <v>681</v>
      </c>
      <c r="D7" s="83"/>
      <c r="E7" s="21"/>
      <c r="F7" s="74"/>
    </row>
    <row r="8" spans="1:6" ht="18.75" x14ac:dyDescent="0.25">
      <c r="A8" s="83"/>
      <c r="B8" s="21"/>
      <c r="C8" s="109"/>
      <c r="D8" s="83"/>
      <c r="E8" s="21"/>
      <c r="F8" s="74"/>
    </row>
    <row r="9" spans="1:6" ht="18.75" x14ac:dyDescent="0.25">
      <c r="A9" s="83"/>
      <c r="B9" s="21"/>
      <c r="C9" s="109"/>
      <c r="D9" s="83"/>
      <c r="E9" s="21"/>
      <c r="F9" s="74"/>
    </row>
    <row r="10" spans="1:6" ht="18.75" x14ac:dyDescent="0.25">
      <c r="A10" s="83"/>
      <c r="B10" s="21"/>
      <c r="C10" s="74"/>
      <c r="D10" s="83"/>
      <c r="E10" s="21"/>
      <c r="F10" s="74"/>
    </row>
    <row r="11" spans="1:6" ht="18.75" x14ac:dyDescent="0.25">
      <c r="A11" s="83"/>
      <c r="B11" s="21"/>
      <c r="C11" s="74"/>
      <c r="D11" s="83"/>
      <c r="E11" s="21"/>
      <c r="F11" s="74"/>
    </row>
    <row r="12" spans="1:6" ht="18.75" x14ac:dyDescent="0.25">
      <c r="A12" s="83"/>
      <c r="B12" s="21"/>
      <c r="C12" s="74"/>
      <c r="D12" s="83"/>
      <c r="E12" s="21"/>
      <c r="F12" s="74"/>
    </row>
    <row r="13" spans="1:6" ht="18.75" x14ac:dyDescent="0.25">
      <c r="A13" s="83"/>
      <c r="B13" s="21"/>
      <c r="C13" s="74"/>
      <c r="D13" s="83"/>
      <c r="E13" s="21"/>
      <c r="F13" s="74"/>
    </row>
    <row r="14" spans="1:6" ht="18.75" x14ac:dyDescent="0.25">
      <c r="A14" s="83"/>
      <c r="B14" s="21"/>
      <c r="C14" s="74"/>
      <c r="D14" s="83"/>
      <c r="E14" s="21"/>
      <c r="F14" s="74"/>
    </row>
    <row r="15" spans="1:6" ht="18.75" x14ac:dyDescent="0.25">
      <c r="A15" s="83"/>
      <c r="B15" s="21"/>
      <c r="C15" s="74"/>
      <c r="D15" s="83"/>
      <c r="E15" s="21"/>
      <c r="F15" s="74"/>
    </row>
    <row r="16" spans="1:6" ht="18.75" x14ac:dyDescent="0.25">
      <c r="A16" s="83"/>
      <c r="B16" s="21"/>
      <c r="C16" s="74"/>
      <c r="D16" s="83"/>
      <c r="E16" s="21"/>
      <c r="F16" s="74"/>
    </row>
    <row r="17" spans="1:6" ht="18.75" x14ac:dyDescent="0.25">
      <c r="A17" s="83"/>
      <c r="B17" s="21"/>
      <c r="C17" s="74"/>
      <c r="D17" s="83"/>
      <c r="E17" s="21"/>
      <c r="F17" s="74"/>
    </row>
    <row r="18" spans="1:6" ht="18.75" x14ac:dyDescent="0.25">
      <c r="A18" s="83"/>
      <c r="B18" s="21"/>
      <c r="C18" s="74"/>
      <c r="D18" s="83"/>
      <c r="E18" s="21"/>
      <c r="F18" s="74"/>
    </row>
    <row r="19" spans="1:6" ht="18.75" x14ac:dyDescent="0.25">
      <c r="A19" s="83"/>
      <c r="B19" s="21"/>
      <c r="C19" s="74"/>
      <c r="D19" s="83"/>
      <c r="E19" s="21"/>
      <c r="F19" s="74"/>
    </row>
    <row r="20" spans="1:6" ht="18.75" x14ac:dyDescent="0.25">
      <c r="A20" s="83"/>
      <c r="B20" s="21"/>
      <c r="C20" s="74"/>
      <c r="D20" s="83"/>
      <c r="E20" s="21"/>
      <c r="F20" s="74"/>
    </row>
    <row r="21" spans="1:6" ht="18.75" x14ac:dyDescent="0.25">
      <c r="A21" s="83"/>
      <c r="B21" s="21"/>
      <c r="C21" s="74"/>
      <c r="D21" s="83"/>
      <c r="E21" s="21"/>
      <c r="F21" s="74"/>
    </row>
    <row r="22" spans="1:6" ht="18.75" x14ac:dyDescent="0.25">
      <c r="A22" s="83"/>
      <c r="B22" s="21"/>
      <c r="C22" s="74"/>
      <c r="D22" s="83"/>
      <c r="E22" s="21"/>
      <c r="F22" s="74"/>
    </row>
    <row r="23" spans="1:6" ht="18.75" x14ac:dyDescent="0.25">
      <c r="A23" s="83"/>
      <c r="B23" s="21"/>
      <c r="C23" s="74"/>
      <c r="D23" s="83"/>
      <c r="E23" s="21"/>
      <c r="F23" s="74"/>
    </row>
    <row r="24" spans="1:6" ht="18.75" x14ac:dyDescent="0.25">
      <c r="A24" s="83"/>
      <c r="B24" s="21"/>
      <c r="C24" s="74"/>
      <c r="D24" s="83"/>
      <c r="E24" s="21"/>
      <c r="F24" s="74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A2" sqref="A2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6" t="s">
        <v>48</v>
      </c>
      <c r="B1" s="346"/>
      <c r="C1" s="346"/>
      <c r="D1" s="346"/>
      <c r="E1" s="346"/>
    </row>
    <row r="2" spans="1:5" ht="18.75" x14ac:dyDescent="0.25">
      <c r="A2" s="301" t="s">
        <v>49</v>
      </c>
      <c r="B2" s="347" t="s">
        <v>50</v>
      </c>
      <c r="C2" s="347"/>
      <c r="D2" s="347"/>
      <c r="E2" s="347"/>
    </row>
    <row r="3" spans="1:5" ht="57.75" customHeight="1" x14ac:dyDescent="0.25">
      <c r="A3" s="301"/>
      <c r="B3" s="228" t="s">
        <v>51</v>
      </c>
      <c r="C3" s="228" t="s">
        <v>54</v>
      </c>
      <c r="D3" s="227" t="s">
        <v>53</v>
      </c>
      <c r="E3" s="229" t="s">
        <v>52</v>
      </c>
    </row>
    <row r="4" spans="1:5" ht="18.75" x14ac:dyDescent="0.25">
      <c r="A4" s="30" t="s">
        <v>79</v>
      </c>
      <c r="B4" s="21">
        <v>0</v>
      </c>
      <c r="C4" s="88">
        <v>0</v>
      </c>
      <c r="D4" s="113">
        <v>0</v>
      </c>
      <c r="E4" s="113">
        <v>0</v>
      </c>
    </row>
    <row r="5" spans="1:5" ht="18.75" x14ac:dyDescent="0.25">
      <c r="A5" s="33" t="s">
        <v>83</v>
      </c>
      <c r="B5" s="24">
        <v>0</v>
      </c>
      <c r="C5" s="88">
        <v>0</v>
      </c>
      <c r="D5" s="113">
        <v>0</v>
      </c>
      <c r="E5" s="113">
        <v>0</v>
      </c>
    </row>
    <row r="6" spans="1:5" ht="18.75" x14ac:dyDescent="0.25">
      <c r="A6" s="54" t="s">
        <v>202</v>
      </c>
      <c r="B6" s="88">
        <v>1</v>
      </c>
      <c r="C6" s="88">
        <v>0</v>
      </c>
      <c r="D6" s="113">
        <v>0</v>
      </c>
      <c r="E6" s="113">
        <v>0</v>
      </c>
    </row>
    <row r="7" spans="1:5" ht="18.75" x14ac:dyDescent="0.25">
      <c r="A7" s="54" t="s">
        <v>80</v>
      </c>
      <c r="B7" s="88">
        <v>1</v>
      </c>
      <c r="C7" s="88">
        <v>0</v>
      </c>
      <c r="D7" s="113">
        <v>0</v>
      </c>
      <c r="E7" s="113">
        <v>0</v>
      </c>
    </row>
    <row r="8" spans="1:5" ht="18.75" x14ac:dyDescent="0.25">
      <c r="A8" s="33" t="s">
        <v>210</v>
      </c>
      <c r="B8" s="24">
        <v>4</v>
      </c>
      <c r="C8" s="88">
        <v>0</v>
      </c>
      <c r="D8" s="113">
        <v>0</v>
      </c>
      <c r="E8" s="87">
        <v>0</v>
      </c>
    </row>
    <row r="9" spans="1:5" ht="18.75" x14ac:dyDescent="0.25">
      <c r="A9" s="54" t="s">
        <v>84</v>
      </c>
      <c r="B9" s="113">
        <v>0</v>
      </c>
      <c r="C9" s="88">
        <v>0</v>
      </c>
      <c r="D9" s="113">
        <v>0</v>
      </c>
      <c r="E9" s="113">
        <v>0</v>
      </c>
    </row>
    <row r="10" spans="1:5" ht="18.75" x14ac:dyDescent="0.25">
      <c r="A10" s="54" t="s">
        <v>82</v>
      </c>
      <c r="B10" s="88">
        <v>0</v>
      </c>
      <c r="C10" s="88">
        <v>0</v>
      </c>
      <c r="D10" s="113">
        <v>0</v>
      </c>
      <c r="E10" s="113">
        <v>0</v>
      </c>
    </row>
    <row r="11" spans="1:5" ht="18.75" x14ac:dyDescent="0.25">
      <c r="A11" s="54" t="s">
        <v>86</v>
      </c>
      <c r="B11" s="88">
        <v>0</v>
      </c>
      <c r="C11" s="88">
        <v>0</v>
      </c>
      <c r="D11" s="113">
        <v>0</v>
      </c>
      <c r="E11" s="113">
        <v>0</v>
      </c>
    </row>
    <row r="12" spans="1:5" ht="18.75" x14ac:dyDescent="0.25">
      <c r="A12" s="54" t="s">
        <v>87</v>
      </c>
      <c r="B12" s="88">
        <v>0</v>
      </c>
      <c r="C12" s="88">
        <v>0</v>
      </c>
      <c r="D12" s="113">
        <v>0</v>
      </c>
      <c r="E12" s="113">
        <v>0</v>
      </c>
    </row>
    <row r="13" spans="1:5" ht="18.75" x14ac:dyDescent="0.25">
      <c r="A13" s="54" t="s">
        <v>203</v>
      </c>
      <c r="B13" s="88">
        <v>0</v>
      </c>
      <c r="C13" s="88">
        <v>0</v>
      </c>
      <c r="D13" s="113">
        <v>0</v>
      </c>
      <c r="E13" s="113">
        <v>0</v>
      </c>
    </row>
    <row r="14" spans="1:5" ht="37.5" x14ac:dyDescent="0.25">
      <c r="A14" s="33" t="s">
        <v>204</v>
      </c>
      <c r="B14" s="88">
        <v>0</v>
      </c>
      <c r="C14" s="88">
        <v>0</v>
      </c>
      <c r="D14" s="113">
        <v>0</v>
      </c>
      <c r="E14" s="113">
        <v>0</v>
      </c>
    </row>
    <row r="15" spans="1:5" ht="18.75" x14ac:dyDescent="0.25">
      <c r="A15" s="73" t="s">
        <v>81</v>
      </c>
      <c r="B15" s="113">
        <v>0</v>
      </c>
      <c r="C15" s="88">
        <v>3</v>
      </c>
      <c r="D15" s="113">
        <v>0</v>
      </c>
      <c r="E15" s="113">
        <v>0</v>
      </c>
    </row>
    <row r="16" spans="1:5" ht="18.75" x14ac:dyDescent="0.25">
      <c r="A16" s="54" t="s">
        <v>85</v>
      </c>
      <c r="B16" s="88">
        <v>0</v>
      </c>
      <c r="C16" s="88">
        <v>0</v>
      </c>
      <c r="D16" s="113">
        <v>0</v>
      </c>
      <c r="E16" s="113">
        <v>0</v>
      </c>
    </row>
    <row r="17" spans="1:5" ht="18.75" x14ac:dyDescent="0.25">
      <c r="A17" s="232" t="s">
        <v>88</v>
      </c>
      <c r="B17" s="89">
        <f>B4+B5+B6+B7+B8+B9+B10+B11+B12+B13+B14+B15+B16</f>
        <v>6</v>
      </c>
      <c r="C17" s="35">
        <f>C4+C5+C6+C7+C8+C9+C10+C11+C12+C13+C14+C15+C16</f>
        <v>3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D14" sqref="D14:D15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90" t="s">
        <v>89</v>
      </c>
      <c r="B1" s="290"/>
      <c r="C1" s="290"/>
      <c r="D1" s="290"/>
      <c r="E1" s="290"/>
      <c r="F1" s="290"/>
      <c r="G1" s="290"/>
      <c r="H1" s="290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291" t="s">
        <v>62</v>
      </c>
      <c r="B3" s="294" t="s">
        <v>78</v>
      </c>
      <c r="C3" s="297" t="s">
        <v>193</v>
      </c>
      <c r="D3" s="298"/>
      <c r="E3" s="297" t="s">
        <v>212</v>
      </c>
      <c r="F3" s="298"/>
      <c r="G3" s="301" t="s">
        <v>0</v>
      </c>
      <c r="H3" s="301"/>
    </row>
    <row r="4" spans="1:9" s="1" customFormat="1" ht="54" customHeight="1" x14ac:dyDescent="0.3">
      <c r="A4" s="292"/>
      <c r="B4" s="295"/>
      <c r="C4" s="299"/>
      <c r="D4" s="300"/>
      <c r="E4" s="299"/>
      <c r="F4" s="296"/>
      <c r="G4" s="301" t="s">
        <v>194</v>
      </c>
      <c r="H4" s="301" t="s">
        <v>213</v>
      </c>
    </row>
    <row r="5" spans="1:9" s="1" customFormat="1" ht="18.75" hidden="1" customHeight="1" x14ac:dyDescent="0.3">
      <c r="A5" s="292"/>
      <c r="B5" s="295"/>
      <c r="C5" s="41"/>
      <c r="D5" s="41"/>
      <c r="E5" s="41"/>
      <c r="F5" s="42"/>
      <c r="G5" s="301"/>
      <c r="H5" s="301"/>
    </row>
    <row r="6" spans="1:9" s="1" customFormat="1" ht="21.75" customHeight="1" x14ac:dyDescent="0.3">
      <c r="A6" s="293"/>
      <c r="B6" s="296"/>
      <c r="C6" s="229" t="s">
        <v>59</v>
      </c>
      <c r="D6" s="229" t="s">
        <v>90</v>
      </c>
      <c r="E6" s="229" t="s">
        <v>59</v>
      </c>
      <c r="F6" s="231" t="s">
        <v>90</v>
      </c>
      <c r="G6" s="301"/>
      <c r="H6" s="301"/>
    </row>
    <row r="7" spans="1:9" s="1" customFormat="1" ht="39" customHeight="1" x14ac:dyDescent="0.3">
      <c r="A7" s="43">
        <v>1</v>
      </c>
      <c r="B7" s="44" t="s">
        <v>60</v>
      </c>
      <c r="C7" s="242">
        <v>28</v>
      </c>
      <c r="D7" s="242">
        <v>28</v>
      </c>
      <c r="E7" s="242">
        <v>700</v>
      </c>
      <c r="F7" s="242">
        <v>686</v>
      </c>
      <c r="G7" s="242">
        <v>0</v>
      </c>
      <c r="H7" s="242">
        <v>0</v>
      </c>
    </row>
    <row r="8" spans="1:9" s="1" customFormat="1" ht="39" customHeight="1" x14ac:dyDescent="0.3">
      <c r="A8" s="43">
        <v>2</v>
      </c>
      <c r="B8" s="44" t="s">
        <v>61</v>
      </c>
      <c r="C8" s="242">
        <v>2</v>
      </c>
      <c r="D8" s="242">
        <v>2</v>
      </c>
      <c r="E8" s="242">
        <v>25</v>
      </c>
      <c r="F8" s="242">
        <v>31</v>
      </c>
      <c r="G8" s="242">
        <v>0</v>
      </c>
      <c r="H8" s="242">
        <v>0</v>
      </c>
    </row>
    <row r="9" spans="1:9" s="1" customFormat="1" ht="19.5" customHeight="1" x14ac:dyDescent="0.3">
      <c r="A9" s="307">
        <v>3</v>
      </c>
      <c r="B9" s="106" t="s">
        <v>69</v>
      </c>
      <c r="C9" s="309">
        <v>5</v>
      </c>
      <c r="D9" s="309">
        <v>7</v>
      </c>
      <c r="E9" s="311">
        <v>210</v>
      </c>
      <c r="F9" s="312"/>
      <c r="G9" s="309">
        <v>0</v>
      </c>
      <c r="H9" s="104"/>
    </row>
    <row r="10" spans="1:9" s="1" customFormat="1" ht="18.75" customHeight="1" x14ac:dyDescent="0.3">
      <c r="A10" s="308"/>
      <c r="B10" s="106" t="s">
        <v>92</v>
      </c>
      <c r="C10" s="310"/>
      <c r="D10" s="310"/>
      <c r="E10" s="242">
        <v>50</v>
      </c>
      <c r="F10" s="247">
        <v>117</v>
      </c>
      <c r="G10" s="310"/>
      <c r="H10" s="242">
        <v>0</v>
      </c>
    </row>
    <row r="11" spans="1:9" s="1" customFormat="1" ht="56.25" customHeight="1" x14ac:dyDescent="0.3">
      <c r="A11" s="43">
        <v>4</v>
      </c>
      <c r="B11" s="45" t="s">
        <v>70</v>
      </c>
      <c r="C11" s="242"/>
      <c r="D11" s="242"/>
      <c r="E11" s="242"/>
      <c r="F11" s="242"/>
      <c r="G11" s="242">
        <v>0</v>
      </c>
      <c r="H11" s="242">
        <v>0</v>
      </c>
    </row>
    <row r="12" spans="1:9" s="1" customFormat="1" ht="56.25" x14ac:dyDescent="0.3">
      <c r="A12" s="43">
        <v>5</v>
      </c>
      <c r="B12" s="44" t="s">
        <v>71</v>
      </c>
      <c r="C12" s="242">
        <v>18</v>
      </c>
      <c r="D12" s="242">
        <v>18</v>
      </c>
      <c r="E12" s="242">
        <v>450</v>
      </c>
      <c r="F12" s="242">
        <v>618</v>
      </c>
      <c r="G12" s="242">
        <v>0</v>
      </c>
      <c r="H12" s="242">
        <v>0</v>
      </c>
    </row>
    <row r="13" spans="1:9" s="1" customFormat="1" ht="39" customHeight="1" x14ac:dyDescent="0.3">
      <c r="A13" s="43">
        <v>6</v>
      </c>
      <c r="B13" s="45" t="s">
        <v>72</v>
      </c>
      <c r="C13" s="242"/>
      <c r="D13" s="242"/>
      <c r="E13" s="242"/>
      <c r="F13" s="242"/>
      <c r="G13" s="242">
        <v>0</v>
      </c>
      <c r="H13" s="242">
        <v>0</v>
      </c>
    </row>
    <row r="14" spans="1:9" s="2" customFormat="1" ht="39" customHeight="1" x14ac:dyDescent="0.3">
      <c r="A14" s="313" t="s">
        <v>91</v>
      </c>
      <c r="B14" s="314"/>
      <c r="C14" s="317">
        <v>53</v>
      </c>
      <c r="D14" s="317">
        <v>55</v>
      </c>
      <c r="E14" s="46">
        <v>1225</v>
      </c>
      <c r="F14" s="46">
        <f>SUM(F7,F8,F11,F12,F13)</f>
        <v>1335</v>
      </c>
      <c r="G14" s="319"/>
      <c r="H14" s="46"/>
      <c r="I14" s="117"/>
    </row>
    <row r="15" spans="1:9" ht="39" customHeight="1" x14ac:dyDescent="0.25">
      <c r="A15" s="315"/>
      <c r="B15" s="316"/>
      <c r="C15" s="318"/>
      <c r="D15" s="318"/>
      <c r="E15" s="47">
        <f>E10</f>
        <v>50</v>
      </c>
      <c r="F15" s="47">
        <f>F10</f>
        <v>117</v>
      </c>
      <c r="G15" s="318"/>
      <c r="H15" s="47"/>
    </row>
    <row r="16" spans="1:9" ht="18.75" x14ac:dyDescent="0.3">
      <c r="A16" s="302" t="s">
        <v>211</v>
      </c>
      <c r="B16" s="303"/>
      <c r="C16" s="304">
        <f>F14+E9</f>
        <v>1545</v>
      </c>
      <c r="D16" s="305"/>
      <c r="E16" s="305"/>
      <c r="F16" s="305"/>
      <c r="G16" s="305"/>
      <c r="H16" s="306"/>
      <c r="I16" s="114">
        <f>F14+F15</f>
        <v>1452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C18" sqref="C18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20" t="s">
        <v>76</v>
      </c>
      <c r="B1" s="320"/>
      <c r="C1" s="320"/>
      <c r="D1" s="6"/>
    </row>
    <row r="2" spans="1:4" ht="38.25" customHeight="1" x14ac:dyDescent="0.25">
      <c r="A2" s="229" t="s">
        <v>1</v>
      </c>
      <c r="B2" s="231" t="s">
        <v>2</v>
      </c>
      <c r="C2" s="239" t="s">
        <v>77</v>
      </c>
      <c r="D2" s="8"/>
    </row>
    <row r="3" spans="1:4" ht="18.75" x14ac:dyDescent="0.25">
      <c r="A3" s="119" t="s">
        <v>3</v>
      </c>
      <c r="B3" s="120">
        <f>SUM(B4:B8)</f>
        <v>1545</v>
      </c>
      <c r="C3" s="241" t="s">
        <v>265</v>
      </c>
      <c r="D3" s="8"/>
    </row>
    <row r="4" spans="1:4" ht="18.75" customHeight="1" x14ac:dyDescent="0.25">
      <c r="A4" s="105" t="s">
        <v>4</v>
      </c>
      <c r="B4" s="107">
        <v>277</v>
      </c>
      <c r="C4" s="248">
        <f>100/'[1]Раздел 1.1'!I16*B4</f>
        <v>17.987012987012985</v>
      </c>
      <c r="D4" s="11"/>
    </row>
    <row r="5" spans="1:4" ht="18.75" customHeight="1" x14ac:dyDescent="0.25">
      <c r="A5" s="105" t="s">
        <v>5</v>
      </c>
      <c r="B5" s="107">
        <v>530</v>
      </c>
      <c r="C5" s="248">
        <f>100/'[1]Раздел 1.1'!I16*B5</f>
        <v>34.415584415584412</v>
      </c>
      <c r="D5" s="11"/>
    </row>
    <row r="6" spans="1:4" ht="18.75" customHeight="1" x14ac:dyDescent="0.25">
      <c r="A6" s="105" t="s">
        <v>6</v>
      </c>
      <c r="B6" s="107">
        <v>300</v>
      </c>
      <c r="C6" s="248">
        <f>100/'[1]Раздел 1.1'!I16*B6</f>
        <v>19.480519480519479</v>
      </c>
      <c r="D6" s="11"/>
    </row>
    <row r="7" spans="1:4" ht="18.75" customHeight="1" x14ac:dyDescent="0.25">
      <c r="A7" s="105" t="s">
        <v>73</v>
      </c>
      <c r="B7" s="107">
        <v>274</v>
      </c>
      <c r="C7" s="248">
        <f>100/'[1]Раздел 1.1'!I16*B7</f>
        <v>17.79220779220779</v>
      </c>
      <c r="D7" s="11"/>
    </row>
    <row r="8" spans="1:4" ht="18.75" customHeight="1" x14ac:dyDescent="0.25">
      <c r="A8" s="106" t="s">
        <v>74</v>
      </c>
      <c r="B8" s="107">
        <v>164</v>
      </c>
      <c r="C8" s="248">
        <f>100/'[1]Раздел 1.1'!I16*B8</f>
        <v>10.649350649350648</v>
      </c>
      <c r="D8" s="11"/>
    </row>
    <row r="9" spans="1:4" ht="18.75" x14ac:dyDescent="0.25">
      <c r="A9" s="119" t="s">
        <v>7</v>
      </c>
      <c r="B9" s="120">
        <f>SUM(B10:B15)</f>
        <v>1545</v>
      </c>
      <c r="C9" s="241" t="s">
        <v>265</v>
      </c>
      <c r="D9" s="8"/>
    </row>
    <row r="10" spans="1:4" ht="18.75" customHeight="1" x14ac:dyDescent="0.25">
      <c r="A10" s="105" t="s">
        <v>8</v>
      </c>
      <c r="B10" s="107">
        <v>215</v>
      </c>
      <c r="C10" s="248">
        <f>100/'[1]Раздел 1.1'!I16*B10</f>
        <v>13.961038961038959</v>
      </c>
      <c r="D10" s="11"/>
    </row>
    <row r="11" spans="1:4" ht="18.75" customHeight="1" x14ac:dyDescent="0.25">
      <c r="A11" s="105" t="s">
        <v>9</v>
      </c>
      <c r="B11" s="107">
        <v>865</v>
      </c>
      <c r="C11" s="248">
        <f>100/'[1]Раздел 1.1'!I16*B11</f>
        <v>56.168831168831161</v>
      </c>
      <c r="D11" s="11"/>
    </row>
    <row r="12" spans="1:4" ht="18.75" customHeight="1" x14ac:dyDescent="0.25">
      <c r="A12" s="105" t="s">
        <v>10</v>
      </c>
      <c r="B12" s="107">
        <v>3</v>
      </c>
      <c r="C12" s="248">
        <f>100/'[1]Раздел 1.1'!I16*B12</f>
        <v>0.19480519480519479</v>
      </c>
      <c r="D12" s="11"/>
    </row>
    <row r="13" spans="1:4" ht="18.75" customHeight="1" x14ac:dyDescent="0.25">
      <c r="A13" s="105" t="s">
        <v>11</v>
      </c>
      <c r="B13" s="107">
        <v>147</v>
      </c>
      <c r="C13" s="248">
        <f>100/'[1]Раздел 1.1'!I16*B13</f>
        <v>9.545454545454545</v>
      </c>
      <c r="D13" s="11"/>
    </row>
    <row r="14" spans="1:4" ht="18.75" customHeight="1" x14ac:dyDescent="0.25">
      <c r="A14" s="105" t="s">
        <v>12</v>
      </c>
      <c r="B14" s="107">
        <v>103</v>
      </c>
      <c r="C14" s="248">
        <f>100/'[1]Раздел 1.1'!I16*B14</f>
        <v>6.6883116883116873</v>
      </c>
      <c r="D14" s="11"/>
    </row>
    <row r="15" spans="1:4" ht="18.75" x14ac:dyDescent="0.25">
      <c r="A15" s="105" t="s">
        <v>216</v>
      </c>
      <c r="B15" s="107">
        <v>212</v>
      </c>
      <c r="C15" s="248">
        <f>100/'[1]Раздел 1.1'!I16*B15</f>
        <v>13.766233766233764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view="pageBreakPreview" topLeftCell="A130" zoomScaleSheetLayoutView="100" workbookViewId="0">
      <selection activeCell="B9" sqref="B9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235</v>
      </c>
      <c r="B1" s="50"/>
      <c r="C1" s="50"/>
      <c r="D1" s="57"/>
    </row>
    <row r="2" spans="1:4" ht="117" customHeight="1" x14ac:dyDescent="0.25">
      <c r="A2" s="157" t="s">
        <v>93</v>
      </c>
      <c r="B2" s="244" t="s">
        <v>238</v>
      </c>
      <c r="C2" s="243" t="s">
        <v>95</v>
      </c>
      <c r="D2" s="243" t="s">
        <v>96</v>
      </c>
    </row>
    <row r="3" spans="1:4" ht="18.75" x14ac:dyDescent="0.25">
      <c r="A3" s="184" t="s">
        <v>261</v>
      </c>
      <c r="B3" s="158"/>
      <c r="C3" s="158"/>
      <c r="D3" s="180">
        <f>SUM(D4,D32,D54,D66,D72,D111,D119,D135)</f>
        <v>3949</v>
      </c>
    </row>
    <row r="4" spans="1:4" ht="18.75" x14ac:dyDescent="0.25">
      <c r="A4" s="183" t="s">
        <v>262</v>
      </c>
      <c r="B4" s="218"/>
      <c r="C4" s="165"/>
      <c r="D4" s="166">
        <f>SUM(D5:D28)</f>
        <v>1225</v>
      </c>
    </row>
    <row r="5" spans="1:4" ht="48.75" customHeight="1" x14ac:dyDescent="0.25">
      <c r="A5" s="195" t="s">
        <v>349</v>
      </c>
      <c r="B5" s="194">
        <v>43469</v>
      </c>
      <c r="C5" s="195" t="s">
        <v>350</v>
      </c>
      <c r="D5" s="195">
        <v>12</v>
      </c>
    </row>
    <row r="6" spans="1:4" ht="31.5" x14ac:dyDescent="0.25">
      <c r="A6" s="195" t="s">
        <v>351</v>
      </c>
      <c r="B6" s="194">
        <v>43477</v>
      </c>
      <c r="C6" s="194" t="s">
        <v>352</v>
      </c>
      <c r="D6" s="195">
        <v>50</v>
      </c>
    </row>
    <row r="7" spans="1:4" ht="47.25" x14ac:dyDescent="0.25">
      <c r="A7" s="252" t="s">
        <v>353</v>
      </c>
      <c r="B7" s="194">
        <v>43526</v>
      </c>
      <c r="C7" s="195" t="s">
        <v>354</v>
      </c>
      <c r="D7" s="195">
        <v>60</v>
      </c>
    </row>
    <row r="8" spans="1:4" ht="31.5" x14ac:dyDescent="0.25">
      <c r="A8" s="195" t="s">
        <v>355</v>
      </c>
      <c r="B8" s="194">
        <v>43534</v>
      </c>
      <c r="C8" s="195" t="s">
        <v>356</v>
      </c>
      <c r="D8" s="195">
        <v>3</v>
      </c>
    </row>
    <row r="9" spans="1:4" ht="47.25" x14ac:dyDescent="0.25">
      <c r="A9" s="195" t="s">
        <v>357</v>
      </c>
      <c r="B9" s="194">
        <v>43558</v>
      </c>
      <c r="C9" s="195" t="s">
        <v>358</v>
      </c>
      <c r="D9" s="195">
        <v>7</v>
      </c>
    </row>
    <row r="10" spans="1:4" ht="47.25" x14ac:dyDescent="0.25">
      <c r="A10" s="195" t="s">
        <v>359</v>
      </c>
      <c r="B10" s="194">
        <v>43561</v>
      </c>
      <c r="C10" s="195" t="s">
        <v>360</v>
      </c>
      <c r="D10" s="195">
        <v>13</v>
      </c>
    </row>
    <row r="11" spans="1:4" ht="47.25" x14ac:dyDescent="0.25">
      <c r="A11" s="195" t="s">
        <v>361</v>
      </c>
      <c r="B11" s="194">
        <v>43570</v>
      </c>
      <c r="C11" s="195" t="s">
        <v>358</v>
      </c>
      <c r="D11" s="195">
        <v>4</v>
      </c>
    </row>
    <row r="12" spans="1:4" ht="31.5" x14ac:dyDescent="0.25">
      <c r="A12" s="195" t="s">
        <v>359</v>
      </c>
      <c r="B12" s="194">
        <v>43575</v>
      </c>
      <c r="C12" s="195" t="s">
        <v>362</v>
      </c>
      <c r="D12" s="195">
        <v>20</v>
      </c>
    </row>
    <row r="13" spans="1:4" ht="31.5" x14ac:dyDescent="0.25">
      <c r="A13" s="195" t="s">
        <v>363</v>
      </c>
      <c r="B13" s="194">
        <v>43562</v>
      </c>
      <c r="C13" s="195" t="s">
        <v>364</v>
      </c>
      <c r="D13" s="195">
        <v>19</v>
      </c>
    </row>
    <row r="14" spans="1:4" ht="31.5" x14ac:dyDescent="0.25">
      <c r="A14" s="195" t="s">
        <v>365</v>
      </c>
      <c r="B14" s="194">
        <v>43576</v>
      </c>
      <c r="C14" s="195" t="s">
        <v>366</v>
      </c>
      <c r="D14" s="195">
        <v>200</v>
      </c>
    </row>
    <row r="15" spans="1:4" ht="63" x14ac:dyDescent="0.25">
      <c r="A15" s="195" t="s">
        <v>367</v>
      </c>
      <c r="B15" s="194">
        <v>43589</v>
      </c>
      <c r="C15" s="195" t="s">
        <v>368</v>
      </c>
      <c r="D15" s="195">
        <v>20</v>
      </c>
    </row>
    <row r="16" spans="1:4" ht="51.75" customHeight="1" x14ac:dyDescent="0.25">
      <c r="A16" s="195" t="s">
        <v>369</v>
      </c>
      <c r="B16" s="194" t="s">
        <v>370</v>
      </c>
      <c r="C16" s="195" t="s">
        <v>368</v>
      </c>
      <c r="D16" s="195">
        <v>35</v>
      </c>
    </row>
    <row r="17" spans="1:4" ht="50.25" customHeight="1" x14ac:dyDescent="0.25">
      <c r="A17" s="195" t="s">
        <v>371</v>
      </c>
      <c r="B17" s="194">
        <v>43603</v>
      </c>
      <c r="C17" s="195" t="s">
        <v>372</v>
      </c>
      <c r="D17" s="195">
        <v>13</v>
      </c>
    </row>
    <row r="18" spans="1:4" ht="51.75" customHeight="1" x14ac:dyDescent="0.25">
      <c r="A18" s="252" t="s">
        <v>373</v>
      </c>
      <c r="B18" s="194">
        <v>43611</v>
      </c>
      <c r="C18" s="195" t="s">
        <v>374</v>
      </c>
      <c r="D18" s="195">
        <v>10</v>
      </c>
    </row>
    <row r="19" spans="1:4" ht="63" x14ac:dyDescent="0.25">
      <c r="A19" s="195" t="s">
        <v>375</v>
      </c>
      <c r="B19" s="194">
        <v>43591</v>
      </c>
      <c r="C19" s="195" t="s">
        <v>368</v>
      </c>
      <c r="D19" s="195">
        <v>50</v>
      </c>
    </row>
    <row r="20" spans="1:4" ht="51.75" customHeight="1" x14ac:dyDescent="0.25">
      <c r="A20" s="195" t="s">
        <v>376</v>
      </c>
      <c r="B20" s="194" t="s">
        <v>377</v>
      </c>
      <c r="C20" s="195" t="s">
        <v>372</v>
      </c>
      <c r="D20" s="195">
        <v>150</v>
      </c>
    </row>
    <row r="21" spans="1:4" ht="51" customHeight="1" x14ac:dyDescent="0.25">
      <c r="A21" s="195" t="s">
        <v>378</v>
      </c>
      <c r="B21" s="194">
        <v>43602</v>
      </c>
      <c r="C21" s="195" t="s">
        <v>379</v>
      </c>
      <c r="D21" s="195">
        <v>37</v>
      </c>
    </row>
    <row r="22" spans="1:4" ht="31.5" x14ac:dyDescent="0.25">
      <c r="A22" s="195" t="s">
        <v>380</v>
      </c>
      <c r="B22" s="194">
        <v>43603</v>
      </c>
      <c r="C22" s="195" t="s">
        <v>381</v>
      </c>
      <c r="D22" s="195">
        <v>120</v>
      </c>
    </row>
    <row r="23" spans="1:4" ht="51.75" customHeight="1" x14ac:dyDescent="0.25">
      <c r="A23" s="252" t="s">
        <v>382</v>
      </c>
      <c r="B23" s="194">
        <v>43604</v>
      </c>
      <c r="C23" s="195" t="s">
        <v>383</v>
      </c>
      <c r="D23" s="195">
        <v>60</v>
      </c>
    </row>
    <row r="24" spans="1:4" ht="52.5" customHeight="1" x14ac:dyDescent="0.25">
      <c r="A24" s="252" t="s">
        <v>384</v>
      </c>
      <c r="B24" s="194">
        <v>43604</v>
      </c>
      <c r="C24" s="195" t="s">
        <v>360</v>
      </c>
      <c r="D24" s="195">
        <v>40</v>
      </c>
    </row>
    <row r="25" spans="1:4" ht="52.5" customHeight="1" x14ac:dyDescent="0.25">
      <c r="A25" s="252" t="s">
        <v>385</v>
      </c>
      <c r="B25" s="194">
        <v>43615</v>
      </c>
      <c r="C25" s="195" t="s">
        <v>379</v>
      </c>
      <c r="D25" s="195">
        <v>80</v>
      </c>
    </row>
    <row r="26" spans="1:4" ht="31.5" customHeight="1" x14ac:dyDescent="0.25">
      <c r="A26" s="252" t="s">
        <v>386</v>
      </c>
      <c r="B26" s="194">
        <v>43616</v>
      </c>
      <c r="C26" s="195" t="s">
        <v>387</v>
      </c>
      <c r="D26" s="195">
        <v>110</v>
      </c>
    </row>
    <row r="27" spans="1:4" ht="66" customHeight="1" x14ac:dyDescent="0.25">
      <c r="A27" s="195" t="s">
        <v>388</v>
      </c>
      <c r="B27" s="194">
        <v>43617</v>
      </c>
      <c r="C27" s="195" t="s">
        <v>389</v>
      </c>
      <c r="D27" s="195">
        <v>70</v>
      </c>
    </row>
    <row r="28" spans="1:4" ht="49.5" customHeight="1" x14ac:dyDescent="0.25">
      <c r="A28" s="195" t="s">
        <v>390</v>
      </c>
      <c r="B28" s="194">
        <v>43626</v>
      </c>
      <c r="C28" s="195" t="s">
        <v>372</v>
      </c>
      <c r="D28" s="195">
        <v>42</v>
      </c>
    </row>
    <row r="29" spans="1:4" ht="31.5" x14ac:dyDescent="0.25">
      <c r="A29" s="195" t="s">
        <v>391</v>
      </c>
      <c r="B29" s="194">
        <v>43700</v>
      </c>
      <c r="C29" s="195" t="s">
        <v>362</v>
      </c>
      <c r="D29" s="195">
        <v>30</v>
      </c>
    </row>
    <row r="30" spans="1:4" ht="51.75" customHeight="1" x14ac:dyDescent="0.25">
      <c r="A30" s="253" t="s">
        <v>392</v>
      </c>
      <c r="B30" s="194">
        <v>43751</v>
      </c>
      <c r="C30" s="195" t="s">
        <v>393</v>
      </c>
      <c r="D30" s="254">
        <v>35</v>
      </c>
    </row>
    <row r="31" spans="1:4" ht="15.75" x14ac:dyDescent="0.25">
      <c r="A31" s="253"/>
      <c r="B31" s="194"/>
      <c r="C31" s="195"/>
      <c r="D31" s="254"/>
    </row>
    <row r="32" spans="1:4" ht="15.75" x14ac:dyDescent="0.25">
      <c r="A32" s="220" t="s">
        <v>263</v>
      </c>
      <c r="B32" s="159"/>
      <c r="C32" s="159"/>
      <c r="D32" s="162">
        <f>SUM(D33:D41)</f>
        <v>320</v>
      </c>
    </row>
    <row r="33" spans="1:4" ht="48.75" customHeight="1" x14ac:dyDescent="0.25">
      <c r="A33" s="195" t="s">
        <v>394</v>
      </c>
      <c r="B33" s="194">
        <v>43476</v>
      </c>
      <c r="C33" s="195" t="s">
        <v>368</v>
      </c>
      <c r="D33" s="195">
        <v>35</v>
      </c>
    </row>
    <row r="34" spans="1:4" ht="31.5" customHeight="1" x14ac:dyDescent="0.25">
      <c r="A34" s="195" t="s">
        <v>395</v>
      </c>
      <c r="B34" s="194">
        <v>43538</v>
      </c>
      <c r="C34" s="195" t="s">
        <v>396</v>
      </c>
      <c r="D34" s="195">
        <v>20</v>
      </c>
    </row>
    <row r="35" spans="1:4" ht="52.5" customHeight="1" x14ac:dyDescent="0.25">
      <c r="A35" s="195" t="s">
        <v>397</v>
      </c>
      <c r="B35" s="255">
        <v>43568</v>
      </c>
      <c r="C35" s="195" t="s">
        <v>374</v>
      </c>
      <c r="D35" s="195">
        <v>47</v>
      </c>
    </row>
    <row r="36" spans="1:4" ht="51.75" customHeight="1" x14ac:dyDescent="0.25">
      <c r="A36" s="195" t="s">
        <v>398</v>
      </c>
      <c r="B36" s="194">
        <v>43569</v>
      </c>
      <c r="C36" s="195" t="s">
        <v>372</v>
      </c>
      <c r="D36" s="195">
        <v>40</v>
      </c>
    </row>
    <row r="37" spans="1:4" ht="81" customHeight="1" x14ac:dyDescent="0.25">
      <c r="A37" s="195" t="s">
        <v>399</v>
      </c>
      <c r="B37" s="194">
        <v>43574</v>
      </c>
      <c r="C37" s="195" t="s">
        <v>387</v>
      </c>
      <c r="D37" s="195">
        <v>37</v>
      </c>
    </row>
    <row r="38" spans="1:4" ht="66.75" customHeight="1" x14ac:dyDescent="0.25">
      <c r="A38" s="195" t="s">
        <v>400</v>
      </c>
      <c r="B38" s="194">
        <v>43577</v>
      </c>
      <c r="C38" s="195" t="s">
        <v>387</v>
      </c>
      <c r="D38" s="195">
        <v>37</v>
      </c>
    </row>
    <row r="39" spans="1:4" ht="67.5" customHeight="1" x14ac:dyDescent="0.25">
      <c r="A39" s="195" t="s">
        <v>401</v>
      </c>
      <c r="B39" s="194">
        <v>43581</v>
      </c>
      <c r="C39" s="195" t="s">
        <v>387</v>
      </c>
      <c r="D39" s="195">
        <v>37</v>
      </c>
    </row>
    <row r="40" spans="1:4" ht="51.75" customHeight="1" x14ac:dyDescent="0.25">
      <c r="A40" s="195" t="s">
        <v>402</v>
      </c>
      <c r="B40" s="194">
        <v>43581</v>
      </c>
      <c r="C40" s="195" t="s">
        <v>403</v>
      </c>
      <c r="D40" s="195">
        <v>30</v>
      </c>
    </row>
    <row r="41" spans="1:4" ht="51.75" customHeight="1" x14ac:dyDescent="0.25">
      <c r="A41" s="195" t="s">
        <v>404</v>
      </c>
      <c r="B41" s="194">
        <v>43584</v>
      </c>
      <c r="C41" s="195" t="s">
        <v>387</v>
      </c>
      <c r="D41" s="195">
        <v>37</v>
      </c>
    </row>
    <row r="42" spans="1:4" ht="51.75" customHeight="1" x14ac:dyDescent="0.25">
      <c r="A42" s="195" t="s">
        <v>405</v>
      </c>
      <c r="B42" s="194">
        <v>43585</v>
      </c>
      <c r="C42" s="195" t="s">
        <v>387</v>
      </c>
      <c r="D42" s="195">
        <v>37</v>
      </c>
    </row>
    <row r="43" spans="1:4" ht="50.25" customHeight="1" x14ac:dyDescent="0.25">
      <c r="A43" s="252" t="s">
        <v>406</v>
      </c>
      <c r="B43" s="194">
        <v>43576</v>
      </c>
      <c r="C43" s="195" t="s">
        <v>407</v>
      </c>
      <c r="D43" s="195">
        <v>150</v>
      </c>
    </row>
    <row r="44" spans="1:4" ht="36" customHeight="1" x14ac:dyDescent="0.25">
      <c r="A44" s="195" t="s">
        <v>375</v>
      </c>
      <c r="B44" s="194">
        <v>43592</v>
      </c>
      <c r="C44" s="195" t="s">
        <v>408</v>
      </c>
      <c r="D44" s="195">
        <v>100</v>
      </c>
    </row>
    <row r="45" spans="1:4" ht="68.25" customHeight="1" x14ac:dyDescent="0.25">
      <c r="A45" s="195" t="s">
        <v>409</v>
      </c>
      <c r="B45" s="194">
        <v>43593</v>
      </c>
      <c r="C45" s="195" t="s">
        <v>387</v>
      </c>
      <c r="D45" s="254">
        <v>37</v>
      </c>
    </row>
    <row r="46" spans="1:4" ht="69.75" customHeight="1" x14ac:dyDescent="0.25">
      <c r="A46" s="195" t="s">
        <v>410</v>
      </c>
      <c r="B46" s="194">
        <v>43711</v>
      </c>
      <c r="C46" s="195" t="s">
        <v>387</v>
      </c>
      <c r="D46" s="254">
        <v>37</v>
      </c>
    </row>
    <row r="47" spans="1:4" ht="51.75" customHeight="1" x14ac:dyDescent="0.25">
      <c r="A47" s="195" t="s">
        <v>411</v>
      </c>
      <c r="B47" s="194">
        <v>43730</v>
      </c>
      <c r="C47" s="195" t="s">
        <v>412</v>
      </c>
      <c r="D47" s="254">
        <v>6</v>
      </c>
    </row>
    <row r="48" spans="1:4" ht="51.75" customHeight="1" x14ac:dyDescent="0.25">
      <c r="A48" s="195" t="s">
        <v>413</v>
      </c>
      <c r="B48" s="194">
        <v>43729</v>
      </c>
      <c r="C48" s="195" t="s">
        <v>414</v>
      </c>
      <c r="D48" s="254">
        <v>100</v>
      </c>
    </row>
    <row r="49" spans="1:4" ht="51.75" customHeight="1" x14ac:dyDescent="0.25">
      <c r="A49" s="195" t="s">
        <v>415</v>
      </c>
      <c r="B49" s="194" t="s">
        <v>416</v>
      </c>
      <c r="C49" s="195" t="s">
        <v>372</v>
      </c>
      <c r="D49" s="254">
        <v>33</v>
      </c>
    </row>
    <row r="50" spans="1:4" ht="51.75" customHeight="1" x14ac:dyDescent="0.25">
      <c r="A50" s="195" t="s">
        <v>417</v>
      </c>
      <c r="B50" s="194">
        <v>43741</v>
      </c>
      <c r="C50" s="195" t="s">
        <v>418</v>
      </c>
      <c r="D50" s="254">
        <v>90</v>
      </c>
    </row>
    <row r="51" spans="1:4" ht="51.75" customHeight="1" x14ac:dyDescent="0.25">
      <c r="A51" s="195" t="s">
        <v>419</v>
      </c>
      <c r="B51" s="194">
        <v>43745</v>
      </c>
      <c r="C51" s="195" t="s">
        <v>412</v>
      </c>
      <c r="D51" s="254">
        <v>23</v>
      </c>
    </row>
    <row r="52" spans="1:4" ht="51.75" customHeight="1" x14ac:dyDescent="0.25">
      <c r="A52" s="253" t="s">
        <v>420</v>
      </c>
      <c r="B52" s="194">
        <v>43746</v>
      </c>
      <c r="C52" s="195" t="s">
        <v>421</v>
      </c>
      <c r="D52" s="254">
        <v>43</v>
      </c>
    </row>
    <row r="53" spans="1:4" ht="22.5" customHeight="1" x14ac:dyDescent="0.25">
      <c r="A53" s="253"/>
      <c r="B53" s="194"/>
      <c r="C53" s="195"/>
      <c r="D53" s="254"/>
    </row>
    <row r="54" spans="1:4" ht="15.75" x14ac:dyDescent="0.25">
      <c r="A54" s="256" t="s">
        <v>225</v>
      </c>
      <c r="B54" s="218"/>
      <c r="C54" s="218"/>
      <c r="D54" s="257">
        <f>SUM(D55:D62)</f>
        <v>508</v>
      </c>
    </row>
    <row r="55" spans="1:4" ht="60" customHeight="1" x14ac:dyDescent="0.25">
      <c r="A55" s="195" t="s">
        <v>422</v>
      </c>
      <c r="B55" s="194">
        <v>43490</v>
      </c>
      <c r="C55" s="194" t="s">
        <v>423</v>
      </c>
      <c r="D55" s="195">
        <v>1</v>
      </c>
    </row>
    <row r="56" spans="1:4" ht="47.25" x14ac:dyDescent="0.25">
      <c r="A56" s="195" t="s">
        <v>424</v>
      </c>
      <c r="B56" s="194">
        <v>43525</v>
      </c>
      <c r="C56" s="195" t="s">
        <v>362</v>
      </c>
      <c r="D56" s="195">
        <v>100</v>
      </c>
    </row>
    <row r="57" spans="1:4" ht="63" x14ac:dyDescent="0.25">
      <c r="A57" s="253" t="s">
        <v>425</v>
      </c>
      <c r="B57" s="194">
        <v>43527</v>
      </c>
      <c r="C57" s="195" t="s">
        <v>374</v>
      </c>
      <c r="D57" s="254">
        <v>120</v>
      </c>
    </row>
    <row r="58" spans="1:4" ht="52.5" customHeight="1" x14ac:dyDescent="0.25">
      <c r="A58" s="195" t="s">
        <v>426</v>
      </c>
      <c r="B58" s="194">
        <v>43530</v>
      </c>
      <c r="C58" s="252" t="s">
        <v>427</v>
      </c>
      <c r="D58" s="195">
        <v>80</v>
      </c>
    </row>
    <row r="59" spans="1:4" ht="51" customHeight="1" x14ac:dyDescent="0.25">
      <c r="A59" s="195" t="s">
        <v>428</v>
      </c>
      <c r="B59" s="194">
        <v>43547</v>
      </c>
      <c r="C59" s="195" t="s">
        <v>429</v>
      </c>
      <c r="D59" s="195">
        <v>90</v>
      </c>
    </row>
    <row r="60" spans="1:4" ht="31.5" x14ac:dyDescent="0.25">
      <c r="A60" s="252" t="s">
        <v>430</v>
      </c>
      <c r="B60" s="194">
        <v>43582</v>
      </c>
      <c r="C60" s="195" t="s">
        <v>431</v>
      </c>
      <c r="D60" s="195">
        <v>22</v>
      </c>
    </row>
    <row r="61" spans="1:4" ht="30" customHeight="1" x14ac:dyDescent="0.25">
      <c r="A61" s="195" t="s">
        <v>432</v>
      </c>
      <c r="B61" s="194">
        <v>43619</v>
      </c>
      <c r="C61" s="195" t="s">
        <v>433</v>
      </c>
      <c r="D61" s="195">
        <v>80</v>
      </c>
    </row>
    <row r="62" spans="1:4" ht="47.25" customHeight="1" x14ac:dyDescent="0.25">
      <c r="A62" s="195" t="s">
        <v>434</v>
      </c>
      <c r="B62" s="194">
        <v>43694</v>
      </c>
      <c r="C62" s="195" t="s">
        <v>374</v>
      </c>
      <c r="D62" s="195">
        <v>15</v>
      </c>
    </row>
    <row r="63" spans="1:4" ht="33" customHeight="1" x14ac:dyDescent="0.25">
      <c r="A63" s="195" t="s">
        <v>435</v>
      </c>
      <c r="B63" s="194">
        <v>43703</v>
      </c>
      <c r="C63" s="252" t="s">
        <v>436</v>
      </c>
      <c r="D63" s="195">
        <v>120</v>
      </c>
    </row>
    <row r="64" spans="1:4" ht="47.25" customHeight="1" x14ac:dyDescent="0.25">
      <c r="A64" s="195" t="s">
        <v>437</v>
      </c>
      <c r="B64" s="194">
        <v>43764</v>
      </c>
      <c r="C64" s="195" t="s">
        <v>438</v>
      </c>
      <c r="D64" s="254">
        <v>70</v>
      </c>
    </row>
    <row r="65" spans="1:4" ht="25.5" customHeight="1" x14ac:dyDescent="0.25">
      <c r="A65" s="195"/>
      <c r="B65" s="194"/>
      <c r="C65" s="195"/>
      <c r="D65" s="254"/>
    </row>
    <row r="66" spans="1:4" ht="15.75" x14ac:dyDescent="0.25">
      <c r="A66" s="221" t="s">
        <v>124</v>
      </c>
      <c r="B66" s="222"/>
      <c r="C66" s="223"/>
      <c r="D66" s="163">
        <f>SUM(D67:D71)</f>
        <v>468</v>
      </c>
    </row>
    <row r="67" spans="1:4" ht="31.5" x14ac:dyDescent="0.25">
      <c r="A67" s="195" t="s">
        <v>439</v>
      </c>
      <c r="B67" s="194" t="s">
        <v>440</v>
      </c>
      <c r="C67" s="195" t="s">
        <v>441</v>
      </c>
      <c r="D67" s="219">
        <v>3</v>
      </c>
    </row>
    <row r="68" spans="1:4" ht="31.5" x14ac:dyDescent="0.25">
      <c r="A68" s="195" t="s">
        <v>442</v>
      </c>
      <c r="B68" s="194">
        <v>43631</v>
      </c>
      <c r="C68" s="194" t="s">
        <v>443</v>
      </c>
      <c r="D68" s="219">
        <v>15</v>
      </c>
    </row>
    <row r="69" spans="1:4" ht="35.25" customHeight="1" x14ac:dyDescent="0.25">
      <c r="A69" s="195" t="s">
        <v>299</v>
      </c>
      <c r="B69" s="194">
        <v>43646</v>
      </c>
      <c r="C69" s="194" t="s">
        <v>444</v>
      </c>
      <c r="D69" s="219">
        <v>350</v>
      </c>
    </row>
    <row r="70" spans="1:4" ht="49.5" customHeight="1" x14ac:dyDescent="0.25">
      <c r="A70" s="195" t="s">
        <v>445</v>
      </c>
      <c r="B70" s="258">
        <v>43709</v>
      </c>
      <c r="C70" s="195" t="s">
        <v>446</v>
      </c>
      <c r="D70" s="219">
        <v>100</v>
      </c>
    </row>
    <row r="71" spans="1:4" ht="18.75" x14ac:dyDescent="0.25">
      <c r="A71" s="109"/>
      <c r="B71" s="109"/>
      <c r="C71" s="109"/>
      <c r="D71" s="109"/>
    </row>
    <row r="72" spans="1:4" ht="18.75" x14ac:dyDescent="0.25">
      <c r="A72" s="164" t="s">
        <v>239</v>
      </c>
      <c r="B72" s="161"/>
      <c r="C72" s="160"/>
      <c r="D72" s="163">
        <f>SUM(D81:D110)</f>
        <v>1191</v>
      </c>
    </row>
    <row r="73" spans="1:4" ht="51" customHeight="1" x14ac:dyDescent="0.25">
      <c r="A73" s="195" t="s">
        <v>447</v>
      </c>
      <c r="B73" s="259">
        <v>43510</v>
      </c>
      <c r="C73" s="224" t="s">
        <v>448</v>
      </c>
      <c r="D73" s="224">
        <v>3</v>
      </c>
    </row>
    <row r="74" spans="1:4" ht="51.75" customHeight="1" x14ac:dyDescent="0.25">
      <c r="A74" s="252" t="s">
        <v>449</v>
      </c>
      <c r="B74" s="194">
        <v>43512</v>
      </c>
      <c r="C74" s="194" t="s">
        <v>450</v>
      </c>
      <c r="D74" s="224">
        <v>1</v>
      </c>
    </row>
    <row r="75" spans="1:4" ht="84.75" customHeight="1" x14ac:dyDescent="0.25">
      <c r="A75" s="195" t="s">
        <v>451</v>
      </c>
      <c r="B75" s="194">
        <v>43524</v>
      </c>
      <c r="C75" s="195" t="s">
        <v>452</v>
      </c>
      <c r="D75" s="224">
        <v>1</v>
      </c>
    </row>
    <row r="76" spans="1:4" ht="34.5" customHeight="1" x14ac:dyDescent="0.25">
      <c r="A76" s="195" t="s">
        <v>453</v>
      </c>
      <c r="B76" s="195" t="s">
        <v>454</v>
      </c>
      <c r="C76" s="195" t="s">
        <v>455</v>
      </c>
      <c r="D76" s="224">
        <v>1</v>
      </c>
    </row>
    <row r="77" spans="1:4" ht="47.25" customHeight="1" x14ac:dyDescent="0.25">
      <c r="A77" s="195" t="s">
        <v>456</v>
      </c>
      <c r="B77" s="194">
        <v>43524</v>
      </c>
      <c r="C77" s="195" t="s">
        <v>457</v>
      </c>
      <c r="D77" s="224">
        <v>11</v>
      </c>
    </row>
    <row r="78" spans="1:4" ht="36" customHeight="1" x14ac:dyDescent="0.25">
      <c r="A78" s="195" t="s">
        <v>458</v>
      </c>
      <c r="B78" s="194">
        <v>43527</v>
      </c>
      <c r="C78" s="195" t="s">
        <v>459</v>
      </c>
      <c r="D78" s="224">
        <v>2</v>
      </c>
    </row>
    <row r="79" spans="1:4" ht="64.5" customHeight="1" x14ac:dyDescent="0.25">
      <c r="A79" s="195" t="s">
        <v>460</v>
      </c>
      <c r="B79" s="194">
        <v>43536</v>
      </c>
      <c r="C79" s="252" t="s">
        <v>461</v>
      </c>
      <c r="D79" s="224">
        <v>2</v>
      </c>
    </row>
    <row r="80" spans="1:4" ht="72" customHeight="1" x14ac:dyDescent="0.25">
      <c r="A80" s="195" t="s">
        <v>462</v>
      </c>
      <c r="B80" s="194">
        <v>43538</v>
      </c>
      <c r="C80" s="195" t="s">
        <v>463</v>
      </c>
      <c r="D80" s="224">
        <v>1</v>
      </c>
    </row>
    <row r="81" spans="1:4" ht="63" x14ac:dyDescent="0.25">
      <c r="A81" s="195" t="s">
        <v>464</v>
      </c>
      <c r="B81" s="194">
        <v>43541</v>
      </c>
      <c r="C81" s="195" t="s">
        <v>465</v>
      </c>
      <c r="D81" s="195">
        <v>19</v>
      </c>
    </row>
    <row r="82" spans="1:4" ht="31.5" x14ac:dyDescent="0.25">
      <c r="A82" s="195" t="s">
        <v>466</v>
      </c>
      <c r="B82" s="195" t="s">
        <v>467</v>
      </c>
      <c r="C82" s="195" t="s">
        <v>443</v>
      </c>
      <c r="D82" s="195">
        <v>1</v>
      </c>
    </row>
    <row r="83" spans="1:4" ht="31.5" x14ac:dyDescent="0.25">
      <c r="A83" s="195" t="s">
        <v>468</v>
      </c>
      <c r="B83" s="195" t="s">
        <v>469</v>
      </c>
      <c r="C83" s="219" t="s">
        <v>470</v>
      </c>
      <c r="D83" s="219">
        <v>1</v>
      </c>
    </row>
    <row r="84" spans="1:4" ht="43.5" customHeight="1" x14ac:dyDescent="0.25">
      <c r="A84" s="195" t="s">
        <v>471</v>
      </c>
      <c r="B84" s="194">
        <v>43554</v>
      </c>
      <c r="C84" s="195" t="s">
        <v>472</v>
      </c>
      <c r="D84" s="219">
        <v>6</v>
      </c>
    </row>
    <row r="85" spans="1:4" ht="45.75" customHeight="1" x14ac:dyDescent="0.25">
      <c r="A85" s="195" t="s">
        <v>473</v>
      </c>
      <c r="B85" s="194">
        <v>43555</v>
      </c>
      <c r="C85" s="195" t="s">
        <v>470</v>
      </c>
      <c r="D85" s="219">
        <v>2</v>
      </c>
    </row>
    <row r="86" spans="1:4" ht="39.75" customHeight="1" x14ac:dyDescent="0.25">
      <c r="A86" s="195" t="s">
        <v>474</v>
      </c>
      <c r="B86" s="194" t="s">
        <v>475</v>
      </c>
      <c r="C86" s="195" t="s">
        <v>396</v>
      </c>
      <c r="D86" s="219">
        <v>3</v>
      </c>
    </row>
    <row r="87" spans="1:4" ht="33.75" customHeight="1" x14ac:dyDescent="0.25">
      <c r="A87" s="195" t="s">
        <v>476</v>
      </c>
      <c r="B87" s="194">
        <v>43575</v>
      </c>
      <c r="C87" s="195" t="s">
        <v>477</v>
      </c>
      <c r="D87" s="219">
        <v>3</v>
      </c>
    </row>
    <row r="88" spans="1:4" ht="48.75" customHeight="1" x14ac:dyDescent="0.25">
      <c r="A88" s="195" t="s">
        <v>478</v>
      </c>
      <c r="B88" s="194">
        <v>43580</v>
      </c>
      <c r="C88" s="195" t="s">
        <v>470</v>
      </c>
      <c r="D88" s="219">
        <v>1</v>
      </c>
    </row>
    <row r="89" spans="1:4" ht="47.25" x14ac:dyDescent="0.25">
      <c r="A89" s="252" t="s">
        <v>479</v>
      </c>
      <c r="B89" s="260">
        <v>43581</v>
      </c>
      <c r="C89" s="219" t="s">
        <v>480</v>
      </c>
      <c r="D89" s="219">
        <v>1</v>
      </c>
    </row>
    <row r="90" spans="1:4" ht="31.5" x14ac:dyDescent="0.25">
      <c r="A90" s="195" t="s">
        <v>481</v>
      </c>
      <c r="B90" s="219" t="s">
        <v>482</v>
      </c>
      <c r="C90" s="219" t="s">
        <v>483</v>
      </c>
      <c r="D90" s="219">
        <v>6</v>
      </c>
    </row>
    <row r="91" spans="1:4" ht="31.5" x14ac:dyDescent="0.25">
      <c r="A91" s="195" t="s">
        <v>484</v>
      </c>
      <c r="B91" s="195" t="s">
        <v>485</v>
      </c>
      <c r="C91" s="195" t="s">
        <v>486</v>
      </c>
      <c r="D91" s="219">
        <v>2</v>
      </c>
    </row>
    <row r="92" spans="1:4" ht="47.25" x14ac:dyDescent="0.25">
      <c r="A92" s="195" t="s">
        <v>487</v>
      </c>
      <c r="B92" s="194">
        <v>43620</v>
      </c>
      <c r="C92" s="195" t="s">
        <v>488</v>
      </c>
      <c r="D92" s="219">
        <v>14</v>
      </c>
    </row>
    <row r="93" spans="1:4" ht="47.25" x14ac:dyDescent="0.25">
      <c r="A93" s="195" t="s">
        <v>489</v>
      </c>
      <c r="B93" s="194">
        <v>43631</v>
      </c>
      <c r="C93" s="195" t="s">
        <v>490</v>
      </c>
      <c r="D93" s="219">
        <v>10</v>
      </c>
    </row>
    <row r="94" spans="1:4" ht="47.25" x14ac:dyDescent="0.25">
      <c r="A94" s="195" t="s">
        <v>491</v>
      </c>
      <c r="B94" s="194" t="s">
        <v>492</v>
      </c>
      <c r="C94" s="195" t="s">
        <v>493</v>
      </c>
      <c r="D94" s="219">
        <v>3</v>
      </c>
    </row>
    <row r="95" spans="1:4" ht="31.5" x14ac:dyDescent="0.25">
      <c r="A95" s="195" t="s">
        <v>494</v>
      </c>
      <c r="B95" s="194">
        <v>43680</v>
      </c>
      <c r="C95" s="195" t="s">
        <v>495</v>
      </c>
      <c r="D95" s="219">
        <v>9</v>
      </c>
    </row>
    <row r="96" spans="1:4" ht="31.5" x14ac:dyDescent="0.25">
      <c r="A96" s="195" t="s">
        <v>496</v>
      </c>
      <c r="B96" s="194">
        <v>43707</v>
      </c>
      <c r="C96" s="195" t="s">
        <v>497</v>
      </c>
      <c r="D96" s="219">
        <v>10</v>
      </c>
    </row>
    <row r="97" spans="1:4" ht="63" x14ac:dyDescent="0.25">
      <c r="A97" s="195" t="s">
        <v>288</v>
      </c>
      <c r="B97" s="194">
        <v>43708</v>
      </c>
      <c r="C97" s="195" t="s">
        <v>498</v>
      </c>
      <c r="D97" s="219">
        <v>1000</v>
      </c>
    </row>
    <row r="98" spans="1:4" ht="31.5" x14ac:dyDescent="0.25">
      <c r="A98" s="252" t="s">
        <v>499</v>
      </c>
      <c r="B98" s="194">
        <v>43715</v>
      </c>
      <c r="C98" s="195" t="s">
        <v>500</v>
      </c>
      <c r="D98" s="219">
        <v>7</v>
      </c>
    </row>
    <row r="99" spans="1:4" ht="63" x14ac:dyDescent="0.25">
      <c r="A99" s="195" t="s">
        <v>501</v>
      </c>
      <c r="B99" s="194">
        <v>43732</v>
      </c>
      <c r="C99" s="195" t="s">
        <v>502</v>
      </c>
      <c r="D99" s="219">
        <v>1</v>
      </c>
    </row>
    <row r="100" spans="1:4" ht="47.25" x14ac:dyDescent="0.25">
      <c r="A100" s="195" t="s">
        <v>503</v>
      </c>
      <c r="B100" s="194">
        <v>43741</v>
      </c>
      <c r="C100" s="195" t="s">
        <v>504</v>
      </c>
      <c r="D100" s="219">
        <v>2</v>
      </c>
    </row>
    <row r="101" spans="1:4" ht="63" x14ac:dyDescent="0.25">
      <c r="A101" s="195" t="s">
        <v>505</v>
      </c>
      <c r="B101" s="194" t="s">
        <v>506</v>
      </c>
      <c r="C101" s="195" t="s">
        <v>507</v>
      </c>
      <c r="D101" s="219">
        <v>3</v>
      </c>
    </row>
    <row r="102" spans="1:4" ht="31.5" x14ac:dyDescent="0.25">
      <c r="A102" s="261" t="s">
        <v>508</v>
      </c>
      <c r="B102" s="262">
        <v>43748</v>
      </c>
      <c r="C102" s="261" t="s">
        <v>509</v>
      </c>
      <c r="D102" s="219">
        <v>3</v>
      </c>
    </row>
    <row r="103" spans="1:4" ht="63" x14ac:dyDescent="0.25">
      <c r="A103" s="261" t="s">
        <v>510</v>
      </c>
      <c r="B103" s="263" t="s">
        <v>511</v>
      </c>
      <c r="C103" s="261" t="s">
        <v>512</v>
      </c>
      <c r="D103" s="219">
        <v>6</v>
      </c>
    </row>
    <row r="104" spans="1:4" ht="84" customHeight="1" x14ac:dyDescent="0.25">
      <c r="A104" s="195" t="s">
        <v>513</v>
      </c>
      <c r="B104" s="194">
        <v>43750</v>
      </c>
      <c r="C104" s="195" t="s">
        <v>514</v>
      </c>
      <c r="D104" s="219">
        <v>3</v>
      </c>
    </row>
    <row r="105" spans="1:4" ht="35.25" customHeight="1" x14ac:dyDescent="0.25">
      <c r="A105" s="195" t="s">
        <v>515</v>
      </c>
      <c r="B105" s="194">
        <v>43752</v>
      </c>
      <c r="C105" s="195" t="s">
        <v>516</v>
      </c>
      <c r="D105" s="219">
        <v>1</v>
      </c>
    </row>
    <row r="106" spans="1:4" ht="63" x14ac:dyDescent="0.25">
      <c r="A106" s="195" t="s">
        <v>517</v>
      </c>
      <c r="B106" s="194">
        <v>43756</v>
      </c>
      <c r="C106" s="195" t="s">
        <v>414</v>
      </c>
      <c r="D106" s="219">
        <v>50</v>
      </c>
    </row>
    <row r="107" spans="1:4" ht="31.5" x14ac:dyDescent="0.25">
      <c r="A107" s="261" t="s">
        <v>518</v>
      </c>
      <c r="B107" s="263" t="s">
        <v>519</v>
      </c>
      <c r="C107" s="261" t="s">
        <v>520</v>
      </c>
      <c r="D107" s="263">
        <v>6</v>
      </c>
    </row>
    <row r="108" spans="1:4" ht="31.5" x14ac:dyDescent="0.25">
      <c r="A108" s="261" t="s">
        <v>521</v>
      </c>
      <c r="B108" s="263" t="s">
        <v>522</v>
      </c>
      <c r="C108" s="261" t="s">
        <v>523</v>
      </c>
      <c r="D108" s="263">
        <v>6</v>
      </c>
    </row>
    <row r="109" spans="1:4" ht="31.5" x14ac:dyDescent="0.25">
      <c r="A109" s="261" t="s">
        <v>524</v>
      </c>
      <c r="B109" s="262">
        <v>43764</v>
      </c>
      <c r="C109" s="261" t="s">
        <v>525</v>
      </c>
      <c r="D109" s="263">
        <v>12</v>
      </c>
    </row>
    <row r="110" spans="1:4" ht="15.75" x14ac:dyDescent="0.25">
      <c r="A110" s="193"/>
      <c r="B110" s="219"/>
      <c r="C110" s="199"/>
      <c r="D110" s="264"/>
    </row>
    <row r="111" spans="1:4" ht="18.75" x14ac:dyDescent="0.25">
      <c r="A111" s="265" t="s">
        <v>240</v>
      </c>
      <c r="B111" s="266"/>
      <c r="C111" s="267"/>
      <c r="D111" s="268">
        <f>SUM(D112:D118)</f>
        <v>40</v>
      </c>
    </row>
    <row r="112" spans="1:4" ht="31.5" x14ac:dyDescent="0.25">
      <c r="A112" s="195" t="s">
        <v>526</v>
      </c>
      <c r="B112" s="195" t="s">
        <v>527</v>
      </c>
      <c r="C112" s="195" t="s">
        <v>528</v>
      </c>
      <c r="D112" s="219">
        <v>8</v>
      </c>
    </row>
    <row r="113" spans="1:4" ht="47.25" x14ac:dyDescent="0.25">
      <c r="A113" s="195" t="s">
        <v>529</v>
      </c>
      <c r="B113" s="195" t="s">
        <v>530</v>
      </c>
      <c r="C113" s="195" t="s">
        <v>531</v>
      </c>
      <c r="D113" s="219">
        <v>3</v>
      </c>
    </row>
    <row r="114" spans="1:4" ht="31.5" x14ac:dyDescent="0.25">
      <c r="A114" s="195" t="s">
        <v>532</v>
      </c>
      <c r="B114" s="195" t="s">
        <v>533</v>
      </c>
      <c r="C114" s="195" t="s">
        <v>534</v>
      </c>
      <c r="D114" s="219">
        <v>6</v>
      </c>
    </row>
    <row r="115" spans="1:4" ht="63" x14ac:dyDescent="0.25">
      <c r="A115" s="195" t="s">
        <v>535</v>
      </c>
      <c r="B115" s="195" t="s">
        <v>536</v>
      </c>
      <c r="C115" s="195" t="s">
        <v>537</v>
      </c>
      <c r="D115" s="219">
        <v>5</v>
      </c>
    </row>
    <row r="116" spans="1:4" ht="47.25" x14ac:dyDescent="0.25">
      <c r="A116" s="195" t="s">
        <v>538</v>
      </c>
      <c r="B116" s="194">
        <v>43554</v>
      </c>
      <c r="C116" s="195" t="s">
        <v>539</v>
      </c>
      <c r="D116" s="219">
        <v>15</v>
      </c>
    </row>
    <row r="117" spans="1:4" ht="36.75" customHeight="1" x14ac:dyDescent="0.25">
      <c r="A117" s="195" t="s">
        <v>540</v>
      </c>
      <c r="B117" s="194">
        <v>43720</v>
      </c>
      <c r="C117" s="195" t="s">
        <v>541</v>
      </c>
      <c r="D117" s="219">
        <v>3</v>
      </c>
    </row>
    <row r="118" spans="1:4" ht="15.75" x14ac:dyDescent="0.25">
      <c r="A118" s="199"/>
      <c r="B118" s="219"/>
      <c r="C118" s="199"/>
      <c r="D118" s="264"/>
    </row>
    <row r="119" spans="1:4" ht="18.75" x14ac:dyDescent="0.25">
      <c r="A119" s="265" t="s">
        <v>236</v>
      </c>
      <c r="B119" s="266"/>
      <c r="C119" s="267"/>
      <c r="D119" s="269">
        <f>SUM(D120:D129)</f>
        <v>150</v>
      </c>
    </row>
    <row r="120" spans="1:4" ht="31.5" x14ac:dyDescent="0.25">
      <c r="A120" s="195" t="s">
        <v>542</v>
      </c>
      <c r="B120" s="194">
        <v>43481</v>
      </c>
      <c r="C120" s="195" t="s">
        <v>543</v>
      </c>
      <c r="D120" s="219">
        <v>1</v>
      </c>
    </row>
    <row r="121" spans="1:4" ht="31.5" x14ac:dyDescent="0.25">
      <c r="A121" s="195" t="s">
        <v>544</v>
      </c>
      <c r="B121" s="194">
        <v>43484</v>
      </c>
      <c r="C121" s="195" t="s">
        <v>545</v>
      </c>
      <c r="D121" s="219">
        <v>16</v>
      </c>
    </row>
    <row r="122" spans="1:4" ht="47.25" x14ac:dyDescent="0.25">
      <c r="A122" s="252" t="s">
        <v>546</v>
      </c>
      <c r="B122" s="194">
        <v>43512</v>
      </c>
      <c r="C122" s="195" t="s">
        <v>547</v>
      </c>
      <c r="D122" s="254">
        <v>22</v>
      </c>
    </row>
    <row r="123" spans="1:4" ht="47.25" x14ac:dyDescent="0.25">
      <c r="A123" s="195" t="s">
        <v>548</v>
      </c>
      <c r="B123" s="252" t="s">
        <v>549</v>
      </c>
      <c r="C123" s="195" t="s">
        <v>550</v>
      </c>
      <c r="D123" s="219">
        <v>6</v>
      </c>
    </row>
    <row r="124" spans="1:4" ht="35.25" customHeight="1" x14ac:dyDescent="0.25">
      <c r="A124" s="195" t="s">
        <v>551</v>
      </c>
      <c r="B124" s="195" t="s">
        <v>552</v>
      </c>
      <c r="C124" s="195" t="s">
        <v>553</v>
      </c>
      <c r="D124" s="219">
        <v>4</v>
      </c>
    </row>
    <row r="125" spans="1:4" ht="31.5" x14ac:dyDescent="0.25">
      <c r="A125" s="195" t="s">
        <v>554</v>
      </c>
      <c r="B125" s="195" t="s">
        <v>555</v>
      </c>
      <c r="C125" s="195" t="s">
        <v>556</v>
      </c>
      <c r="D125" s="219">
        <v>60</v>
      </c>
    </row>
    <row r="126" spans="1:4" ht="47.25" x14ac:dyDescent="0.25">
      <c r="A126" s="195" t="s">
        <v>557</v>
      </c>
      <c r="B126" s="195" t="s">
        <v>454</v>
      </c>
      <c r="C126" s="195" t="s">
        <v>558</v>
      </c>
      <c r="D126" s="219">
        <v>4</v>
      </c>
    </row>
    <row r="127" spans="1:4" ht="47.25" x14ac:dyDescent="0.25">
      <c r="A127" s="195" t="s">
        <v>559</v>
      </c>
      <c r="B127" s="195" t="s">
        <v>560</v>
      </c>
      <c r="C127" s="195" t="s">
        <v>561</v>
      </c>
      <c r="D127" s="219">
        <v>9</v>
      </c>
    </row>
    <row r="128" spans="1:4" ht="47.25" x14ac:dyDescent="0.25">
      <c r="A128" s="195" t="s">
        <v>562</v>
      </c>
      <c r="B128" s="194">
        <v>43583</v>
      </c>
      <c r="C128" s="195" t="s">
        <v>563</v>
      </c>
      <c r="D128" s="219">
        <v>3</v>
      </c>
    </row>
    <row r="129" spans="1:4" ht="31.5" x14ac:dyDescent="0.25">
      <c r="A129" s="219" t="s">
        <v>564</v>
      </c>
      <c r="B129" s="219" t="s">
        <v>565</v>
      </c>
      <c r="C129" s="219" t="s">
        <v>443</v>
      </c>
      <c r="D129" s="264">
        <v>25</v>
      </c>
    </row>
    <row r="130" spans="1:4" ht="47.25" x14ac:dyDescent="0.25">
      <c r="A130" s="219" t="s">
        <v>566</v>
      </c>
      <c r="B130" s="260">
        <v>43618</v>
      </c>
      <c r="C130" s="219" t="s">
        <v>567</v>
      </c>
      <c r="D130" s="264">
        <v>15</v>
      </c>
    </row>
    <row r="131" spans="1:4" ht="15.75" x14ac:dyDescent="0.25">
      <c r="A131" s="219" t="s">
        <v>568</v>
      </c>
      <c r="B131" s="194">
        <v>43729</v>
      </c>
      <c r="C131" s="219" t="s">
        <v>486</v>
      </c>
      <c r="D131" s="264">
        <v>2</v>
      </c>
    </row>
    <row r="132" spans="1:4" ht="31.5" x14ac:dyDescent="0.25">
      <c r="A132" s="219" t="s">
        <v>569</v>
      </c>
      <c r="B132" s="219" t="s">
        <v>570</v>
      </c>
      <c r="C132" s="219" t="s">
        <v>571</v>
      </c>
      <c r="D132" s="264">
        <v>12</v>
      </c>
    </row>
    <row r="133" spans="1:4" ht="47.25" x14ac:dyDescent="0.25">
      <c r="A133" s="219" t="s">
        <v>572</v>
      </c>
      <c r="B133" s="260">
        <v>43757</v>
      </c>
      <c r="C133" s="219" t="s">
        <v>573</v>
      </c>
      <c r="D133" s="264">
        <v>2</v>
      </c>
    </row>
    <row r="134" spans="1:4" x14ac:dyDescent="0.25">
      <c r="A134" s="58"/>
      <c r="B134" s="58"/>
      <c r="C134" s="58"/>
      <c r="D134" s="270"/>
    </row>
    <row r="135" spans="1:4" ht="18.75" x14ac:dyDescent="0.25">
      <c r="A135" s="265" t="s">
        <v>237</v>
      </c>
      <c r="B135" s="266"/>
      <c r="C135" s="267"/>
      <c r="D135" s="269">
        <f>SUM(D136:D144)</f>
        <v>47</v>
      </c>
    </row>
    <row r="136" spans="1:4" ht="63" x14ac:dyDescent="0.25">
      <c r="A136" s="195" t="s">
        <v>574</v>
      </c>
      <c r="B136" s="194">
        <v>43469</v>
      </c>
      <c r="C136" s="195" t="s">
        <v>575</v>
      </c>
      <c r="D136" s="219">
        <v>2</v>
      </c>
    </row>
    <row r="137" spans="1:4" ht="31.5" x14ac:dyDescent="0.25">
      <c r="A137" s="195" t="s">
        <v>576</v>
      </c>
      <c r="B137" s="195" t="s">
        <v>577</v>
      </c>
      <c r="C137" s="195" t="s">
        <v>578</v>
      </c>
      <c r="D137" s="219">
        <v>1</v>
      </c>
    </row>
    <row r="138" spans="1:4" ht="31.5" x14ac:dyDescent="0.25">
      <c r="A138" s="195" t="s">
        <v>579</v>
      </c>
      <c r="B138" s="195" t="s">
        <v>580</v>
      </c>
      <c r="C138" s="195" t="s">
        <v>443</v>
      </c>
      <c r="D138" s="219">
        <v>1</v>
      </c>
    </row>
    <row r="139" spans="1:4" ht="31.5" x14ac:dyDescent="0.25">
      <c r="A139" s="195" t="s">
        <v>581</v>
      </c>
      <c r="B139" s="252" t="s">
        <v>582</v>
      </c>
      <c r="C139" s="252" t="s">
        <v>443</v>
      </c>
      <c r="D139" s="219">
        <v>3</v>
      </c>
    </row>
    <row r="140" spans="1:4" ht="47.25" x14ac:dyDescent="0.25">
      <c r="A140" s="195" t="s">
        <v>583</v>
      </c>
      <c r="B140" s="258">
        <v>43516</v>
      </c>
      <c r="C140" s="195" t="s">
        <v>550</v>
      </c>
      <c r="D140" s="254">
        <v>3</v>
      </c>
    </row>
    <row r="141" spans="1:4" ht="47.25" x14ac:dyDescent="0.25">
      <c r="A141" s="195" t="s">
        <v>584</v>
      </c>
      <c r="B141" s="195" t="s">
        <v>552</v>
      </c>
      <c r="C141" s="195" t="s">
        <v>585</v>
      </c>
      <c r="D141" s="219">
        <v>20</v>
      </c>
    </row>
    <row r="142" spans="1:4" ht="47.25" x14ac:dyDescent="0.25">
      <c r="A142" s="195" t="s">
        <v>586</v>
      </c>
      <c r="B142" s="194" t="s">
        <v>587</v>
      </c>
      <c r="C142" s="195" t="s">
        <v>558</v>
      </c>
      <c r="D142" s="219">
        <v>5</v>
      </c>
    </row>
    <row r="143" spans="1:4" ht="63" x14ac:dyDescent="0.25">
      <c r="A143" s="195" t="s">
        <v>588</v>
      </c>
      <c r="B143" s="195" t="s">
        <v>589</v>
      </c>
      <c r="C143" s="195" t="s">
        <v>443</v>
      </c>
      <c r="D143" s="219">
        <v>2</v>
      </c>
    </row>
    <row r="144" spans="1:4" ht="31.5" x14ac:dyDescent="0.25">
      <c r="A144" s="195" t="s">
        <v>590</v>
      </c>
      <c r="B144" s="195" t="s">
        <v>591</v>
      </c>
      <c r="C144" s="195" t="s">
        <v>443</v>
      </c>
      <c r="D144" s="219">
        <v>10</v>
      </c>
    </row>
    <row r="145" spans="1:4" ht="47.25" x14ac:dyDescent="0.25">
      <c r="A145" s="195" t="s">
        <v>592</v>
      </c>
      <c r="B145" s="194">
        <v>43552</v>
      </c>
      <c r="C145" s="195" t="s">
        <v>593</v>
      </c>
      <c r="D145" s="195">
        <v>3</v>
      </c>
    </row>
    <row r="146" spans="1:4" ht="47.25" x14ac:dyDescent="0.25">
      <c r="A146" s="195" t="s">
        <v>594</v>
      </c>
      <c r="B146" s="195" t="s">
        <v>595</v>
      </c>
      <c r="C146" s="195" t="s">
        <v>596</v>
      </c>
      <c r="D146" s="195">
        <v>32</v>
      </c>
    </row>
    <row r="147" spans="1:4" ht="31.5" x14ac:dyDescent="0.25">
      <c r="A147" s="195" t="s">
        <v>597</v>
      </c>
      <c r="B147" s="194" t="s">
        <v>598</v>
      </c>
      <c r="C147" s="195" t="s">
        <v>593</v>
      </c>
      <c r="D147" s="195">
        <v>4</v>
      </c>
    </row>
    <row r="148" spans="1:4" ht="47.25" x14ac:dyDescent="0.25">
      <c r="A148" s="195" t="s">
        <v>599</v>
      </c>
      <c r="B148" s="195" t="s">
        <v>598</v>
      </c>
      <c r="C148" s="195" t="s">
        <v>600</v>
      </c>
      <c r="D148" s="195">
        <v>8</v>
      </c>
    </row>
    <row r="149" spans="1:4" ht="31.5" x14ac:dyDescent="0.25">
      <c r="A149" s="195" t="s">
        <v>601</v>
      </c>
      <c r="B149" s="194">
        <v>43631</v>
      </c>
      <c r="C149" s="195" t="s">
        <v>602</v>
      </c>
      <c r="D149" s="195">
        <v>20</v>
      </c>
    </row>
    <row r="150" spans="1:4" ht="31.5" x14ac:dyDescent="0.25">
      <c r="A150" s="195" t="s">
        <v>603</v>
      </c>
      <c r="B150" s="195" t="s">
        <v>604</v>
      </c>
      <c r="C150" s="195" t="s">
        <v>443</v>
      </c>
      <c r="D150" s="195">
        <v>3</v>
      </c>
    </row>
    <row r="151" spans="1:4" ht="31.5" x14ac:dyDescent="0.25">
      <c r="A151" s="195" t="s">
        <v>605</v>
      </c>
      <c r="B151" s="194" t="s">
        <v>606</v>
      </c>
      <c r="C151" s="195" t="s">
        <v>443</v>
      </c>
      <c r="D151" s="195">
        <v>3</v>
      </c>
    </row>
    <row r="152" spans="1:4" ht="31.5" x14ac:dyDescent="0.25">
      <c r="A152" s="195" t="s">
        <v>607</v>
      </c>
      <c r="B152" s="194" t="s">
        <v>608</v>
      </c>
      <c r="C152" s="195" t="s">
        <v>609</v>
      </c>
      <c r="D152" s="195">
        <v>23</v>
      </c>
    </row>
    <row r="153" spans="1:4" ht="15.75" x14ac:dyDescent="0.25">
      <c r="A153" s="195"/>
      <c r="B153" s="194"/>
      <c r="C153" s="195"/>
      <c r="D153" s="195"/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105" zoomScale="70" zoomScaleNormal="80" zoomScaleSheetLayoutView="70" workbookViewId="0">
      <selection activeCell="B103" sqref="B103:L10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20" t="s">
        <v>101</v>
      </c>
      <c r="B1" s="320"/>
      <c r="C1" s="320"/>
      <c r="D1" s="320"/>
      <c r="E1" s="320"/>
      <c r="F1" s="320"/>
      <c r="G1" s="320"/>
      <c r="H1" s="320"/>
      <c r="I1" s="320"/>
      <c r="J1" s="320"/>
      <c r="K1" s="235"/>
      <c r="L1" s="235"/>
    </row>
    <row r="2" spans="1:12" s="5" customFormat="1" ht="37.5" customHeight="1" x14ac:dyDescent="0.25">
      <c r="A2" s="323" t="s">
        <v>62</v>
      </c>
      <c r="B2" s="301" t="s">
        <v>55</v>
      </c>
      <c r="C2" s="301" t="s">
        <v>56</v>
      </c>
      <c r="D2" s="301"/>
      <c r="E2" s="301" t="s">
        <v>57</v>
      </c>
      <c r="F2" s="301" t="s">
        <v>58</v>
      </c>
      <c r="G2" s="321" t="s">
        <v>63</v>
      </c>
      <c r="H2" s="324"/>
      <c r="I2" s="325"/>
      <c r="J2" s="301" t="s">
        <v>64</v>
      </c>
      <c r="K2" s="321" t="s">
        <v>231</v>
      </c>
      <c r="L2" s="321" t="s">
        <v>218</v>
      </c>
    </row>
    <row r="3" spans="1:12" s="5" customFormat="1" ht="57.75" customHeight="1" x14ac:dyDescent="0.25">
      <c r="A3" s="323"/>
      <c r="B3" s="301"/>
      <c r="C3" s="229" t="s">
        <v>59</v>
      </c>
      <c r="D3" s="229" t="s">
        <v>90</v>
      </c>
      <c r="E3" s="301"/>
      <c r="F3" s="301"/>
      <c r="G3" s="229" t="s">
        <v>65</v>
      </c>
      <c r="H3" s="229" t="s">
        <v>230</v>
      </c>
      <c r="I3" s="229" t="s">
        <v>66</v>
      </c>
      <c r="J3" s="301"/>
      <c r="K3" s="321"/>
      <c r="L3" s="321"/>
    </row>
    <row r="4" spans="1:12" s="5" customFormat="1" ht="75" customHeight="1" x14ac:dyDescent="0.25">
      <c r="A4" s="64" t="s">
        <v>67</v>
      </c>
      <c r="B4" s="111" t="s">
        <v>60</v>
      </c>
      <c r="C4" s="111">
        <f>SUM(C5,C12,C21)</f>
        <v>5</v>
      </c>
      <c r="D4" s="111">
        <f>SUM(D5,D12,D21)</f>
        <v>5</v>
      </c>
      <c r="E4" s="111"/>
      <c r="F4" s="111"/>
      <c r="G4" s="111">
        <f t="shared" ref="G4:L4" si="0">SUM(G5,G12,G21)</f>
        <v>70</v>
      </c>
      <c r="H4" s="111">
        <f t="shared" si="0"/>
        <v>0</v>
      </c>
      <c r="I4" s="111">
        <f t="shared" si="0"/>
        <v>26243</v>
      </c>
      <c r="J4" s="110">
        <f t="shared" si="0"/>
        <v>0</v>
      </c>
      <c r="K4" s="110">
        <f t="shared" si="0"/>
        <v>4</v>
      </c>
      <c r="L4" s="110">
        <f t="shared" si="0"/>
        <v>0</v>
      </c>
    </row>
    <row r="5" spans="1:12" s="5" customFormat="1" ht="21.6" customHeight="1" x14ac:dyDescent="0.25">
      <c r="A5" s="61"/>
      <c r="B5" s="146" t="s">
        <v>232</v>
      </c>
      <c r="C5" s="147">
        <f>SUM(C6:C11)</f>
        <v>0</v>
      </c>
      <c r="D5" s="147">
        <f>SUM(D6:D11)</f>
        <v>0</v>
      </c>
      <c r="E5" s="148"/>
      <c r="F5" s="149"/>
      <c r="G5" s="147">
        <f t="shared" ref="G5:L5" si="1">SUM(G6:G11)</f>
        <v>0</v>
      </c>
      <c r="H5" s="147">
        <f t="shared" si="1"/>
        <v>0</v>
      </c>
      <c r="I5" s="147">
        <f t="shared" si="1"/>
        <v>0</v>
      </c>
      <c r="J5" s="149">
        <f t="shared" si="1"/>
        <v>0</v>
      </c>
      <c r="K5" s="149">
        <f t="shared" si="1"/>
        <v>0</v>
      </c>
      <c r="L5" s="150">
        <f t="shared" si="1"/>
        <v>0</v>
      </c>
    </row>
    <row r="6" spans="1:12" s="5" customFormat="1" x14ac:dyDescent="0.25">
      <c r="A6" s="61"/>
      <c r="B6" s="74"/>
      <c r="C6" s="60"/>
      <c r="D6" s="60"/>
      <c r="E6" s="108"/>
      <c r="F6" s="109"/>
      <c r="G6" s="21"/>
      <c r="H6" s="21"/>
      <c r="I6" s="21"/>
      <c r="J6" s="145"/>
      <c r="K6" s="145"/>
      <c r="L6" s="145"/>
    </row>
    <row r="7" spans="1:12" s="5" customFormat="1" x14ac:dyDescent="0.25">
      <c r="A7" s="61"/>
      <c r="B7" s="74"/>
      <c r="C7" s="60"/>
      <c r="D7" s="60"/>
      <c r="E7" s="108"/>
      <c r="F7" s="109"/>
      <c r="G7" s="21"/>
      <c r="H7" s="21"/>
      <c r="I7" s="21"/>
      <c r="J7" s="145"/>
      <c r="K7" s="145"/>
      <c r="L7" s="145"/>
    </row>
    <row r="8" spans="1:12" s="5" customFormat="1" x14ac:dyDescent="0.25">
      <c r="A8" s="61"/>
      <c r="B8" s="74"/>
      <c r="C8" s="60"/>
      <c r="D8" s="60"/>
      <c r="E8" s="108"/>
      <c r="F8" s="109"/>
      <c r="G8" s="21"/>
      <c r="H8" s="21"/>
      <c r="I8" s="21"/>
      <c r="J8" s="145"/>
      <c r="K8" s="145"/>
      <c r="L8" s="145"/>
    </row>
    <row r="9" spans="1:12" s="5" customFormat="1" x14ac:dyDescent="0.25">
      <c r="A9" s="61"/>
      <c r="B9" s="74"/>
      <c r="C9" s="60"/>
      <c r="D9" s="60"/>
      <c r="E9" s="108"/>
      <c r="F9" s="109"/>
      <c r="G9" s="21"/>
      <c r="H9" s="21"/>
      <c r="I9" s="21"/>
      <c r="J9" s="145"/>
      <c r="K9" s="145"/>
      <c r="L9" s="145"/>
    </row>
    <row r="10" spans="1:12" s="5" customFormat="1" x14ac:dyDescent="0.25">
      <c r="A10" s="61"/>
      <c r="B10" s="74"/>
      <c r="C10" s="60"/>
      <c r="D10" s="60"/>
      <c r="E10" s="108"/>
      <c r="F10" s="109"/>
      <c r="G10" s="21"/>
      <c r="H10" s="21"/>
      <c r="I10" s="21"/>
      <c r="J10" s="145"/>
      <c r="K10" s="145"/>
      <c r="L10" s="145"/>
    </row>
    <row r="11" spans="1:12" s="5" customFormat="1" x14ac:dyDescent="0.25">
      <c r="A11" s="61"/>
      <c r="B11" s="74"/>
      <c r="C11" s="60"/>
      <c r="D11" s="60"/>
      <c r="E11" s="108"/>
      <c r="F11" s="109"/>
      <c r="G11" s="21"/>
      <c r="H11" s="21"/>
      <c r="I11" s="21"/>
      <c r="J11" s="145"/>
      <c r="K11" s="145"/>
      <c r="L11" s="145"/>
    </row>
    <row r="12" spans="1:12" s="5" customFormat="1" x14ac:dyDescent="0.25">
      <c r="A12" s="61"/>
      <c r="B12" s="146" t="s">
        <v>233</v>
      </c>
      <c r="C12" s="147">
        <f>SUM(C13:C20)</f>
        <v>3</v>
      </c>
      <c r="D12" s="147">
        <f>SUM(D13:D20)</f>
        <v>3</v>
      </c>
      <c r="E12" s="148"/>
      <c r="F12" s="149"/>
      <c r="G12" s="147">
        <f t="shared" ref="G12:L12" si="2">SUM(G13:G20)</f>
        <v>40</v>
      </c>
      <c r="H12" s="147">
        <f t="shared" si="2"/>
        <v>0</v>
      </c>
      <c r="I12" s="147">
        <f t="shared" si="2"/>
        <v>17761</v>
      </c>
      <c r="J12" s="149">
        <f t="shared" si="2"/>
        <v>0</v>
      </c>
      <c r="K12" s="149">
        <f t="shared" si="2"/>
        <v>0</v>
      </c>
      <c r="L12" s="150">
        <f t="shared" si="2"/>
        <v>0</v>
      </c>
    </row>
    <row r="13" spans="1:12" s="5" customFormat="1" ht="409.5" x14ac:dyDescent="0.25">
      <c r="A13" s="61"/>
      <c r="B13" s="74" t="s">
        <v>311</v>
      </c>
      <c r="C13" s="60">
        <v>1</v>
      </c>
      <c r="D13" s="60">
        <v>1</v>
      </c>
      <c r="E13" s="108" t="s">
        <v>312</v>
      </c>
      <c r="F13" s="109" t="s">
        <v>313</v>
      </c>
      <c r="G13" s="21">
        <v>20</v>
      </c>
      <c r="H13" s="21"/>
      <c r="I13" s="21">
        <v>690</v>
      </c>
      <c r="J13" s="145"/>
      <c r="K13" s="145"/>
      <c r="L13" s="145"/>
    </row>
    <row r="14" spans="1:12" s="5" customFormat="1" ht="409.5" x14ac:dyDescent="0.25">
      <c r="A14" s="61"/>
      <c r="B14" s="74" t="s">
        <v>314</v>
      </c>
      <c r="C14" s="60">
        <v>1</v>
      </c>
      <c r="D14" s="60">
        <v>1</v>
      </c>
      <c r="E14" s="108" t="s">
        <v>312</v>
      </c>
      <c r="F14" s="109" t="s">
        <v>313</v>
      </c>
      <c r="G14" s="21">
        <v>10</v>
      </c>
      <c r="H14" s="21"/>
      <c r="I14" s="21">
        <v>730</v>
      </c>
      <c r="J14" s="145"/>
      <c r="K14" s="145"/>
      <c r="L14" s="145"/>
    </row>
    <row r="15" spans="1:12" s="5" customFormat="1" ht="409.5" x14ac:dyDescent="0.25">
      <c r="A15" s="61"/>
      <c r="B15" s="74" t="s">
        <v>315</v>
      </c>
      <c r="C15" s="60">
        <v>1</v>
      </c>
      <c r="D15" s="60">
        <v>1</v>
      </c>
      <c r="E15" s="108" t="s">
        <v>312</v>
      </c>
      <c r="F15" s="109" t="s">
        <v>313</v>
      </c>
      <c r="G15" s="21">
        <v>10</v>
      </c>
      <c r="H15" s="21"/>
      <c r="I15" s="21">
        <v>16341</v>
      </c>
      <c r="J15" s="145"/>
      <c r="K15" s="145"/>
      <c r="L15" s="145"/>
    </row>
    <row r="16" spans="1:12" s="5" customFormat="1" x14ac:dyDescent="0.25">
      <c r="A16" s="61"/>
      <c r="B16" s="74"/>
      <c r="C16" s="60"/>
      <c r="D16" s="60"/>
      <c r="E16" s="108"/>
      <c r="F16" s="109"/>
      <c r="G16" s="21"/>
      <c r="H16" s="21"/>
      <c r="I16" s="21"/>
      <c r="J16" s="145"/>
      <c r="K16" s="145"/>
      <c r="L16" s="145"/>
    </row>
    <row r="17" spans="1:12" s="5" customFormat="1" x14ac:dyDescent="0.25">
      <c r="A17" s="61"/>
      <c r="B17" s="74"/>
      <c r="C17" s="60"/>
      <c r="D17" s="60"/>
      <c r="E17" s="108"/>
      <c r="F17" s="109"/>
      <c r="G17" s="21"/>
      <c r="H17" s="21"/>
      <c r="I17" s="21"/>
      <c r="J17" s="145"/>
      <c r="K17" s="145"/>
      <c r="L17" s="145"/>
    </row>
    <row r="18" spans="1:12" s="5" customFormat="1" x14ac:dyDescent="0.25">
      <c r="A18" s="61"/>
      <c r="B18" s="74"/>
      <c r="C18" s="60"/>
      <c r="D18" s="60"/>
      <c r="E18" s="108"/>
      <c r="F18" s="109"/>
      <c r="G18" s="21"/>
      <c r="H18" s="21"/>
      <c r="I18" s="21"/>
      <c r="J18" s="145"/>
      <c r="K18" s="145"/>
      <c r="L18" s="145"/>
    </row>
    <row r="19" spans="1:12" s="5" customFormat="1" x14ac:dyDescent="0.25">
      <c r="A19" s="61"/>
      <c r="B19" s="74"/>
      <c r="C19" s="60"/>
      <c r="D19" s="60"/>
      <c r="E19" s="108"/>
      <c r="F19" s="109"/>
      <c r="G19" s="21"/>
      <c r="H19" s="21"/>
      <c r="I19" s="21"/>
      <c r="J19" s="145"/>
      <c r="K19" s="145"/>
      <c r="L19" s="145"/>
    </row>
    <row r="20" spans="1:12" s="5" customFormat="1" x14ac:dyDescent="0.25">
      <c r="A20" s="61"/>
      <c r="B20" s="74"/>
      <c r="C20" s="60"/>
      <c r="D20" s="60"/>
      <c r="E20" s="108"/>
      <c r="F20" s="109"/>
      <c r="G20" s="21"/>
      <c r="H20" s="21"/>
      <c r="I20" s="21"/>
      <c r="J20" s="145"/>
      <c r="K20" s="145"/>
      <c r="L20" s="145"/>
    </row>
    <row r="21" spans="1:12" s="5" customFormat="1" x14ac:dyDescent="0.25">
      <c r="A21" s="61"/>
      <c r="B21" s="146" t="s">
        <v>234</v>
      </c>
      <c r="C21" s="147">
        <v>2</v>
      </c>
      <c r="D21" s="147">
        <v>2</v>
      </c>
      <c r="E21" s="148"/>
      <c r="F21" s="149"/>
      <c r="G21" s="147">
        <f t="shared" ref="G21:I21" si="3">SUM(G22:G28)</f>
        <v>30</v>
      </c>
      <c r="H21" s="147">
        <f t="shared" si="3"/>
        <v>0</v>
      </c>
      <c r="I21" s="147">
        <f t="shared" si="3"/>
        <v>8482</v>
      </c>
      <c r="J21" s="149">
        <f t="shared" ref="J21:L21" si="4">SUM(J22:J28)</f>
        <v>0</v>
      </c>
      <c r="K21" s="149">
        <f t="shared" si="4"/>
        <v>4</v>
      </c>
      <c r="L21" s="150">
        <f t="shared" si="4"/>
        <v>0</v>
      </c>
    </row>
    <row r="22" spans="1:12" s="5" customFormat="1" ht="409.5" x14ac:dyDescent="0.25">
      <c r="A22" s="61"/>
      <c r="B22" s="151" t="s">
        <v>316</v>
      </c>
      <c r="C22" s="152">
        <v>1</v>
      </c>
      <c r="D22" s="152">
        <v>1</v>
      </c>
      <c r="E22" s="153" t="s">
        <v>317</v>
      </c>
      <c r="F22" s="154" t="s">
        <v>313</v>
      </c>
      <c r="G22" s="152">
        <v>10</v>
      </c>
      <c r="H22" s="152"/>
      <c r="I22" s="152">
        <v>982</v>
      </c>
      <c r="J22" s="155"/>
      <c r="K22" s="155">
        <v>2</v>
      </c>
      <c r="L22" s="156" t="s">
        <v>318</v>
      </c>
    </row>
    <row r="23" spans="1:12" s="5" customFormat="1" ht="409.5" x14ac:dyDescent="0.25">
      <c r="A23" s="61"/>
      <c r="B23" s="151" t="s">
        <v>319</v>
      </c>
      <c r="C23" s="152">
        <v>1</v>
      </c>
      <c r="D23" s="152">
        <v>1</v>
      </c>
      <c r="E23" s="153" t="s">
        <v>320</v>
      </c>
      <c r="F23" s="154" t="s">
        <v>313</v>
      </c>
      <c r="G23" s="152">
        <v>20</v>
      </c>
      <c r="H23" s="152"/>
      <c r="I23" s="152">
        <v>7500</v>
      </c>
      <c r="J23" s="155"/>
      <c r="K23" s="155">
        <v>2</v>
      </c>
      <c r="L23" s="156"/>
    </row>
    <row r="24" spans="1:12" s="5" customFormat="1" x14ac:dyDescent="0.25">
      <c r="A24" s="61"/>
      <c r="B24" s="151"/>
      <c r="C24" s="152"/>
      <c r="D24" s="152"/>
      <c r="E24" s="153"/>
      <c r="F24" s="154"/>
      <c r="G24" s="152"/>
      <c r="H24" s="152"/>
      <c r="I24" s="152"/>
      <c r="J24" s="155"/>
      <c r="K24" s="155"/>
      <c r="L24" s="156"/>
    </row>
    <row r="25" spans="1:12" s="5" customFormat="1" x14ac:dyDescent="0.25">
      <c r="A25" s="61"/>
      <c r="B25" s="151"/>
      <c r="C25" s="152"/>
      <c r="D25" s="152"/>
      <c r="E25" s="153"/>
      <c r="F25" s="154"/>
      <c r="G25" s="152"/>
      <c r="H25" s="152"/>
      <c r="I25" s="152"/>
      <c r="J25" s="155"/>
      <c r="K25" s="155"/>
      <c r="L25" s="156"/>
    </row>
    <row r="26" spans="1:12" s="5" customFormat="1" x14ac:dyDescent="0.25">
      <c r="A26" s="61"/>
      <c r="B26" s="74"/>
      <c r="C26" s="60"/>
      <c r="D26" s="60"/>
      <c r="E26" s="108"/>
      <c r="F26" s="109"/>
      <c r="G26" s="21"/>
      <c r="H26" s="21"/>
      <c r="I26" s="21"/>
      <c r="J26" s="145"/>
      <c r="K26" s="145"/>
      <c r="L26" s="145"/>
    </row>
    <row r="27" spans="1:12" s="5" customFormat="1" x14ac:dyDescent="0.25">
      <c r="A27" s="61"/>
      <c r="B27" s="74"/>
      <c r="C27" s="60"/>
      <c r="D27" s="60"/>
      <c r="E27" s="108"/>
      <c r="F27" s="109"/>
      <c r="G27" s="21"/>
      <c r="H27" s="21"/>
      <c r="I27" s="21"/>
      <c r="J27" s="145"/>
      <c r="K27" s="145"/>
      <c r="L27" s="145"/>
    </row>
    <row r="28" spans="1:12" x14ac:dyDescent="0.25">
      <c r="A28" s="61"/>
      <c r="B28" s="74"/>
      <c r="C28" s="60"/>
      <c r="D28" s="60"/>
      <c r="E28" s="109"/>
      <c r="F28" s="109"/>
      <c r="G28" s="21"/>
      <c r="H28" s="21"/>
      <c r="I28" s="21"/>
      <c r="J28" s="145"/>
      <c r="K28" s="145"/>
      <c r="L28" s="145"/>
    </row>
    <row r="29" spans="1:12" s="5" customFormat="1" ht="75" customHeight="1" x14ac:dyDescent="0.25">
      <c r="A29" s="64" t="s">
        <v>68</v>
      </c>
      <c r="B29" s="111" t="s">
        <v>61</v>
      </c>
      <c r="C29" s="111">
        <f>SUM(C30,C35,C41)</f>
        <v>0</v>
      </c>
      <c r="D29" s="111">
        <f>SUM(D30,D35,D41)</f>
        <v>0</v>
      </c>
      <c r="E29" s="111"/>
      <c r="F29" s="62"/>
      <c r="G29" s="111">
        <f>SUM(G30,G35,G41)</f>
        <v>0</v>
      </c>
      <c r="H29" s="111">
        <f>SUM(H30,H35,H41)</f>
        <v>0</v>
      </c>
      <c r="I29" s="111">
        <f>SUM(I30,I35,I41)</f>
        <v>0</v>
      </c>
      <c r="J29" s="110">
        <f>SUM(J30,J35,J41)</f>
        <v>0</v>
      </c>
      <c r="K29" s="110">
        <f>SUM(K30,K35,K41)</f>
        <v>0</v>
      </c>
      <c r="L29" s="110">
        <f>SUM(K30,K35,K41)</f>
        <v>0</v>
      </c>
    </row>
    <row r="30" spans="1:12" s="5" customFormat="1" x14ac:dyDescent="0.25">
      <c r="A30" s="61"/>
      <c r="B30" s="146" t="s">
        <v>232</v>
      </c>
      <c r="C30" s="147">
        <f>SUM(C31:C34)</f>
        <v>0</v>
      </c>
      <c r="D30" s="147">
        <f>SUM(D31:D34)</f>
        <v>0</v>
      </c>
      <c r="E30" s="148"/>
      <c r="F30" s="149"/>
      <c r="G30" s="147">
        <f t="shared" ref="G30:L30" si="5">SUM(G31:G34)</f>
        <v>0</v>
      </c>
      <c r="H30" s="147">
        <f t="shared" si="5"/>
        <v>0</v>
      </c>
      <c r="I30" s="147">
        <f t="shared" si="5"/>
        <v>0</v>
      </c>
      <c r="J30" s="149">
        <f t="shared" si="5"/>
        <v>0</v>
      </c>
      <c r="K30" s="149">
        <f t="shared" si="5"/>
        <v>0</v>
      </c>
      <c r="L30" s="150">
        <f t="shared" si="5"/>
        <v>0</v>
      </c>
    </row>
    <row r="31" spans="1:12" s="5" customFormat="1" x14ac:dyDescent="0.25">
      <c r="A31" s="61"/>
      <c r="B31" s="74"/>
      <c r="C31" s="60"/>
      <c r="D31" s="60"/>
      <c r="E31" s="108"/>
      <c r="F31" s="109"/>
      <c r="G31" s="21"/>
      <c r="H31" s="21"/>
      <c r="I31" s="21"/>
      <c r="J31" s="108"/>
      <c r="K31" s="108"/>
      <c r="L31" s="108"/>
    </row>
    <row r="32" spans="1:12" s="5" customFormat="1" x14ac:dyDescent="0.25">
      <c r="A32" s="61"/>
      <c r="B32" s="74"/>
      <c r="C32" s="60"/>
      <c r="D32" s="60"/>
      <c r="E32" s="108"/>
      <c r="F32" s="109"/>
      <c r="G32" s="21"/>
      <c r="H32" s="21"/>
      <c r="I32" s="21"/>
      <c r="J32" s="108"/>
      <c r="K32" s="108"/>
      <c r="L32" s="108"/>
    </row>
    <row r="33" spans="1:12" s="5" customFormat="1" x14ac:dyDescent="0.25">
      <c r="A33" s="61"/>
      <c r="B33" s="74"/>
      <c r="C33" s="60"/>
      <c r="D33" s="60"/>
      <c r="E33" s="108"/>
      <c r="F33" s="109"/>
      <c r="G33" s="21"/>
      <c r="H33" s="21"/>
      <c r="I33" s="21"/>
      <c r="J33" s="108"/>
      <c r="K33" s="108"/>
      <c r="L33" s="108"/>
    </row>
    <row r="34" spans="1:12" s="5" customFormat="1" x14ac:dyDescent="0.25">
      <c r="A34" s="61"/>
      <c r="B34" s="74"/>
      <c r="C34" s="60"/>
      <c r="D34" s="60"/>
      <c r="E34" s="108"/>
      <c r="F34" s="109"/>
      <c r="G34" s="21"/>
      <c r="H34" s="21"/>
      <c r="I34" s="21"/>
      <c r="J34" s="108"/>
      <c r="K34" s="108"/>
      <c r="L34" s="108"/>
    </row>
    <row r="35" spans="1:12" s="5" customFormat="1" x14ac:dyDescent="0.25">
      <c r="A35" s="61"/>
      <c r="B35" s="146" t="s">
        <v>233</v>
      </c>
      <c r="C35" s="147">
        <f>SUM(C36:C40)</f>
        <v>0</v>
      </c>
      <c r="D35" s="147">
        <f>SUM(D36:D40)</f>
        <v>0</v>
      </c>
      <c r="E35" s="148"/>
      <c r="F35" s="149"/>
      <c r="G35" s="147">
        <f t="shared" ref="G35:L35" si="6">SUM(G36:G40)</f>
        <v>0</v>
      </c>
      <c r="H35" s="147">
        <f t="shared" si="6"/>
        <v>0</v>
      </c>
      <c r="I35" s="147">
        <f t="shared" si="6"/>
        <v>0</v>
      </c>
      <c r="J35" s="149">
        <f t="shared" si="6"/>
        <v>0</v>
      </c>
      <c r="K35" s="149">
        <f t="shared" si="6"/>
        <v>0</v>
      </c>
      <c r="L35" s="150">
        <f t="shared" si="6"/>
        <v>0</v>
      </c>
    </row>
    <row r="36" spans="1:12" s="5" customFormat="1" x14ac:dyDescent="0.25">
      <c r="A36" s="61"/>
      <c r="B36" s="74"/>
      <c r="C36" s="60"/>
      <c r="D36" s="60"/>
      <c r="E36" s="108"/>
      <c r="F36" s="109"/>
      <c r="G36" s="21"/>
      <c r="H36" s="21"/>
      <c r="I36" s="21"/>
      <c r="J36" s="108"/>
      <c r="K36" s="108"/>
      <c r="L36" s="108"/>
    </row>
    <row r="37" spans="1:12" s="5" customFormat="1" x14ac:dyDescent="0.25">
      <c r="A37" s="61"/>
      <c r="B37" s="74"/>
      <c r="C37" s="60"/>
      <c r="D37" s="60"/>
      <c r="E37" s="108"/>
      <c r="F37" s="109"/>
      <c r="G37" s="21"/>
      <c r="H37" s="21"/>
      <c r="I37" s="21"/>
      <c r="J37" s="108"/>
      <c r="K37" s="108"/>
      <c r="L37" s="108"/>
    </row>
    <row r="38" spans="1:12" s="5" customFormat="1" x14ac:dyDescent="0.25">
      <c r="A38" s="61"/>
      <c r="B38" s="74"/>
      <c r="C38" s="60"/>
      <c r="D38" s="60"/>
      <c r="E38" s="108"/>
      <c r="F38" s="109"/>
      <c r="G38" s="21"/>
      <c r="H38" s="21"/>
      <c r="I38" s="21"/>
      <c r="J38" s="108"/>
      <c r="K38" s="108"/>
      <c r="L38" s="108"/>
    </row>
    <row r="39" spans="1:12" s="5" customFormat="1" x14ac:dyDescent="0.25">
      <c r="A39" s="61"/>
      <c r="B39" s="74"/>
      <c r="C39" s="60"/>
      <c r="D39" s="60"/>
      <c r="E39" s="108"/>
      <c r="F39" s="109"/>
      <c r="G39" s="21"/>
      <c r="H39" s="21"/>
      <c r="I39" s="21"/>
      <c r="J39" s="108"/>
      <c r="K39" s="108"/>
      <c r="L39" s="108"/>
    </row>
    <row r="40" spans="1:12" s="5" customFormat="1" x14ac:dyDescent="0.25">
      <c r="A40" s="61"/>
      <c r="B40" s="74"/>
      <c r="C40" s="60"/>
      <c r="D40" s="60"/>
      <c r="E40" s="108"/>
      <c r="F40" s="109"/>
      <c r="G40" s="21"/>
      <c r="H40" s="21"/>
      <c r="I40" s="21"/>
      <c r="J40" s="108"/>
      <c r="K40" s="108"/>
      <c r="L40" s="108"/>
    </row>
    <row r="41" spans="1:12" s="5" customFormat="1" x14ac:dyDescent="0.25">
      <c r="A41" s="61"/>
      <c r="B41" s="146" t="s">
        <v>234</v>
      </c>
      <c r="C41" s="147">
        <f>SUM(C42:C46)</f>
        <v>0</v>
      </c>
      <c r="D41" s="147">
        <f>SUM(D42:D46)</f>
        <v>0</v>
      </c>
      <c r="E41" s="148"/>
      <c r="F41" s="149"/>
      <c r="G41" s="147">
        <f t="shared" ref="G41:L41" si="7">SUM(G42:G46)</f>
        <v>0</v>
      </c>
      <c r="H41" s="147">
        <f t="shared" si="7"/>
        <v>0</v>
      </c>
      <c r="I41" s="147">
        <f t="shared" si="7"/>
        <v>0</v>
      </c>
      <c r="J41" s="149">
        <f t="shared" si="7"/>
        <v>0</v>
      </c>
      <c r="K41" s="149">
        <f t="shared" si="7"/>
        <v>0</v>
      </c>
      <c r="L41" s="150">
        <f t="shared" si="7"/>
        <v>0</v>
      </c>
    </row>
    <row r="42" spans="1:12" s="5" customFormat="1" x14ac:dyDescent="0.25">
      <c r="A42" s="61"/>
      <c r="B42" s="74"/>
      <c r="C42" s="60"/>
      <c r="D42" s="60"/>
      <c r="E42" s="108"/>
      <c r="F42" s="109"/>
      <c r="G42" s="21"/>
      <c r="H42" s="21"/>
      <c r="I42" s="21"/>
      <c r="J42" s="108"/>
      <c r="K42" s="108"/>
      <c r="L42" s="108"/>
    </row>
    <row r="43" spans="1:12" s="5" customFormat="1" x14ac:dyDescent="0.25">
      <c r="A43" s="61"/>
      <c r="B43" s="74"/>
      <c r="C43" s="60"/>
      <c r="D43" s="60"/>
      <c r="E43" s="108"/>
      <c r="F43" s="109"/>
      <c r="G43" s="21"/>
      <c r="H43" s="21"/>
      <c r="I43" s="21"/>
      <c r="J43" s="108"/>
      <c r="K43" s="108"/>
      <c r="L43" s="108"/>
    </row>
    <row r="44" spans="1:12" s="5" customFormat="1" x14ac:dyDescent="0.25">
      <c r="A44" s="61"/>
      <c r="B44" s="74"/>
      <c r="C44" s="60"/>
      <c r="D44" s="60"/>
      <c r="E44" s="108"/>
      <c r="F44" s="109"/>
      <c r="G44" s="21"/>
      <c r="H44" s="21"/>
      <c r="I44" s="21"/>
      <c r="J44" s="108"/>
      <c r="K44" s="108"/>
      <c r="L44" s="108"/>
    </row>
    <row r="45" spans="1:12" s="5" customFormat="1" x14ac:dyDescent="0.25">
      <c r="A45" s="61"/>
      <c r="B45" s="74"/>
      <c r="C45" s="60"/>
      <c r="D45" s="60"/>
      <c r="E45" s="108"/>
      <c r="F45" s="109"/>
      <c r="G45" s="21"/>
      <c r="H45" s="21"/>
      <c r="I45" s="21"/>
      <c r="J45" s="108"/>
      <c r="K45" s="108"/>
      <c r="L45" s="108"/>
    </row>
    <row r="46" spans="1:12" x14ac:dyDescent="0.25">
      <c r="A46" s="61"/>
      <c r="B46" s="74"/>
      <c r="C46" s="60"/>
      <c r="D46" s="60"/>
      <c r="E46" s="109"/>
      <c r="F46" s="109"/>
      <c r="G46" s="21"/>
      <c r="H46" s="21"/>
      <c r="I46" s="21"/>
      <c r="J46" s="108"/>
      <c r="K46" s="108"/>
      <c r="L46" s="108"/>
    </row>
    <row r="47" spans="1:12" s="5" customFormat="1" ht="37.5" customHeight="1" x14ac:dyDescent="0.25">
      <c r="A47" s="64" t="s">
        <v>97</v>
      </c>
      <c r="B47" s="111" t="s">
        <v>69</v>
      </c>
      <c r="C47" s="111">
        <f>SUM(C48,C52,C57)</f>
        <v>1</v>
      </c>
      <c r="D47" s="111">
        <f>SUM(D48,D52,D57)</f>
        <v>1</v>
      </c>
      <c r="E47" s="110"/>
      <c r="F47" s="63"/>
      <c r="G47" s="111">
        <f t="shared" ref="G47:L47" si="8">SUM(G48,G52,G57)</f>
        <v>30</v>
      </c>
      <c r="H47" s="111">
        <f t="shared" si="8"/>
        <v>0</v>
      </c>
      <c r="I47" s="111">
        <f t="shared" si="8"/>
        <v>920</v>
      </c>
      <c r="J47" s="110">
        <f t="shared" si="8"/>
        <v>0</v>
      </c>
      <c r="K47" s="110">
        <f t="shared" si="8"/>
        <v>1</v>
      </c>
      <c r="L47" s="110">
        <f t="shared" si="8"/>
        <v>0</v>
      </c>
    </row>
    <row r="48" spans="1:12" s="5" customFormat="1" x14ac:dyDescent="0.25">
      <c r="A48" s="61"/>
      <c r="B48" s="146" t="s">
        <v>232</v>
      </c>
      <c r="C48" s="147">
        <f>SUM(C49:C51)</f>
        <v>0</v>
      </c>
      <c r="D48" s="147">
        <f>SUM(D49:D51)</f>
        <v>0</v>
      </c>
      <c r="E48" s="148"/>
      <c r="F48" s="149"/>
      <c r="G48" s="147">
        <f t="shared" ref="G48:L48" si="9">SUM(G49:G51)</f>
        <v>0</v>
      </c>
      <c r="H48" s="147">
        <f t="shared" si="9"/>
        <v>0</v>
      </c>
      <c r="I48" s="147">
        <f t="shared" si="9"/>
        <v>0</v>
      </c>
      <c r="J48" s="149">
        <f t="shared" si="9"/>
        <v>0</v>
      </c>
      <c r="K48" s="149">
        <f t="shared" si="9"/>
        <v>0</v>
      </c>
      <c r="L48" s="150">
        <f t="shared" si="9"/>
        <v>0</v>
      </c>
    </row>
    <row r="49" spans="1:12" s="5" customFormat="1" x14ac:dyDescent="0.25">
      <c r="A49" s="61"/>
      <c r="B49" s="74"/>
      <c r="C49" s="60"/>
      <c r="D49" s="60"/>
      <c r="E49" s="108"/>
      <c r="F49" s="109"/>
      <c r="G49" s="21"/>
      <c r="H49" s="21"/>
      <c r="I49" s="21"/>
      <c r="J49" s="108"/>
      <c r="K49" s="108"/>
      <c r="L49" s="108"/>
    </row>
    <row r="50" spans="1:12" s="5" customFormat="1" x14ac:dyDescent="0.25">
      <c r="A50" s="61"/>
      <c r="B50" s="74"/>
      <c r="C50" s="60"/>
      <c r="D50" s="60"/>
      <c r="E50" s="108"/>
      <c r="F50" s="109"/>
      <c r="G50" s="21"/>
      <c r="H50" s="21"/>
      <c r="I50" s="21"/>
      <c r="J50" s="108"/>
      <c r="K50" s="108"/>
      <c r="L50" s="108"/>
    </row>
    <row r="51" spans="1:12" s="5" customFormat="1" x14ac:dyDescent="0.25">
      <c r="A51" s="61"/>
      <c r="B51" s="74"/>
      <c r="C51" s="60"/>
      <c r="D51" s="60"/>
      <c r="E51" s="108"/>
      <c r="F51" s="109"/>
      <c r="G51" s="21"/>
      <c r="H51" s="21"/>
      <c r="I51" s="21"/>
      <c r="J51" s="108"/>
      <c r="K51" s="108"/>
      <c r="L51" s="108"/>
    </row>
    <row r="52" spans="1:12" s="5" customFormat="1" x14ac:dyDescent="0.25">
      <c r="A52" s="61"/>
      <c r="B52" s="146" t="s">
        <v>233</v>
      </c>
      <c r="C52" s="147">
        <f>SUM(C53:C56)</f>
        <v>1</v>
      </c>
      <c r="D52" s="147">
        <f>SUM(D53:D56)</f>
        <v>1</v>
      </c>
      <c r="E52" s="148"/>
      <c r="F52" s="149"/>
      <c r="G52" s="147">
        <f t="shared" ref="G52:L52" si="10">SUM(G53:G56)</f>
        <v>30</v>
      </c>
      <c r="H52" s="147">
        <f t="shared" si="10"/>
        <v>0</v>
      </c>
      <c r="I52" s="147">
        <f t="shared" si="10"/>
        <v>920</v>
      </c>
      <c r="J52" s="149">
        <f t="shared" si="10"/>
        <v>0</v>
      </c>
      <c r="K52" s="149">
        <f t="shared" si="10"/>
        <v>1</v>
      </c>
      <c r="L52" s="150">
        <f t="shared" si="10"/>
        <v>0</v>
      </c>
    </row>
    <row r="53" spans="1:12" s="5" customFormat="1" ht="409.5" x14ac:dyDescent="0.25">
      <c r="A53" s="61"/>
      <c r="B53" s="74" t="s">
        <v>321</v>
      </c>
      <c r="C53" s="60">
        <v>1</v>
      </c>
      <c r="D53" s="60">
        <v>1</v>
      </c>
      <c r="E53" s="108" t="s">
        <v>322</v>
      </c>
      <c r="F53" s="109" t="s">
        <v>323</v>
      </c>
      <c r="G53" s="21">
        <v>30</v>
      </c>
      <c r="H53" s="21"/>
      <c r="I53" s="21">
        <v>920</v>
      </c>
      <c r="J53" s="108"/>
      <c r="K53" s="108">
        <v>1</v>
      </c>
      <c r="L53" s="108" t="s">
        <v>324</v>
      </c>
    </row>
    <row r="54" spans="1:12" s="5" customFormat="1" x14ac:dyDescent="0.25">
      <c r="A54" s="61"/>
      <c r="B54" s="74"/>
      <c r="C54" s="60"/>
      <c r="D54" s="60"/>
      <c r="E54" s="108"/>
      <c r="F54" s="109"/>
      <c r="G54" s="21"/>
      <c r="H54" s="21"/>
      <c r="I54" s="21"/>
      <c r="J54" s="108"/>
      <c r="K54" s="108"/>
      <c r="L54" s="108"/>
    </row>
    <row r="55" spans="1:12" s="5" customFormat="1" x14ac:dyDescent="0.25">
      <c r="A55" s="61"/>
      <c r="B55" s="74"/>
      <c r="C55" s="60"/>
      <c r="D55" s="60"/>
      <c r="E55" s="108"/>
      <c r="F55" s="109"/>
      <c r="G55" s="21"/>
      <c r="H55" s="21"/>
      <c r="I55" s="21"/>
      <c r="J55" s="108"/>
      <c r="K55" s="108"/>
      <c r="L55" s="108"/>
    </row>
    <row r="56" spans="1:12" s="5" customFormat="1" x14ac:dyDescent="0.25">
      <c r="A56" s="61"/>
      <c r="B56" s="74"/>
      <c r="C56" s="60"/>
      <c r="D56" s="60"/>
      <c r="E56" s="108"/>
      <c r="F56" s="109"/>
      <c r="G56" s="21"/>
      <c r="H56" s="21"/>
      <c r="I56" s="21"/>
      <c r="J56" s="108"/>
      <c r="K56" s="108"/>
      <c r="L56" s="108"/>
    </row>
    <row r="57" spans="1:12" s="5" customFormat="1" x14ac:dyDescent="0.25">
      <c r="A57" s="61"/>
      <c r="B57" s="146" t="s">
        <v>234</v>
      </c>
      <c r="C57" s="147">
        <f>SUM(C58:C60)</f>
        <v>0</v>
      </c>
      <c r="D57" s="147">
        <f>SUM(D58:D60)</f>
        <v>0</v>
      </c>
      <c r="E57" s="148"/>
      <c r="F57" s="149"/>
      <c r="G57" s="147">
        <f t="shared" ref="G57:L57" si="11">SUM(G58:G60)</f>
        <v>0</v>
      </c>
      <c r="H57" s="147">
        <f t="shared" si="11"/>
        <v>0</v>
      </c>
      <c r="I57" s="147">
        <f t="shared" si="11"/>
        <v>0</v>
      </c>
      <c r="J57" s="149">
        <f t="shared" si="11"/>
        <v>0</v>
      </c>
      <c r="K57" s="149">
        <f t="shared" si="11"/>
        <v>0</v>
      </c>
      <c r="L57" s="150">
        <f t="shared" si="11"/>
        <v>0</v>
      </c>
    </row>
    <row r="58" spans="1:12" s="5" customFormat="1" x14ac:dyDescent="0.25">
      <c r="A58" s="61"/>
      <c r="B58" s="74"/>
      <c r="C58" s="60"/>
      <c r="D58" s="60"/>
      <c r="E58" s="108"/>
      <c r="F58" s="109"/>
      <c r="G58" s="21"/>
      <c r="H58" s="21"/>
      <c r="I58" s="21"/>
      <c r="J58" s="108"/>
      <c r="K58" s="108"/>
      <c r="L58" s="108"/>
    </row>
    <row r="59" spans="1:12" s="5" customFormat="1" x14ac:dyDescent="0.25">
      <c r="A59" s="61"/>
      <c r="B59" s="74"/>
      <c r="C59" s="60"/>
      <c r="D59" s="60"/>
      <c r="E59" s="108"/>
      <c r="F59" s="109"/>
      <c r="G59" s="21"/>
      <c r="H59" s="21"/>
      <c r="I59" s="21"/>
      <c r="J59" s="108"/>
      <c r="K59" s="108"/>
      <c r="L59" s="108"/>
    </row>
    <row r="60" spans="1:12" x14ac:dyDescent="0.25">
      <c r="A60" s="61"/>
      <c r="B60" s="74"/>
      <c r="C60" s="60"/>
      <c r="D60" s="60"/>
      <c r="E60" s="109"/>
      <c r="F60" s="109"/>
      <c r="G60" s="21"/>
      <c r="H60" s="21"/>
      <c r="I60" s="21"/>
      <c r="J60" s="108"/>
      <c r="K60" s="108"/>
      <c r="L60" s="108"/>
    </row>
    <row r="61" spans="1:12" s="5" customFormat="1" ht="75" customHeight="1" x14ac:dyDescent="0.25">
      <c r="A61" s="111" t="s">
        <v>98</v>
      </c>
      <c r="B61" s="111" t="s">
        <v>70</v>
      </c>
      <c r="C61" s="111">
        <f>SUM(C62,C66,C70)</f>
        <v>2</v>
      </c>
      <c r="D61" s="111">
        <f>SUM(D62,D66,D70)</f>
        <v>2</v>
      </c>
      <c r="E61" s="110"/>
      <c r="F61" s="111"/>
      <c r="G61" s="111">
        <f t="shared" ref="G61:L61" si="12">SUM(G62,G66,G70)</f>
        <v>40</v>
      </c>
      <c r="H61" s="111">
        <f t="shared" si="12"/>
        <v>0</v>
      </c>
      <c r="I61" s="111">
        <f t="shared" si="12"/>
        <v>1966</v>
      </c>
      <c r="J61" s="110">
        <f t="shared" si="12"/>
        <v>0</v>
      </c>
      <c r="K61" s="110">
        <f t="shared" si="12"/>
        <v>2</v>
      </c>
      <c r="L61" s="110">
        <f t="shared" si="12"/>
        <v>0</v>
      </c>
    </row>
    <row r="62" spans="1:12" s="5" customFormat="1" x14ac:dyDescent="0.25">
      <c r="A62" s="61"/>
      <c r="B62" s="146" t="s">
        <v>232</v>
      </c>
      <c r="C62" s="147">
        <f>SUM(C63:C65)</f>
        <v>0</v>
      </c>
      <c r="D62" s="147">
        <f>SUM(D63:D65)</f>
        <v>0</v>
      </c>
      <c r="E62" s="148"/>
      <c r="F62" s="149"/>
      <c r="G62" s="147">
        <f t="shared" ref="G62:L62" si="13">SUM(G63:G65)</f>
        <v>0</v>
      </c>
      <c r="H62" s="147">
        <f t="shared" si="13"/>
        <v>0</v>
      </c>
      <c r="I62" s="147">
        <f t="shared" si="13"/>
        <v>0</v>
      </c>
      <c r="J62" s="149">
        <f t="shared" si="13"/>
        <v>0</v>
      </c>
      <c r="K62" s="149">
        <f t="shared" si="13"/>
        <v>0</v>
      </c>
      <c r="L62" s="150">
        <f t="shared" si="13"/>
        <v>0</v>
      </c>
    </row>
    <row r="63" spans="1:12" s="5" customFormat="1" x14ac:dyDescent="0.25">
      <c r="A63" s="61"/>
      <c r="B63" s="74"/>
      <c r="C63" s="60"/>
      <c r="D63" s="60"/>
      <c r="E63" s="108"/>
      <c r="F63" s="109"/>
      <c r="G63" s="21"/>
      <c r="H63" s="21"/>
      <c r="I63" s="21"/>
      <c r="J63" s="108"/>
      <c r="K63" s="108"/>
      <c r="L63" s="108"/>
    </row>
    <row r="64" spans="1:12" s="5" customFormat="1" x14ac:dyDescent="0.25">
      <c r="A64" s="61"/>
      <c r="B64" s="74"/>
      <c r="C64" s="60"/>
      <c r="D64" s="60"/>
      <c r="E64" s="108"/>
      <c r="F64" s="109"/>
      <c r="G64" s="21"/>
      <c r="H64" s="21"/>
      <c r="I64" s="21"/>
      <c r="J64" s="108"/>
      <c r="K64" s="108"/>
      <c r="L64" s="108"/>
    </row>
    <row r="65" spans="1:12" s="5" customFormat="1" x14ac:dyDescent="0.25">
      <c r="A65" s="61"/>
      <c r="B65" s="74"/>
      <c r="C65" s="60"/>
      <c r="D65" s="60"/>
      <c r="E65" s="108"/>
      <c r="F65" s="109"/>
      <c r="G65" s="21"/>
      <c r="H65" s="21"/>
      <c r="I65" s="21"/>
      <c r="J65" s="108"/>
      <c r="K65" s="108"/>
      <c r="L65" s="108"/>
    </row>
    <row r="66" spans="1:12" s="5" customFormat="1" x14ac:dyDescent="0.25">
      <c r="A66" s="61"/>
      <c r="B66" s="146" t="s">
        <v>233</v>
      </c>
      <c r="C66" s="147">
        <f>SUM(C67:C69)</f>
        <v>1</v>
      </c>
      <c r="D66" s="147">
        <f>SUM(D67:D69)</f>
        <v>1</v>
      </c>
      <c r="E66" s="148"/>
      <c r="F66" s="149"/>
      <c r="G66" s="147">
        <f t="shared" ref="G66:L66" si="14">SUM(G67:G69)</f>
        <v>10</v>
      </c>
      <c r="H66" s="147">
        <f t="shared" si="14"/>
        <v>0</v>
      </c>
      <c r="I66" s="147">
        <f t="shared" si="14"/>
        <v>720</v>
      </c>
      <c r="J66" s="149">
        <f t="shared" si="14"/>
        <v>0</v>
      </c>
      <c r="K66" s="149">
        <f t="shared" si="14"/>
        <v>1</v>
      </c>
      <c r="L66" s="150">
        <f t="shared" si="14"/>
        <v>0</v>
      </c>
    </row>
    <row r="67" spans="1:12" s="5" customFormat="1" ht="409.5" x14ac:dyDescent="0.25">
      <c r="A67" s="61"/>
      <c r="B67" s="74" t="s">
        <v>325</v>
      </c>
      <c r="C67" s="60">
        <v>1</v>
      </c>
      <c r="D67" s="60">
        <v>1</v>
      </c>
      <c r="E67" s="108" t="s">
        <v>326</v>
      </c>
      <c r="F67" s="109" t="s">
        <v>313</v>
      </c>
      <c r="G67" s="21">
        <v>10</v>
      </c>
      <c r="H67" s="21"/>
      <c r="I67" s="21">
        <v>720</v>
      </c>
      <c r="J67" s="108"/>
      <c r="K67" s="108">
        <v>1</v>
      </c>
      <c r="L67" s="108"/>
    </row>
    <row r="68" spans="1:12" s="5" customFormat="1" x14ac:dyDescent="0.25">
      <c r="A68" s="61"/>
      <c r="B68" s="74"/>
      <c r="C68" s="60"/>
      <c r="D68" s="60"/>
      <c r="E68" s="108"/>
      <c r="F68" s="109"/>
      <c r="G68" s="21"/>
      <c r="H68" s="21"/>
      <c r="I68" s="21"/>
      <c r="J68" s="108"/>
      <c r="K68" s="108"/>
      <c r="L68" s="108"/>
    </row>
    <row r="69" spans="1:12" s="5" customFormat="1" x14ac:dyDescent="0.25">
      <c r="A69" s="61"/>
      <c r="B69" s="74"/>
      <c r="C69" s="60"/>
      <c r="D69" s="60"/>
      <c r="E69" s="108"/>
      <c r="F69" s="109"/>
      <c r="G69" s="21"/>
      <c r="H69" s="21"/>
      <c r="I69" s="21"/>
      <c r="J69" s="108"/>
      <c r="K69" s="108"/>
      <c r="L69" s="108"/>
    </row>
    <row r="70" spans="1:12" s="5" customFormat="1" x14ac:dyDescent="0.25">
      <c r="A70" s="61"/>
      <c r="B70" s="146" t="s">
        <v>234</v>
      </c>
      <c r="C70" s="147">
        <f>SUM(C71:C74)</f>
        <v>1</v>
      </c>
      <c r="D70" s="147">
        <f>SUM(D71:D74)</f>
        <v>1</v>
      </c>
      <c r="E70" s="148"/>
      <c r="F70" s="149"/>
      <c r="G70" s="147">
        <f t="shared" ref="G70:L70" si="15">SUM(G71:G74)</f>
        <v>30</v>
      </c>
      <c r="H70" s="147">
        <f t="shared" si="15"/>
        <v>0</v>
      </c>
      <c r="I70" s="147">
        <f t="shared" si="15"/>
        <v>1246</v>
      </c>
      <c r="J70" s="149">
        <f t="shared" si="15"/>
        <v>0</v>
      </c>
      <c r="K70" s="149">
        <f t="shared" si="15"/>
        <v>1</v>
      </c>
      <c r="L70" s="150">
        <f t="shared" si="15"/>
        <v>0</v>
      </c>
    </row>
    <row r="71" spans="1:12" s="5" customFormat="1" ht="409.5" x14ac:dyDescent="0.25">
      <c r="A71" s="61"/>
      <c r="B71" s="74" t="s">
        <v>327</v>
      </c>
      <c r="C71" s="60">
        <v>1</v>
      </c>
      <c r="D71" s="60">
        <v>1</v>
      </c>
      <c r="E71" s="108" t="s">
        <v>328</v>
      </c>
      <c r="F71" s="109" t="s">
        <v>329</v>
      </c>
      <c r="G71" s="21">
        <v>30</v>
      </c>
      <c r="H71" s="21"/>
      <c r="I71" s="21">
        <v>1246</v>
      </c>
      <c r="J71" s="108"/>
      <c r="K71" s="108">
        <v>1</v>
      </c>
      <c r="L71" s="108"/>
    </row>
    <row r="72" spans="1:12" s="5" customFormat="1" x14ac:dyDescent="0.25">
      <c r="A72" s="61"/>
      <c r="B72" s="74"/>
      <c r="C72" s="60"/>
      <c r="D72" s="60"/>
      <c r="E72" s="108"/>
      <c r="F72" s="109"/>
      <c r="G72" s="21"/>
      <c r="H72" s="21"/>
      <c r="I72" s="21"/>
      <c r="J72" s="108"/>
      <c r="K72" s="108"/>
      <c r="L72" s="108"/>
    </row>
    <row r="73" spans="1:12" s="5" customFormat="1" x14ac:dyDescent="0.25">
      <c r="A73" s="61"/>
      <c r="B73" s="74"/>
      <c r="C73" s="60"/>
      <c r="D73" s="60"/>
      <c r="E73" s="108"/>
      <c r="F73" s="109"/>
      <c r="G73" s="21"/>
      <c r="H73" s="21"/>
      <c r="I73" s="21"/>
      <c r="J73" s="108"/>
      <c r="K73" s="108"/>
      <c r="L73" s="108"/>
    </row>
    <row r="74" spans="1:12" x14ac:dyDescent="0.25">
      <c r="A74" s="61"/>
      <c r="B74" s="74"/>
      <c r="C74" s="60"/>
      <c r="D74" s="60"/>
      <c r="E74" s="109"/>
      <c r="F74" s="109"/>
      <c r="G74" s="21"/>
      <c r="H74" s="21"/>
      <c r="I74" s="21"/>
      <c r="J74" s="108"/>
      <c r="K74" s="108"/>
      <c r="L74" s="108"/>
    </row>
    <row r="75" spans="1:12" s="5" customFormat="1" ht="93.75" customHeight="1" x14ac:dyDescent="0.25">
      <c r="A75" s="111" t="s">
        <v>99</v>
      </c>
      <c r="B75" s="111" t="s">
        <v>71</v>
      </c>
      <c r="C75" s="111">
        <f>SUM(C76,C80,C86)</f>
        <v>1</v>
      </c>
      <c r="D75" s="111">
        <f>SUM(D76,D80,D86)</f>
        <v>1</v>
      </c>
      <c r="E75" s="110"/>
      <c r="F75" s="111"/>
      <c r="G75" s="111">
        <f t="shared" ref="G75:L75" si="16">SUM(G76,G80,G86)</f>
        <v>10</v>
      </c>
      <c r="H75" s="111">
        <f t="shared" si="16"/>
        <v>0</v>
      </c>
      <c r="I75" s="111">
        <f t="shared" si="16"/>
        <v>625</v>
      </c>
      <c r="J75" s="110">
        <f t="shared" si="16"/>
        <v>0</v>
      </c>
      <c r="K75" s="110">
        <f t="shared" si="16"/>
        <v>1</v>
      </c>
      <c r="L75" s="110">
        <f t="shared" si="16"/>
        <v>0</v>
      </c>
    </row>
    <row r="76" spans="1:12" s="5" customFormat="1" x14ac:dyDescent="0.25">
      <c r="A76" s="61"/>
      <c r="B76" s="146" t="s">
        <v>232</v>
      </c>
      <c r="C76" s="147">
        <f>SUM(C77:C79)</f>
        <v>0</v>
      </c>
      <c r="D76" s="147">
        <f>SUM(D77:D79)</f>
        <v>0</v>
      </c>
      <c r="E76" s="148"/>
      <c r="F76" s="149"/>
      <c r="G76" s="147">
        <f t="shared" ref="G76:L76" si="17">SUM(G77:G79)</f>
        <v>0</v>
      </c>
      <c r="H76" s="147">
        <f t="shared" si="17"/>
        <v>0</v>
      </c>
      <c r="I76" s="147">
        <f t="shared" si="17"/>
        <v>0</v>
      </c>
      <c r="J76" s="149">
        <f t="shared" si="17"/>
        <v>0</v>
      </c>
      <c r="K76" s="149">
        <f t="shared" si="17"/>
        <v>0</v>
      </c>
      <c r="L76" s="150">
        <f t="shared" si="17"/>
        <v>0</v>
      </c>
    </row>
    <row r="77" spans="1:12" s="5" customFormat="1" x14ac:dyDescent="0.25">
      <c r="A77" s="61"/>
      <c r="B77" s="74"/>
      <c r="C77" s="60"/>
      <c r="D77" s="60"/>
      <c r="E77" s="108"/>
      <c r="F77" s="109"/>
      <c r="G77" s="21"/>
      <c r="H77" s="21"/>
      <c r="I77" s="21"/>
      <c r="J77" s="108"/>
      <c r="K77" s="108"/>
      <c r="L77" s="108"/>
    </row>
    <row r="78" spans="1:12" s="5" customFormat="1" x14ac:dyDescent="0.25">
      <c r="A78" s="61"/>
      <c r="B78" s="74"/>
      <c r="C78" s="60"/>
      <c r="D78" s="60"/>
      <c r="E78" s="108"/>
      <c r="F78" s="109"/>
      <c r="G78" s="21"/>
      <c r="H78" s="21"/>
      <c r="I78" s="21"/>
      <c r="J78" s="108"/>
      <c r="K78" s="108"/>
      <c r="L78" s="108"/>
    </row>
    <row r="79" spans="1:12" s="5" customFormat="1" x14ac:dyDescent="0.25">
      <c r="A79" s="61"/>
      <c r="B79" s="74"/>
      <c r="C79" s="60"/>
      <c r="D79" s="60"/>
      <c r="E79" s="108"/>
      <c r="F79" s="109"/>
      <c r="G79" s="21"/>
      <c r="H79" s="21"/>
      <c r="I79" s="21"/>
      <c r="J79" s="108"/>
      <c r="K79" s="108"/>
      <c r="L79" s="108"/>
    </row>
    <row r="80" spans="1:12" s="5" customFormat="1" x14ac:dyDescent="0.25">
      <c r="A80" s="61"/>
      <c r="B80" s="146" t="s">
        <v>233</v>
      </c>
      <c r="C80" s="147">
        <f>SUM(C81:C85)</f>
        <v>1</v>
      </c>
      <c r="D80" s="147">
        <f>SUM(D81:D85)</f>
        <v>1</v>
      </c>
      <c r="E80" s="148"/>
      <c r="F80" s="149"/>
      <c r="G80" s="147">
        <f t="shared" ref="G80:L80" si="18">SUM(G81:G85)</f>
        <v>10</v>
      </c>
      <c r="H80" s="147">
        <f t="shared" si="18"/>
        <v>0</v>
      </c>
      <c r="I80" s="147">
        <f t="shared" si="18"/>
        <v>625</v>
      </c>
      <c r="J80" s="149">
        <f t="shared" si="18"/>
        <v>0</v>
      </c>
      <c r="K80" s="149">
        <f t="shared" si="18"/>
        <v>1</v>
      </c>
      <c r="L80" s="150">
        <f t="shared" si="18"/>
        <v>0</v>
      </c>
    </row>
    <row r="81" spans="1:12" s="5" customFormat="1" ht="409.5" x14ac:dyDescent="0.25">
      <c r="A81" s="61"/>
      <c r="B81" s="74" t="s">
        <v>330</v>
      </c>
      <c r="C81" s="60">
        <v>1</v>
      </c>
      <c r="D81" s="60">
        <v>1</v>
      </c>
      <c r="E81" s="108" t="s">
        <v>331</v>
      </c>
      <c r="F81" s="109" t="s">
        <v>329</v>
      </c>
      <c r="G81" s="21">
        <v>10</v>
      </c>
      <c r="H81" s="21"/>
      <c r="I81" s="21">
        <v>625</v>
      </c>
      <c r="J81" s="108"/>
      <c r="K81" s="108">
        <v>1</v>
      </c>
      <c r="L81" s="108" t="s">
        <v>318</v>
      </c>
    </row>
    <row r="82" spans="1:12" s="5" customFormat="1" x14ac:dyDescent="0.25">
      <c r="A82" s="61"/>
      <c r="B82" s="74"/>
      <c r="C82" s="60"/>
      <c r="D82" s="60"/>
      <c r="E82" s="108"/>
      <c r="F82" s="109"/>
      <c r="G82" s="21"/>
      <c r="H82" s="21"/>
      <c r="I82" s="21"/>
      <c r="J82" s="108"/>
      <c r="K82" s="108"/>
      <c r="L82" s="108"/>
    </row>
    <row r="83" spans="1:12" s="5" customFormat="1" x14ac:dyDescent="0.25">
      <c r="A83" s="61"/>
      <c r="B83" s="74"/>
      <c r="C83" s="60"/>
      <c r="D83" s="60"/>
      <c r="E83" s="108"/>
      <c r="F83" s="109"/>
      <c r="G83" s="21"/>
      <c r="H83" s="21"/>
      <c r="I83" s="21"/>
      <c r="J83" s="108"/>
      <c r="K83" s="108"/>
      <c r="L83" s="108"/>
    </row>
    <row r="84" spans="1:12" s="5" customFormat="1" x14ac:dyDescent="0.25">
      <c r="A84" s="61"/>
      <c r="B84" s="74"/>
      <c r="C84" s="60"/>
      <c r="D84" s="60"/>
      <c r="E84" s="108"/>
      <c r="F84" s="109"/>
      <c r="G84" s="21"/>
      <c r="H84" s="21"/>
      <c r="I84" s="21"/>
      <c r="J84" s="108"/>
      <c r="K84" s="108"/>
      <c r="L84" s="108"/>
    </row>
    <row r="85" spans="1:12" s="5" customFormat="1" x14ac:dyDescent="0.25">
      <c r="A85" s="61"/>
      <c r="B85" s="74"/>
      <c r="C85" s="60"/>
      <c r="D85" s="60"/>
      <c r="E85" s="108"/>
      <c r="F85" s="109"/>
      <c r="G85" s="21"/>
      <c r="H85" s="21"/>
      <c r="I85" s="21"/>
      <c r="J85" s="108"/>
      <c r="K85" s="108"/>
      <c r="L85" s="108"/>
    </row>
    <row r="86" spans="1:12" s="5" customFormat="1" x14ac:dyDescent="0.25">
      <c r="A86" s="61"/>
      <c r="B86" s="146" t="s">
        <v>234</v>
      </c>
      <c r="C86" s="147">
        <f>SUM(C87:C90)</f>
        <v>0</v>
      </c>
      <c r="D86" s="147">
        <f>SUM(D87:D90)</f>
        <v>0</v>
      </c>
      <c r="E86" s="148"/>
      <c r="F86" s="149"/>
      <c r="G86" s="147">
        <f t="shared" ref="G86:L86" si="19">SUM(G87:G90)</f>
        <v>0</v>
      </c>
      <c r="H86" s="147">
        <f t="shared" si="19"/>
        <v>0</v>
      </c>
      <c r="I86" s="147">
        <f t="shared" si="19"/>
        <v>0</v>
      </c>
      <c r="J86" s="149">
        <f t="shared" si="19"/>
        <v>0</v>
      </c>
      <c r="K86" s="149">
        <f t="shared" si="19"/>
        <v>0</v>
      </c>
      <c r="L86" s="150">
        <f t="shared" si="19"/>
        <v>0</v>
      </c>
    </row>
    <row r="87" spans="1:12" s="5" customFormat="1" x14ac:dyDescent="0.25">
      <c r="A87" s="61"/>
      <c r="B87" s="74"/>
      <c r="C87" s="60"/>
      <c r="D87" s="60"/>
      <c r="E87" s="108"/>
      <c r="F87" s="109"/>
      <c r="G87" s="21"/>
      <c r="H87" s="21"/>
      <c r="I87" s="21"/>
      <c r="J87" s="108"/>
      <c r="K87" s="108"/>
      <c r="L87" s="108"/>
    </row>
    <row r="88" spans="1:12" s="5" customFormat="1" x14ac:dyDescent="0.25">
      <c r="A88" s="61"/>
      <c r="B88" s="74"/>
      <c r="C88" s="60"/>
      <c r="D88" s="60"/>
      <c r="E88" s="108"/>
      <c r="F88" s="109"/>
      <c r="G88" s="21"/>
      <c r="H88" s="21"/>
      <c r="I88" s="21"/>
      <c r="J88" s="108"/>
      <c r="K88" s="108"/>
      <c r="L88" s="108"/>
    </row>
    <row r="89" spans="1:12" s="5" customFormat="1" x14ac:dyDescent="0.25">
      <c r="A89" s="61"/>
      <c r="B89" s="74"/>
      <c r="C89" s="60"/>
      <c r="D89" s="60"/>
      <c r="E89" s="108"/>
      <c r="F89" s="109"/>
      <c r="G89" s="21"/>
      <c r="H89" s="21"/>
      <c r="I89" s="21"/>
      <c r="J89" s="108"/>
      <c r="K89" s="108"/>
      <c r="L89" s="108"/>
    </row>
    <row r="90" spans="1:12" x14ac:dyDescent="0.25">
      <c r="A90" s="61"/>
      <c r="B90" s="74"/>
      <c r="C90" s="60"/>
      <c r="D90" s="60"/>
      <c r="E90" s="109"/>
      <c r="F90" s="109"/>
      <c r="G90" s="21"/>
      <c r="H90" s="21"/>
      <c r="I90" s="21"/>
      <c r="J90" s="108"/>
      <c r="K90" s="108"/>
      <c r="L90" s="108"/>
    </row>
    <row r="91" spans="1:12" s="5" customFormat="1" ht="75" customHeight="1" x14ac:dyDescent="0.25">
      <c r="A91" s="111" t="s">
        <v>100</v>
      </c>
      <c r="B91" s="111" t="s">
        <v>72</v>
      </c>
      <c r="C91" s="111">
        <f>SUM(C92,C96,C102)</f>
        <v>2</v>
      </c>
      <c r="D91" s="111">
        <f>SUM(D92,D96,D102)</f>
        <v>2</v>
      </c>
      <c r="E91" s="110"/>
      <c r="F91" s="111"/>
      <c r="G91" s="111">
        <f>SUM(G92,G96,G102)</f>
        <v>25</v>
      </c>
      <c r="H91" s="111">
        <f>SUM(H92,H96,H102)</f>
        <v>18</v>
      </c>
      <c r="I91" s="111">
        <f>SUM(CI92,I96,I102)</f>
        <v>261</v>
      </c>
      <c r="J91" s="110">
        <f>SUM(J92,J96,J102)</f>
        <v>0</v>
      </c>
      <c r="K91" s="110">
        <f>SUM(K92,K96,K102)</f>
        <v>1</v>
      </c>
      <c r="L91" s="110">
        <f>SUM(L92,L96,L102)</f>
        <v>0</v>
      </c>
    </row>
    <row r="92" spans="1:12" s="5" customFormat="1" x14ac:dyDescent="0.25">
      <c r="A92" s="61"/>
      <c r="B92" s="146" t="s">
        <v>232</v>
      </c>
      <c r="C92" s="147">
        <f>SUM(C93:C95)</f>
        <v>0</v>
      </c>
      <c r="D92" s="147">
        <f>SUM(D93:D95)</f>
        <v>0</v>
      </c>
      <c r="E92" s="148"/>
      <c r="F92" s="149"/>
      <c r="G92" s="147">
        <f t="shared" ref="G92:L92" si="20">SUM(G93:G95)</f>
        <v>0</v>
      </c>
      <c r="H92" s="147">
        <f t="shared" si="20"/>
        <v>0</v>
      </c>
      <c r="I92" s="147">
        <f t="shared" si="20"/>
        <v>0</v>
      </c>
      <c r="J92" s="149">
        <f t="shared" si="20"/>
        <v>0</v>
      </c>
      <c r="K92" s="149">
        <f t="shared" si="20"/>
        <v>0</v>
      </c>
      <c r="L92" s="150">
        <f t="shared" si="20"/>
        <v>0</v>
      </c>
    </row>
    <row r="93" spans="1:12" s="5" customFormat="1" x14ac:dyDescent="0.25">
      <c r="A93" s="61"/>
      <c r="B93" s="74"/>
      <c r="C93" s="60"/>
      <c r="D93" s="60"/>
      <c r="E93" s="108"/>
      <c r="F93" s="109"/>
      <c r="G93" s="21"/>
      <c r="H93" s="21"/>
      <c r="I93" s="21"/>
      <c r="J93" s="108"/>
      <c r="K93" s="108"/>
      <c r="L93" s="108"/>
    </row>
    <row r="94" spans="1:12" s="5" customFormat="1" x14ac:dyDescent="0.25">
      <c r="A94" s="61"/>
      <c r="B94" s="74"/>
      <c r="C94" s="60"/>
      <c r="D94" s="60"/>
      <c r="E94" s="108"/>
      <c r="F94" s="109"/>
      <c r="G94" s="21"/>
      <c r="H94" s="21"/>
      <c r="I94" s="21"/>
      <c r="J94" s="108"/>
      <c r="K94" s="108"/>
      <c r="L94" s="108"/>
    </row>
    <row r="95" spans="1:12" s="5" customFormat="1" x14ac:dyDescent="0.25">
      <c r="A95" s="61"/>
      <c r="B95" s="74"/>
      <c r="C95" s="60"/>
      <c r="D95" s="60"/>
      <c r="E95" s="108"/>
      <c r="F95" s="109"/>
      <c r="G95" s="21"/>
      <c r="H95" s="21"/>
      <c r="I95" s="21"/>
      <c r="J95" s="108"/>
      <c r="K95" s="108"/>
      <c r="L95" s="108"/>
    </row>
    <row r="96" spans="1:12" s="5" customFormat="1" x14ac:dyDescent="0.25">
      <c r="A96" s="61"/>
      <c r="B96" s="146" t="s">
        <v>233</v>
      </c>
      <c r="C96" s="147">
        <v>0</v>
      </c>
      <c r="D96" s="147">
        <v>0</v>
      </c>
      <c r="E96" s="148"/>
      <c r="F96" s="149"/>
      <c r="G96" s="147">
        <f t="shared" ref="G96:L96" si="21">SUM(G97:G101)</f>
        <v>0</v>
      </c>
      <c r="H96" s="147">
        <f t="shared" si="21"/>
        <v>0</v>
      </c>
      <c r="I96" s="147">
        <f t="shared" si="21"/>
        <v>0</v>
      </c>
      <c r="J96" s="149">
        <f t="shared" si="21"/>
        <v>0</v>
      </c>
      <c r="K96" s="149">
        <f t="shared" si="21"/>
        <v>0</v>
      </c>
      <c r="L96" s="150">
        <f t="shared" si="21"/>
        <v>0</v>
      </c>
    </row>
    <row r="97" spans="1:12" s="5" customFormat="1" x14ac:dyDescent="0.25">
      <c r="A97" s="61"/>
      <c r="B97" s="74"/>
      <c r="C97" s="60"/>
      <c r="D97" s="60"/>
      <c r="E97" s="108"/>
      <c r="F97" s="109"/>
      <c r="G97" s="21"/>
      <c r="H97" s="21"/>
      <c r="I97" s="21"/>
      <c r="J97" s="108"/>
      <c r="K97" s="108"/>
      <c r="L97" s="108"/>
    </row>
    <row r="98" spans="1:12" s="5" customFormat="1" x14ac:dyDescent="0.25">
      <c r="A98" s="61"/>
      <c r="B98" s="74"/>
      <c r="C98" s="60"/>
      <c r="D98" s="60"/>
      <c r="E98" s="108"/>
      <c r="F98" s="109"/>
      <c r="G98" s="21"/>
      <c r="H98" s="21"/>
      <c r="I98" s="21"/>
      <c r="J98" s="108"/>
      <c r="K98" s="108"/>
      <c r="L98" s="108"/>
    </row>
    <row r="99" spans="1:12" s="5" customFormat="1" x14ac:dyDescent="0.25">
      <c r="A99" s="61"/>
      <c r="B99" s="74"/>
      <c r="C99" s="60"/>
      <c r="D99" s="60"/>
      <c r="E99" s="108"/>
      <c r="F99" s="109"/>
      <c r="G99" s="21"/>
      <c r="H99" s="21"/>
      <c r="I99" s="21"/>
      <c r="J99" s="108"/>
      <c r="K99" s="108"/>
      <c r="L99" s="108"/>
    </row>
    <row r="100" spans="1:12" s="5" customFormat="1" x14ac:dyDescent="0.25">
      <c r="A100" s="61"/>
      <c r="B100" s="74"/>
      <c r="C100" s="60"/>
      <c r="D100" s="60"/>
      <c r="E100" s="108"/>
      <c r="F100" s="109"/>
      <c r="G100" s="21"/>
      <c r="H100" s="21"/>
      <c r="I100" s="21"/>
      <c r="J100" s="108"/>
      <c r="K100" s="108"/>
      <c r="L100" s="108"/>
    </row>
    <row r="101" spans="1:12" s="5" customFormat="1" x14ac:dyDescent="0.25">
      <c r="A101" s="61"/>
      <c r="B101" s="74"/>
      <c r="C101" s="60"/>
      <c r="D101" s="60"/>
      <c r="E101" s="108"/>
      <c r="F101" s="109"/>
      <c r="G101" s="21"/>
      <c r="H101" s="21"/>
      <c r="I101" s="21"/>
      <c r="J101" s="108"/>
      <c r="K101" s="108"/>
      <c r="L101" s="108"/>
    </row>
    <row r="102" spans="1:12" s="5" customFormat="1" x14ac:dyDescent="0.25">
      <c r="A102" s="61"/>
      <c r="B102" s="146" t="s">
        <v>234</v>
      </c>
      <c r="C102" s="147">
        <f>SUM(C103:C106)</f>
        <v>2</v>
      </c>
      <c r="D102" s="147">
        <f>SUM(D103:D106)</f>
        <v>2</v>
      </c>
      <c r="E102" s="148"/>
      <c r="F102" s="149"/>
      <c r="G102" s="147">
        <f t="shared" ref="G102:L102" si="22">SUM(G103:G106)</f>
        <v>25</v>
      </c>
      <c r="H102" s="147">
        <f t="shared" si="22"/>
        <v>18</v>
      </c>
      <c r="I102" s="147">
        <f t="shared" si="22"/>
        <v>261</v>
      </c>
      <c r="J102" s="149">
        <f t="shared" si="22"/>
        <v>0</v>
      </c>
      <c r="K102" s="149">
        <f t="shared" si="22"/>
        <v>1</v>
      </c>
      <c r="L102" s="150">
        <f t="shared" si="22"/>
        <v>0</v>
      </c>
    </row>
    <row r="103" spans="1:12" s="5" customFormat="1" ht="409.5" x14ac:dyDescent="0.25">
      <c r="A103" s="61"/>
      <c r="B103" s="74" t="s">
        <v>332</v>
      </c>
      <c r="C103" s="60">
        <v>1</v>
      </c>
      <c r="D103" s="60">
        <v>1</v>
      </c>
      <c r="E103" s="108" t="s">
        <v>333</v>
      </c>
      <c r="F103" s="109" t="s">
        <v>334</v>
      </c>
      <c r="G103" s="21">
        <v>11</v>
      </c>
      <c r="H103" s="21">
        <v>11</v>
      </c>
      <c r="I103" s="21">
        <v>35</v>
      </c>
      <c r="J103" s="108"/>
      <c r="K103" s="108"/>
      <c r="L103" s="108"/>
    </row>
    <row r="104" spans="1:12" s="5" customFormat="1" ht="409.5" x14ac:dyDescent="0.25">
      <c r="A104" s="61"/>
      <c r="B104" s="74" t="s">
        <v>335</v>
      </c>
      <c r="C104" s="60">
        <v>1</v>
      </c>
      <c r="D104" s="60">
        <v>1</v>
      </c>
      <c r="E104" s="108" t="s">
        <v>336</v>
      </c>
      <c r="F104" s="109" t="s">
        <v>337</v>
      </c>
      <c r="G104" s="21">
        <v>14</v>
      </c>
      <c r="H104" s="21">
        <v>7</v>
      </c>
      <c r="I104" s="21">
        <v>226</v>
      </c>
      <c r="J104" s="108"/>
      <c r="K104" s="108">
        <v>1</v>
      </c>
      <c r="L104" s="108"/>
    </row>
    <row r="105" spans="1:12" s="5" customFormat="1" x14ac:dyDescent="0.25">
      <c r="A105" s="61"/>
      <c r="B105" s="74"/>
      <c r="C105" s="60"/>
      <c r="D105" s="60"/>
      <c r="E105" s="108"/>
      <c r="F105" s="109"/>
      <c r="G105" s="21"/>
      <c r="H105" s="21"/>
      <c r="I105" s="21"/>
      <c r="J105" s="108"/>
      <c r="K105" s="108"/>
      <c r="L105" s="108"/>
    </row>
    <row r="106" spans="1:12" x14ac:dyDescent="0.25">
      <c r="A106" s="61"/>
      <c r="B106" s="74"/>
      <c r="C106" s="60"/>
      <c r="D106" s="60"/>
      <c r="E106" s="109"/>
      <c r="F106" s="109"/>
      <c r="G106" s="21"/>
      <c r="H106" s="21"/>
      <c r="I106" s="21"/>
      <c r="J106" s="108"/>
      <c r="K106" s="108"/>
      <c r="L106" s="108"/>
    </row>
    <row r="107" spans="1:12" ht="187.5" customHeight="1" x14ac:dyDescent="0.25">
      <c r="A107" s="111" t="s">
        <v>196</v>
      </c>
      <c r="B107" s="111" t="s">
        <v>197</v>
      </c>
      <c r="C107" s="111">
        <f>SUM(C108,C112,C115)</f>
        <v>0</v>
      </c>
      <c r="D107" s="111">
        <f>SUM(D108,D112,D115)</f>
        <v>0</v>
      </c>
      <c r="E107" s="110"/>
      <c r="F107" s="111"/>
      <c r="G107" s="111">
        <f t="shared" ref="G107:L107" si="23">SUM(G108,G112,G115)</f>
        <v>0</v>
      </c>
      <c r="H107" s="111">
        <f t="shared" si="23"/>
        <v>0</v>
      </c>
      <c r="I107" s="111">
        <f t="shared" si="23"/>
        <v>0</v>
      </c>
      <c r="J107" s="110">
        <f t="shared" si="23"/>
        <v>0</v>
      </c>
      <c r="K107" s="110">
        <f t="shared" si="23"/>
        <v>0</v>
      </c>
      <c r="L107" s="110">
        <f t="shared" si="23"/>
        <v>0</v>
      </c>
    </row>
    <row r="108" spans="1:12" x14ac:dyDescent="0.25">
      <c r="A108" s="61"/>
      <c r="B108" s="146" t="s">
        <v>232</v>
      </c>
      <c r="C108" s="147">
        <f>SUM(C109:C111)</f>
        <v>0</v>
      </c>
      <c r="D108" s="147">
        <f>SUM(D109:D111)</f>
        <v>0</v>
      </c>
      <c r="E108" s="148"/>
      <c r="F108" s="149"/>
      <c r="G108" s="147">
        <f t="shared" ref="G108:L108" si="24">SUM(G109:G111)</f>
        <v>0</v>
      </c>
      <c r="H108" s="147">
        <f t="shared" si="24"/>
        <v>0</v>
      </c>
      <c r="I108" s="147">
        <f t="shared" si="24"/>
        <v>0</v>
      </c>
      <c r="J108" s="149">
        <f t="shared" si="24"/>
        <v>0</v>
      </c>
      <c r="K108" s="149">
        <f t="shared" si="24"/>
        <v>0</v>
      </c>
      <c r="L108" s="150">
        <f t="shared" si="24"/>
        <v>0</v>
      </c>
    </row>
    <row r="109" spans="1:12" x14ac:dyDescent="0.25">
      <c r="A109" s="61"/>
      <c r="B109" s="74"/>
      <c r="C109" s="60"/>
      <c r="D109" s="60"/>
      <c r="E109" s="108"/>
      <c r="F109" s="109"/>
      <c r="G109" s="21"/>
      <c r="H109" s="21"/>
      <c r="I109" s="21"/>
      <c r="J109" s="108"/>
      <c r="K109" s="108"/>
      <c r="L109" s="108"/>
    </row>
    <row r="110" spans="1:12" x14ac:dyDescent="0.25">
      <c r="A110" s="61"/>
      <c r="B110" s="74"/>
      <c r="C110" s="60"/>
      <c r="D110" s="60"/>
      <c r="E110" s="108"/>
      <c r="F110" s="109"/>
      <c r="G110" s="21"/>
      <c r="H110" s="21"/>
      <c r="I110" s="21"/>
      <c r="J110" s="108"/>
      <c r="K110" s="108"/>
      <c r="L110" s="108"/>
    </row>
    <row r="111" spans="1:12" x14ac:dyDescent="0.25">
      <c r="A111" s="61"/>
      <c r="B111" s="74"/>
      <c r="C111" s="60"/>
      <c r="D111" s="60"/>
      <c r="E111" s="108"/>
      <c r="F111" s="109"/>
      <c r="G111" s="21"/>
      <c r="H111" s="21"/>
      <c r="I111" s="21"/>
      <c r="J111" s="108"/>
      <c r="K111" s="108"/>
      <c r="L111" s="108"/>
    </row>
    <row r="112" spans="1:12" x14ac:dyDescent="0.25">
      <c r="A112" s="61"/>
      <c r="B112" s="146" t="s">
        <v>233</v>
      </c>
      <c r="C112" s="147">
        <f>SUM(C113:C114)</f>
        <v>0</v>
      </c>
      <c r="D112" s="147">
        <f>SUM(D113:D114)</f>
        <v>0</v>
      </c>
      <c r="E112" s="148"/>
      <c r="F112" s="149"/>
      <c r="G112" s="147">
        <f t="shared" ref="G112:L112" si="25">SUM(G113:G114)</f>
        <v>0</v>
      </c>
      <c r="H112" s="147">
        <f t="shared" si="25"/>
        <v>0</v>
      </c>
      <c r="I112" s="147">
        <f t="shared" si="25"/>
        <v>0</v>
      </c>
      <c r="J112" s="149">
        <f t="shared" si="25"/>
        <v>0</v>
      </c>
      <c r="K112" s="149">
        <f t="shared" si="25"/>
        <v>0</v>
      </c>
      <c r="L112" s="150">
        <f t="shared" si="25"/>
        <v>0</v>
      </c>
    </row>
    <row r="113" spans="1:12" x14ac:dyDescent="0.25">
      <c r="A113" s="61"/>
      <c r="B113" s="74"/>
      <c r="C113" s="60"/>
      <c r="D113" s="60"/>
      <c r="E113" s="108"/>
      <c r="F113" s="109"/>
      <c r="G113" s="21"/>
      <c r="H113" s="21"/>
      <c r="I113" s="21"/>
      <c r="J113" s="108"/>
      <c r="K113" s="108"/>
      <c r="L113" s="108"/>
    </row>
    <row r="114" spans="1:12" x14ac:dyDescent="0.25">
      <c r="A114" s="61"/>
      <c r="B114" s="74"/>
      <c r="C114" s="60"/>
      <c r="D114" s="60"/>
      <c r="E114" s="108"/>
      <c r="F114" s="109"/>
      <c r="G114" s="21"/>
      <c r="H114" s="21"/>
      <c r="I114" s="21"/>
      <c r="J114" s="108"/>
      <c r="K114" s="108"/>
      <c r="L114" s="108"/>
    </row>
    <row r="115" spans="1:12" x14ac:dyDescent="0.25">
      <c r="A115" s="61"/>
      <c r="B115" s="146" t="s">
        <v>234</v>
      </c>
      <c r="C115" s="147">
        <f>SUM(C116:C118)</f>
        <v>0</v>
      </c>
      <c r="D115" s="147">
        <f>SUM(D116:D118)</f>
        <v>0</v>
      </c>
      <c r="E115" s="148"/>
      <c r="F115" s="149"/>
      <c r="G115" s="147">
        <f t="shared" ref="G115:L115" si="26">SUM(G116:G118)</f>
        <v>0</v>
      </c>
      <c r="H115" s="147">
        <f t="shared" si="26"/>
        <v>0</v>
      </c>
      <c r="I115" s="147">
        <f t="shared" si="26"/>
        <v>0</v>
      </c>
      <c r="J115" s="149">
        <f t="shared" si="26"/>
        <v>0</v>
      </c>
      <c r="K115" s="149">
        <f t="shared" si="26"/>
        <v>0</v>
      </c>
      <c r="L115" s="150">
        <f t="shared" si="26"/>
        <v>0</v>
      </c>
    </row>
    <row r="116" spans="1:12" x14ac:dyDescent="0.25">
      <c r="A116" s="61"/>
      <c r="B116" s="74"/>
      <c r="C116" s="60"/>
      <c r="D116" s="60"/>
      <c r="E116" s="108"/>
      <c r="F116" s="109"/>
      <c r="G116" s="21"/>
      <c r="H116" s="21"/>
      <c r="I116" s="21"/>
      <c r="J116" s="108"/>
      <c r="K116" s="108"/>
      <c r="L116" s="108"/>
    </row>
    <row r="117" spans="1:12" x14ac:dyDescent="0.25">
      <c r="A117" s="61"/>
      <c r="B117" s="74"/>
      <c r="C117" s="60"/>
      <c r="D117" s="60"/>
      <c r="E117" s="108"/>
      <c r="F117" s="109"/>
      <c r="G117" s="21"/>
      <c r="H117" s="21"/>
      <c r="I117" s="21"/>
      <c r="J117" s="108"/>
      <c r="K117" s="108"/>
      <c r="L117" s="108"/>
    </row>
    <row r="118" spans="1:12" x14ac:dyDescent="0.25">
      <c r="A118" s="61"/>
      <c r="B118" s="74"/>
      <c r="C118" s="60"/>
      <c r="D118" s="60"/>
      <c r="E118" s="109"/>
      <c r="F118" s="109"/>
      <c r="G118" s="21"/>
      <c r="H118" s="21"/>
      <c r="I118" s="21"/>
      <c r="J118" s="108"/>
      <c r="K118" s="108"/>
      <c r="L118" s="108"/>
    </row>
    <row r="119" spans="1:12" ht="19.5" x14ac:dyDescent="0.35">
      <c r="A119" s="322" t="s">
        <v>195</v>
      </c>
      <c r="B119" s="322"/>
      <c r="C119" s="322"/>
      <c r="D119" s="322"/>
      <c r="E119" s="322"/>
      <c r="F119" s="322"/>
      <c r="G119" s="322"/>
      <c r="H119" s="322"/>
      <c r="I119" s="322"/>
      <c r="J119" s="322"/>
      <c r="K119" s="111"/>
      <c r="L119" s="142"/>
    </row>
    <row r="120" spans="1:12" x14ac:dyDescent="0.3">
      <c r="K120" s="121"/>
      <c r="L120" s="143"/>
    </row>
    <row r="121" spans="1:12" x14ac:dyDescent="0.3">
      <c r="K121" s="121"/>
      <c r="L121" s="143"/>
    </row>
    <row r="122" spans="1:12" x14ac:dyDescent="0.3">
      <c r="K122" s="121"/>
      <c r="L122" s="143"/>
    </row>
    <row r="123" spans="1:12" x14ac:dyDescent="0.3">
      <c r="K123" s="121"/>
      <c r="L123" s="143"/>
    </row>
    <row r="124" spans="1:12" x14ac:dyDescent="0.3">
      <c r="K124" s="121"/>
      <c r="L124" s="143"/>
    </row>
    <row r="125" spans="1:12" x14ac:dyDescent="0.3">
      <c r="K125" s="121"/>
      <c r="L125" s="143"/>
    </row>
    <row r="126" spans="1:12" x14ac:dyDescent="0.3">
      <c r="K126" s="121"/>
      <c r="L126" s="143"/>
    </row>
    <row r="127" spans="1:12" x14ac:dyDescent="0.3">
      <c r="K127" s="121"/>
      <c r="L127" s="143"/>
    </row>
    <row r="128" spans="1:12" x14ac:dyDescent="0.3">
      <c r="K128" s="121"/>
      <c r="L128" s="143"/>
    </row>
    <row r="129" spans="11:12" customFormat="1" x14ac:dyDescent="0.25">
      <c r="K129" s="121"/>
      <c r="L129" s="143"/>
    </row>
    <row r="130" spans="11:12" customFormat="1" x14ac:dyDescent="0.25">
      <c r="K130" s="111"/>
      <c r="L130" s="142"/>
    </row>
    <row r="131" spans="11:12" customFormat="1" x14ac:dyDescent="0.25">
      <c r="K131" s="109"/>
      <c r="L131" s="144"/>
    </row>
    <row r="132" spans="11:12" customFormat="1" x14ac:dyDescent="0.25">
      <c r="K132" s="109"/>
      <c r="L132" s="144"/>
    </row>
    <row r="133" spans="11:12" customFormat="1" x14ac:dyDescent="0.25">
      <c r="K133" s="109"/>
      <c r="L133" s="144"/>
    </row>
    <row r="134" spans="11:12" customFormat="1" x14ac:dyDescent="0.25">
      <c r="K134" s="109"/>
      <c r="L134" s="144"/>
    </row>
    <row r="135" spans="11:12" customFormat="1" x14ac:dyDescent="0.25">
      <c r="K135" s="109"/>
      <c r="L135" s="144"/>
    </row>
    <row r="136" spans="11:12" customFormat="1" x14ac:dyDescent="0.25">
      <c r="K136" s="109"/>
      <c r="L136" s="144"/>
    </row>
    <row r="137" spans="11:12" customFormat="1" x14ac:dyDescent="0.25">
      <c r="K137" s="109"/>
      <c r="L137" s="144"/>
    </row>
    <row r="138" spans="11:12" customFormat="1" x14ac:dyDescent="0.25">
      <c r="K138" s="109"/>
      <c r="L138" s="144"/>
    </row>
    <row r="139" spans="11:12" customFormat="1" x14ac:dyDescent="0.25">
      <c r="K139" s="109"/>
      <c r="L139" s="144"/>
    </row>
    <row r="140" spans="11:12" customFormat="1" x14ac:dyDescent="0.25">
      <c r="K140" s="109"/>
      <c r="L140" s="144"/>
    </row>
    <row r="141" spans="11:12" customFormat="1" x14ac:dyDescent="0.25">
      <c r="K141" s="111"/>
      <c r="L141" s="142"/>
    </row>
    <row r="142" spans="11:12" customFormat="1" x14ac:dyDescent="0.25">
      <c r="K142" s="109"/>
      <c r="L142" s="144"/>
    </row>
    <row r="143" spans="11:12" customFormat="1" x14ac:dyDescent="0.25">
      <c r="K143" s="109"/>
      <c r="L143" s="144"/>
    </row>
    <row r="144" spans="11:12" customFormat="1" x14ac:dyDescent="0.25">
      <c r="K144" s="109"/>
      <c r="L144" s="144"/>
    </row>
    <row r="145" spans="11:12" customFormat="1" x14ac:dyDescent="0.25">
      <c r="K145" s="109"/>
      <c r="L145" s="144"/>
    </row>
    <row r="146" spans="11:12" customFormat="1" x14ac:dyDescent="0.25">
      <c r="K146" s="109"/>
      <c r="L146" s="144"/>
    </row>
    <row r="147" spans="11:12" customFormat="1" x14ac:dyDescent="0.25">
      <c r="K147" s="109"/>
      <c r="L147" s="144"/>
    </row>
    <row r="148" spans="11:12" customFormat="1" x14ac:dyDescent="0.25">
      <c r="K148" s="109"/>
      <c r="L148" s="144"/>
    </row>
    <row r="149" spans="11:12" customFormat="1" x14ac:dyDescent="0.25">
      <c r="K149" s="109"/>
      <c r="L149" s="144"/>
    </row>
    <row r="150" spans="11:12" customFormat="1" x14ac:dyDescent="0.25">
      <c r="K150" s="109"/>
      <c r="L150" s="144"/>
    </row>
    <row r="151" spans="11:12" customFormat="1" x14ac:dyDescent="0.25">
      <c r="K151" s="109"/>
      <c r="L151" s="144"/>
    </row>
    <row r="152" spans="11:12" customFormat="1" x14ac:dyDescent="0.25">
      <c r="K152" s="111"/>
      <c r="L152" s="142"/>
    </row>
    <row r="153" spans="11:12" customFormat="1" x14ac:dyDescent="0.25">
      <c r="K153" s="109"/>
      <c r="L153" s="144"/>
    </row>
    <row r="154" spans="11:12" customFormat="1" x14ac:dyDescent="0.25">
      <c r="K154" s="109"/>
      <c r="L154" s="144"/>
    </row>
    <row r="155" spans="11:12" customFormat="1" x14ac:dyDescent="0.25">
      <c r="K155" s="109"/>
      <c r="L155" s="144"/>
    </row>
    <row r="156" spans="11:12" customFormat="1" x14ac:dyDescent="0.25">
      <c r="K156" s="109"/>
      <c r="L156" s="144"/>
    </row>
    <row r="157" spans="11:12" customFormat="1" x14ac:dyDescent="0.25">
      <c r="K157" s="109"/>
      <c r="L157" s="144"/>
    </row>
    <row r="158" spans="11:12" customFormat="1" x14ac:dyDescent="0.25">
      <c r="K158" s="109"/>
      <c r="L158" s="144"/>
    </row>
    <row r="159" spans="11:12" customFormat="1" x14ac:dyDescent="0.25">
      <c r="K159" s="109"/>
      <c r="L159" s="144"/>
    </row>
    <row r="160" spans="11:12" customFormat="1" x14ac:dyDescent="0.25">
      <c r="K160" s="109"/>
      <c r="L160" s="144"/>
    </row>
    <row r="161" spans="11:12" customFormat="1" x14ac:dyDescent="0.25">
      <c r="K161" s="109"/>
      <c r="L161" s="144"/>
    </row>
    <row r="162" spans="11:12" customFormat="1" x14ac:dyDescent="0.25">
      <c r="K162" s="109"/>
      <c r="L162" s="144"/>
    </row>
    <row r="163" spans="11:12" customFormat="1" x14ac:dyDescent="0.25">
      <c r="K163" s="111"/>
      <c r="L163" s="142"/>
    </row>
    <row r="164" spans="11:12" customFormat="1" x14ac:dyDescent="0.25">
      <c r="K164" s="109"/>
      <c r="L164" s="144"/>
    </row>
    <row r="165" spans="11:12" customFormat="1" x14ac:dyDescent="0.25">
      <c r="K165" s="109"/>
      <c r="L165" s="144"/>
    </row>
    <row r="166" spans="11:12" customFormat="1" x14ac:dyDescent="0.25">
      <c r="K166" s="109"/>
      <c r="L166" s="144"/>
    </row>
    <row r="167" spans="11:12" customFormat="1" x14ac:dyDescent="0.25">
      <c r="K167" s="109"/>
      <c r="L167" s="144"/>
    </row>
    <row r="168" spans="11:12" customFormat="1" x14ac:dyDescent="0.25">
      <c r="K168" s="109"/>
      <c r="L168" s="144"/>
    </row>
    <row r="169" spans="11:12" customFormat="1" x14ac:dyDescent="0.25">
      <c r="K169" s="109"/>
      <c r="L169" s="144"/>
    </row>
    <row r="170" spans="11:12" customFormat="1" x14ac:dyDescent="0.25">
      <c r="K170" s="109"/>
      <c r="L170" s="144"/>
    </row>
    <row r="171" spans="11:12" customFormat="1" x14ac:dyDescent="0.25">
      <c r="K171" s="109"/>
      <c r="L171" s="144"/>
    </row>
    <row r="172" spans="11:12" customFormat="1" x14ac:dyDescent="0.25">
      <c r="K172" s="109"/>
      <c r="L172" s="144"/>
    </row>
    <row r="173" spans="11:12" customFormat="1" x14ac:dyDescent="0.25">
      <c r="K173" s="109"/>
      <c r="L173" s="144"/>
    </row>
    <row r="174" spans="11:12" customFormat="1" x14ac:dyDescent="0.25">
      <c r="K174" s="111"/>
      <c r="L174" s="142"/>
    </row>
    <row r="175" spans="11:12" customFormat="1" x14ac:dyDescent="0.25">
      <c r="K175" s="109"/>
      <c r="L175" s="144"/>
    </row>
    <row r="176" spans="11:12" customFormat="1" x14ac:dyDescent="0.25">
      <c r="K176" s="109"/>
      <c r="L176" s="144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topLeftCell="A4" zoomScaleSheetLayoutView="100" workbookViewId="0">
      <selection activeCell="G4" sqref="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284" t="s">
        <v>106</v>
      </c>
      <c r="B1" s="284"/>
      <c r="C1" s="284"/>
      <c r="D1" s="284"/>
      <c r="E1" s="284"/>
      <c r="F1" s="284"/>
      <c r="G1" s="284"/>
    </row>
    <row r="2" spans="1:7" ht="54.75" customHeight="1" x14ac:dyDescent="0.25">
      <c r="A2" s="297" t="s">
        <v>107</v>
      </c>
      <c r="B2" s="321" t="s">
        <v>108</v>
      </c>
      <c r="C2" s="325"/>
      <c r="D2" s="297" t="s">
        <v>111</v>
      </c>
      <c r="E2" s="297" t="s">
        <v>112</v>
      </c>
      <c r="F2" s="297" t="s">
        <v>113</v>
      </c>
      <c r="G2" s="301" t="s">
        <v>114</v>
      </c>
    </row>
    <row r="3" spans="1:7" ht="21" customHeight="1" x14ac:dyDescent="0.25">
      <c r="A3" s="299"/>
      <c r="B3" s="233" t="s">
        <v>59</v>
      </c>
      <c r="C3" s="233" t="s">
        <v>90</v>
      </c>
      <c r="D3" s="299"/>
      <c r="E3" s="299"/>
      <c r="F3" s="299"/>
      <c r="G3" s="301"/>
    </row>
    <row r="4" spans="1:7" ht="409.5" customHeight="1" x14ac:dyDescent="0.25">
      <c r="A4" s="52" t="s">
        <v>109</v>
      </c>
      <c r="B4" s="55">
        <v>25</v>
      </c>
      <c r="C4" s="55">
        <v>31</v>
      </c>
      <c r="D4" s="81" t="s">
        <v>682</v>
      </c>
      <c r="E4" s="81" t="s">
        <v>683</v>
      </c>
      <c r="F4" s="108" t="s">
        <v>281</v>
      </c>
      <c r="G4" s="74" t="s">
        <v>282</v>
      </c>
    </row>
    <row r="5" spans="1:7" ht="143.25" customHeight="1" x14ac:dyDescent="0.25">
      <c r="A5" s="54" t="s">
        <v>110</v>
      </c>
      <c r="B5" s="55"/>
      <c r="C5" s="55"/>
      <c r="D5" s="81"/>
      <c r="E5" s="108"/>
      <c r="F5" s="108"/>
      <c r="G5" s="74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D25" sqref="D2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30" t="s">
        <v>115</v>
      </c>
      <c r="B1" s="330"/>
      <c r="C1" s="330"/>
      <c r="D1" s="330"/>
      <c r="E1" s="330"/>
      <c r="F1" s="330"/>
      <c r="G1" s="330"/>
      <c r="H1" s="330"/>
      <c r="I1" s="330"/>
    </row>
    <row r="2" spans="1:9" s="5" customFormat="1" ht="38.25" customHeight="1" x14ac:dyDescent="0.25">
      <c r="A2" s="328" t="s">
        <v>62</v>
      </c>
      <c r="B2" s="328" t="s">
        <v>116</v>
      </c>
      <c r="C2" s="329" t="s">
        <v>117</v>
      </c>
      <c r="D2" s="329"/>
      <c r="E2" s="328" t="s">
        <v>118</v>
      </c>
      <c r="F2" s="328" t="s">
        <v>95</v>
      </c>
      <c r="G2" s="328" t="s">
        <v>120</v>
      </c>
      <c r="H2" s="328"/>
      <c r="I2" s="328" t="s">
        <v>122</v>
      </c>
    </row>
    <row r="3" spans="1:9" s="5" customFormat="1" ht="55.5" customHeight="1" x14ac:dyDescent="0.25">
      <c r="A3" s="328"/>
      <c r="B3" s="328"/>
      <c r="C3" s="19" t="s">
        <v>59</v>
      </c>
      <c r="D3" s="19" t="s">
        <v>90</v>
      </c>
      <c r="E3" s="328"/>
      <c r="F3" s="328"/>
      <c r="G3" s="7" t="s">
        <v>119</v>
      </c>
      <c r="H3" s="7" t="s">
        <v>121</v>
      </c>
      <c r="I3" s="328"/>
    </row>
    <row r="4" spans="1:9" ht="18.75" x14ac:dyDescent="0.25">
      <c r="A4" s="56">
        <v>1</v>
      </c>
      <c r="B4" s="74"/>
      <c r="C4" s="60"/>
      <c r="D4" s="60"/>
      <c r="E4" s="90"/>
      <c r="F4" s="74"/>
      <c r="G4" s="21"/>
      <c r="H4" s="21"/>
      <c r="I4" s="90"/>
    </row>
    <row r="5" spans="1:9" ht="18.75" x14ac:dyDescent="0.25">
      <c r="A5" s="56">
        <v>2</v>
      </c>
      <c r="B5" s="74"/>
      <c r="C5" s="60"/>
      <c r="D5" s="60"/>
      <c r="E5" s="56"/>
      <c r="F5" s="74"/>
      <c r="G5" s="21"/>
      <c r="H5" s="21"/>
      <c r="I5" s="56"/>
    </row>
    <row r="6" spans="1:9" ht="18.75" x14ac:dyDescent="0.25">
      <c r="A6" s="56">
        <v>3</v>
      </c>
      <c r="B6" s="74"/>
      <c r="C6" s="60"/>
      <c r="D6" s="60"/>
      <c r="E6" s="56"/>
      <c r="F6" s="74"/>
      <c r="G6" s="21"/>
      <c r="H6" s="21"/>
      <c r="I6" s="56"/>
    </row>
    <row r="7" spans="1:9" ht="18.75" x14ac:dyDescent="0.25">
      <c r="A7" s="56">
        <v>4</v>
      </c>
      <c r="B7" s="74"/>
      <c r="C7" s="60"/>
      <c r="D7" s="60"/>
      <c r="E7" s="56"/>
      <c r="F7" s="74"/>
      <c r="G7" s="21"/>
      <c r="H7" s="21"/>
      <c r="I7" s="56"/>
    </row>
    <row r="8" spans="1:9" ht="18.75" x14ac:dyDescent="0.25">
      <c r="A8" s="56">
        <v>5</v>
      </c>
      <c r="B8" s="74"/>
      <c r="C8" s="60"/>
      <c r="D8" s="60"/>
      <c r="E8" s="56"/>
      <c r="F8" s="74"/>
      <c r="G8" s="21"/>
      <c r="H8" s="21"/>
      <c r="I8" s="56"/>
    </row>
    <row r="9" spans="1:9" ht="18.75" x14ac:dyDescent="0.25">
      <c r="A9" s="56">
        <v>6</v>
      </c>
      <c r="B9" s="74"/>
      <c r="C9" s="60"/>
      <c r="D9" s="60"/>
      <c r="E9" s="56"/>
      <c r="F9" s="74"/>
      <c r="G9" s="21"/>
      <c r="H9" s="21"/>
      <c r="I9" s="56"/>
    </row>
    <row r="10" spans="1:9" ht="18.75" x14ac:dyDescent="0.25">
      <c r="A10" s="56">
        <v>7</v>
      </c>
      <c r="B10" s="74"/>
      <c r="C10" s="60"/>
      <c r="D10" s="60"/>
      <c r="E10" s="56"/>
      <c r="F10" s="74"/>
      <c r="G10" s="21"/>
      <c r="H10" s="21"/>
      <c r="I10" s="56"/>
    </row>
    <row r="11" spans="1:9" ht="18.75" x14ac:dyDescent="0.25">
      <c r="A11" s="109">
        <v>8</v>
      </c>
      <c r="B11" s="74"/>
      <c r="C11" s="60"/>
      <c r="D11" s="60"/>
      <c r="E11" s="56"/>
      <c r="F11" s="74"/>
      <c r="G11" s="21"/>
      <c r="H11" s="21"/>
      <c r="I11" s="56"/>
    </row>
    <row r="12" spans="1:9" ht="18.75" x14ac:dyDescent="0.25">
      <c r="A12" s="109">
        <v>9</v>
      </c>
      <c r="B12" s="74"/>
      <c r="C12" s="60"/>
      <c r="D12" s="60"/>
      <c r="E12" s="56"/>
      <c r="F12" s="74"/>
      <c r="G12" s="21"/>
      <c r="H12" s="21"/>
      <c r="I12" s="56"/>
    </row>
    <row r="13" spans="1:9" ht="18.75" x14ac:dyDescent="0.25">
      <c r="A13" s="109">
        <v>10</v>
      </c>
      <c r="B13" s="74"/>
      <c r="C13" s="60"/>
      <c r="D13" s="60"/>
      <c r="E13" s="56"/>
      <c r="F13" s="74"/>
      <c r="G13" s="21"/>
      <c r="H13" s="21"/>
      <c r="I13" s="56"/>
    </row>
    <row r="14" spans="1:9" ht="18.75" x14ac:dyDescent="0.25">
      <c r="A14" s="109">
        <v>11</v>
      </c>
      <c r="B14" s="74"/>
      <c r="C14" s="60"/>
      <c r="D14" s="60"/>
      <c r="E14" s="56"/>
      <c r="F14" s="74"/>
      <c r="G14" s="21"/>
      <c r="H14" s="21"/>
      <c r="I14" s="56"/>
    </row>
    <row r="15" spans="1:9" ht="18.75" x14ac:dyDescent="0.25">
      <c r="A15" s="109">
        <v>12</v>
      </c>
      <c r="B15" s="74"/>
      <c r="C15" s="60"/>
      <c r="D15" s="60"/>
      <c r="E15" s="56"/>
      <c r="F15" s="74"/>
      <c r="G15" s="21"/>
      <c r="H15" s="21"/>
      <c r="I15" s="56"/>
    </row>
    <row r="16" spans="1:9" ht="18.75" x14ac:dyDescent="0.25">
      <c r="A16" s="109">
        <v>13</v>
      </c>
      <c r="B16" s="74"/>
      <c r="C16" s="60"/>
      <c r="D16" s="60"/>
      <c r="E16" s="56"/>
      <c r="F16" s="74"/>
      <c r="G16" s="21"/>
      <c r="H16" s="21"/>
      <c r="I16" s="56"/>
    </row>
    <row r="17" spans="1:9" ht="18.75" x14ac:dyDescent="0.25">
      <c r="A17" s="109">
        <v>14</v>
      </c>
      <c r="B17" s="74"/>
      <c r="C17" s="60"/>
      <c r="D17" s="60"/>
      <c r="E17" s="56"/>
      <c r="F17" s="74"/>
      <c r="G17" s="21"/>
      <c r="H17" s="21"/>
      <c r="I17" s="56"/>
    </row>
    <row r="18" spans="1:9" ht="18.75" x14ac:dyDescent="0.25">
      <c r="A18" s="109">
        <v>15</v>
      </c>
      <c r="B18" s="74"/>
      <c r="C18" s="60"/>
      <c r="D18" s="60"/>
      <c r="E18" s="56"/>
      <c r="F18" s="74"/>
      <c r="G18" s="21"/>
      <c r="H18" s="21"/>
      <c r="I18" s="56"/>
    </row>
    <row r="19" spans="1:9" ht="18.75" x14ac:dyDescent="0.25">
      <c r="A19" s="109">
        <v>16</v>
      </c>
      <c r="B19" s="74"/>
      <c r="C19" s="21"/>
      <c r="D19" s="21"/>
      <c r="E19" s="56"/>
      <c r="F19" s="74"/>
      <c r="G19" s="21"/>
      <c r="H19" s="21"/>
      <c r="I19" s="56"/>
    </row>
    <row r="20" spans="1:9" ht="18.75" x14ac:dyDescent="0.25">
      <c r="A20" s="109">
        <v>17</v>
      </c>
      <c r="B20" s="74"/>
      <c r="C20" s="21"/>
      <c r="D20" s="21"/>
      <c r="E20" s="56"/>
      <c r="F20" s="74"/>
      <c r="G20" s="21"/>
      <c r="H20" s="21"/>
      <c r="I20" s="56"/>
    </row>
    <row r="21" spans="1:9" ht="18.75" x14ac:dyDescent="0.25">
      <c r="A21" s="109">
        <v>18</v>
      </c>
      <c r="B21" s="74"/>
      <c r="C21" s="21"/>
      <c r="D21" s="21"/>
      <c r="E21" s="56"/>
      <c r="F21" s="74"/>
      <c r="G21" s="21"/>
      <c r="H21" s="21"/>
      <c r="I21" s="56"/>
    </row>
    <row r="22" spans="1:9" ht="18.75" x14ac:dyDescent="0.25">
      <c r="A22" s="109">
        <v>19</v>
      </c>
      <c r="B22" s="74"/>
      <c r="C22" s="21"/>
      <c r="D22" s="21"/>
      <c r="E22" s="56"/>
      <c r="F22" s="74"/>
      <c r="G22" s="21"/>
      <c r="H22" s="21"/>
      <c r="I22" s="56"/>
    </row>
    <row r="23" spans="1:9" ht="18.75" x14ac:dyDescent="0.25">
      <c r="A23" s="109">
        <v>20</v>
      </c>
      <c r="B23" s="74"/>
      <c r="C23" s="21"/>
      <c r="D23" s="21"/>
      <c r="E23" s="56"/>
      <c r="F23" s="74"/>
      <c r="G23" s="21"/>
      <c r="H23" s="21"/>
      <c r="I23" s="56"/>
    </row>
    <row r="24" spans="1:9" ht="18.75" x14ac:dyDescent="0.25">
      <c r="A24" s="109">
        <v>21</v>
      </c>
      <c r="B24" s="74"/>
      <c r="C24" s="21"/>
      <c r="D24" s="21"/>
      <c r="E24" s="56"/>
      <c r="F24" s="74"/>
      <c r="G24" s="21"/>
      <c r="H24" s="21"/>
      <c r="I24" s="56"/>
    </row>
    <row r="25" spans="1:9" ht="18.75" x14ac:dyDescent="0.25">
      <c r="A25" s="109">
        <v>22</v>
      </c>
      <c r="B25" s="74"/>
      <c r="C25" s="21"/>
      <c r="D25" s="21"/>
      <c r="E25" s="56"/>
      <c r="F25" s="74"/>
      <c r="G25" s="21"/>
      <c r="H25" s="21"/>
      <c r="I25" s="56"/>
    </row>
    <row r="26" spans="1:9" ht="18.75" x14ac:dyDescent="0.25">
      <c r="A26" s="109">
        <v>23</v>
      </c>
      <c r="B26" s="74"/>
      <c r="C26" s="21"/>
      <c r="D26" s="21"/>
      <c r="E26" s="56"/>
      <c r="F26" s="74"/>
      <c r="G26" s="21"/>
      <c r="H26" s="21"/>
      <c r="I26" s="56"/>
    </row>
    <row r="27" spans="1:9" ht="18.75" x14ac:dyDescent="0.25">
      <c r="A27" s="109">
        <v>24</v>
      </c>
      <c r="B27" s="74"/>
      <c r="C27" s="21"/>
      <c r="D27" s="21"/>
      <c r="E27" s="56"/>
      <c r="F27" s="74"/>
      <c r="G27" s="21"/>
      <c r="H27" s="21"/>
      <c r="I27" s="56"/>
    </row>
    <row r="28" spans="1:9" ht="18.75" x14ac:dyDescent="0.25">
      <c r="A28" s="109">
        <v>25</v>
      </c>
      <c r="B28" s="74"/>
      <c r="C28" s="21"/>
      <c r="D28" s="21"/>
      <c r="E28" s="56"/>
      <c r="F28" s="74"/>
      <c r="G28" s="21"/>
      <c r="H28" s="21"/>
      <c r="I28" s="56"/>
    </row>
    <row r="29" spans="1:9" ht="18.75" x14ac:dyDescent="0.25">
      <c r="A29" s="109">
        <v>26</v>
      </c>
      <c r="B29" s="91"/>
      <c r="C29" s="23"/>
      <c r="D29" s="23"/>
      <c r="E29" s="49"/>
      <c r="F29" s="91"/>
      <c r="G29" s="49"/>
      <c r="H29" s="49"/>
      <c r="I29" s="49"/>
    </row>
    <row r="30" spans="1:9" ht="18.75" x14ac:dyDescent="0.25">
      <c r="A30" s="109">
        <v>27</v>
      </c>
      <c r="B30" s="91"/>
      <c r="C30" s="23"/>
      <c r="D30" s="23"/>
      <c r="E30" s="49"/>
      <c r="F30" s="91"/>
      <c r="G30" s="49"/>
      <c r="H30" s="49"/>
      <c r="I30" s="49"/>
    </row>
    <row r="31" spans="1:9" ht="18.75" x14ac:dyDescent="0.25">
      <c r="A31" s="109">
        <v>28</v>
      </c>
      <c r="B31" s="91"/>
      <c r="C31" s="23"/>
      <c r="D31" s="23"/>
      <c r="E31" s="49"/>
      <c r="F31" s="91"/>
      <c r="G31" s="49"/>
      <c r="H31" s="49"/>
      <c r="I31" s="49"/>
    </row>
    <row r="32" spans="1:9" ht="18.75" x14ac:dyDescent="0.25">
      <c r="A32" s="109">
        <v>29</v>
      </c>
      <c r="B32" s="91"/>
      <c r="C32" s="23"/>
      <c r="D32" s="23"/>
      <c r="E32" s="49"/>
      <c r="F32" s="91"/>
      <c r="G32" s="49"/>
      <c r="H32" s="49"/>
      <c r="I32" s="49"/>
    </row>
    <row r="33" spans="1:9" ht="18.75" x14ac:dyDescent="0.25">
      <c r="A33" s="109">
        <v>30</v>
      </c>
      <c r="B33" s="91"/>
      <c r="C33" s="23"/>
      <c r="D33" s="23"/>
      <c r="E33" s="49"/>
      <c r="F33" s="91"/>
      <c r="G33" s="49"/>
      <c r="H33" s="49"/>
      <c r="I33" s="49"/>
    </row>
    <row r="34" spans="1:9" ht="18.75" x14ac:dyDescent="0.25">
      <c r="A34" s="326" t="s">
        <v>91</v>
      </c>
      <c r="B34" s="327"/>
      <c r="C34" s="35">
        <f>SUM(C4:C33)</f>
        <v>0</v>
      </c>
      <c r="D34" s="35">
        <f>SUM(D4:D33)</f>
        <v>0</v>
      </c>
      <c r="E34" s="53"/>
      <c r="F34" s="53"/>
      <c r="G34" s="35">
        <f>SUM(G4:G33)</f>
        <v>0</v>
      </c>
      <c r="H34" s="35">
        <f>SUM(H4:H33)</f>
        <v>0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4" zoomScale="90" zoomScaleSheetLayoutView="90" workbookViewId="0">
      <selection activeCell="K13" sqref="K13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250</v>
      </c>
      <c r="B1" s="50"/>
      <c r="C1" s="50"/>
      <c r="D1" s="50"/>
      <c r="E1" s="50"/>
      <c r="F1" s="50"/>
      <c r="G1" s="50"/>
      <c r="H1" s="66"/>
      <c r="I1" s="66"/>
      <c r="J1" s="66"/>
      <c r="K1" s="66"/>
      <c r="L1" s="66"/>
      <c r="M1" s="66"/>
      <c r="N1" s="66"/>
    </row>
    <row r="2" spans="1:14" ht="18.75" x14ac:dyDescent="0.3">
      <c r="A2" s="333" t="s">
        <v>269</v>
      </c>
      <c r="B2" s="333"/>
      <c r="C2" s="333"/>
      <c r="D2" s="333"/>
      <c r="E2" s="333"/>
      <c r="F2" s="333"/>
      <c r="G2" s="333"/>
      <c r="H2" s="38"/>
      <c r="I2" s="66"/>
      <c r="J2" s="66"/>
      <c r="K2" s="38"/>
      <c r="L2" s="38"/>
      <c r="M2" s="38"/>
      <c r="N2" s="38"/>
    </row>
    <row r="3" spans="1:14" s="5" customFormat="1" ht="18.75" customHeight="1" x14ac:dyDescent="0.25">
      <c r="A3" s="301" t="s">
        <v>123</v>
      </c>
      <c r="B3" s="331" t="s">
        <v>117</v>
      </c>
      <c r="C3" s="331"/>
      <c r="D3" s="301" t="s">
        <v>125</v>
      </c>
      <c r="E3" s="332" t="s">
        <v>266</v>
      </c>
      <c r="F3" s="301" t="s">
        <v>126</v>
      </c>
      <c r="G3" s="301" t="s">
        <v>127</v>
      </c>
      <c r="H3" s="301" t="s">
        <v>123</v>
      </c>
      <c r="I3" s="331" t="s">
        <v>117</v>
      </c>
      <c r="J3" s="331"/>
      <c r="K3" s="301" t="s">
        <v>125</v>
      </c>
      <c r="L3" s="332" t="s">
        <v>266</v>
      </c>
      <c r="M3" s="301" t="s">
        <v>126</v>
      </c>
      <c r="N3" s="301" t="s">
        <v>127</v>
      </c>
    </row>
    <row r="4" spans="1:14" s="5" customFormat="1" ht="76.5" customHeight="1" x14ac:dyDescent="0.25">
      <c r="A4" s="301"/>
      <c r="B4" s="51" t="s">
        <v>59</v>
      </c>
      <c r="C4" s="51" t="s">
        <v>90</v>
      </c>
      <c r="D4" s="301"/>
      <c r="E4" s="332"/>
      <c r="F4" s="301"/>
      <c r="G4" s="301"/>
      <c r="H4" s="301"/>
      <c r="I4" s="51" t="s">
        <v>59</v>
      </c>
      <c r="J4" s="51" t="s">
        <v>90</v>
      </c>
      <c r="K4" s="301"/>
      <c r="L4" s="332"/>
      <c r="M4" s="301"/>
      <c r="N4" s="301"/>
    </row>
    <row r="5" spans="1:14" ht="18.75" x14ac:dyDescent="0.3">
      <c r="A5" s="67" t="s">
        <v>239</v>
      </c>
      <c r="B5" s="35">
        <v>5</v>
      </c>
      <c r="C5" s="35">
        <f>SUM(C6:C153)</f>
        <v>5</v>
      </c>
      <c r="D5" s="208"/>
      <c r="E5" s="208"/>
      <c r="F5" s="209">
        <f>SUM(F6:F153)</f>
        <v>2340</v>
      </c>
      <c r="G5" s="208"/>
      <c r="H5" s="210" t="s">
        <v>124</v>
      </c>
      <c r="I5" s="209">
        <v>9</v>
      </c>
      <c r="J5" s="209">
        <f>SUM(J6:J153)</f>
        <v>9</v>
      </c>
      <c r="K5" s="208"/>
      <c r="L5" s="208"/>
      <c r="M5" s="209">
        <f>SUM(M6:M153)</f>
        <v>1590</v>
      </c>
      <c r="N5" s="208"/>
    </row>
    <row r="6" spans="1:14" ht="112.5" x14ac:dyDescent="0.25">
      <c r="A6" s="190"/>
      <c r="B6" s="60"/>
      <c r="C6" s="59">
        <v>1</v>
      </c>
      <c r="D6" s="92" t="s">
        <v>283</v>
      </c>
      <c r="E6" s="207" t="s">
        <v>71</v>
      </c>
      <c r="F6" s="60">
        <v>210</v>
      </c>
      <c r="G6" s="192" t="s">
        <v>284</v>
      </c>
      <c r="H6" s="68"/>
      <c r="I6" s="60"/>
      <c r="J6" s="60">
        <v>1</v>
      </c>
      <c r="K6" s="215" t="s">
        <v>310</v>
      </c>
      <c r="L6" s="134" t="s">
        <v>244</v>
      </c>
      <c r="M6" s="60">
        <v>85</v>
      </c>
      <c r="N6" s="192" t="s">
        <v>294</v>
      </c>
    </row>
    <row r="7" spans="1:14" ht="75" x14ac:dyDescent="0.25">
      <c r="A7" s="70"/>
      <c r="B7" s="60"/>
      <c r="C7" s="60">
        <v>1</v>
      </c>
      <c r="D7" s="216" t="s">
        <v>285</v>
      </c>
      <c r="E7" s="134" t="s">
        <v>286</v>
      </c>
      <c r="F7" s="60">
        <v>850</v>
      </c>
      <c r="G7" s="192" t="s">
        <v>287</v>
      </c>
      <c r="H7" s="69"/>
      <c r="I7" s="60"/>
      <c r="J7" s="60">
        <v>1</v>
      </c>
      <c r="K7" s="217" t="s">
        <v>295</v>
      </c>
      <c r="L7" s="134" t="s">
        <v>286</v>
      </c>
      <c r="M7" s="60">
        <v>200</v>
      </c>
      <c r="N7" s="59" t="s">
        <v>296</v>
      </c>
    </row>
    <row r="8" spans="1:14" ht="75" x14ac:dyDescent="0.25">
      <c r="A8" s="68"/>
      <c r="B8" s="60"/>
      <c r="C8" s="60">
        <v>1</v>
      </c>
      <c r="D8" s="92" t="s">
        <v>288</v>
      </c>
      <c r="E8" s="134" t="s">
        <v>69</v>
      </c>
      <c r="F8" s="60">
        <v>1000</v>
      </c>
      <c r="G8" s="192" t="s">
        <v>289</v>
      </c>
      <c r="H8" s="68"/>
      <c r="I8" s="60"/>
      <c r="J8" s="60">
        <v>1</v>
      </c>
      <c r="K8" s="215" t="s">
        <v>297</v>
      </c>
      <c r="L8" s="134" t="s">
        <v>244</v>
      </c>
      <c r="M8" s="60">
        <v>100</v>
      </c>
      <c r="N8" s="59" t="s">
        <v>298</v>
      </c>
    </row>
    <row r="9" spans="1:14" ht="75" x14ac:dyDescent="0.25">
      <c r="A9" s="69"/>
      <c r="B9" s="21"/>
      <c r="C9" s="21">
        <v>1</v>
      </c>
      <c r="D9" s="74" t="s">
        <v>290</v>
      </c>
      <c r="E9" s="191" t="s">
        <v>286</v>
      </c>
      <c r="F9" s="21">
        <v>140</v>
      </c>
      <c r="G9" s="191" t="s">
        <v>291</v>
      </c>
      <c r="H9" s="69"/>
      <c r="I9" s="21"/>
      <c r="J9" s="21">
        <v>1</v>
      </c>
      <c r="K9" s="215" t="s">
        <v>299</v>
      </c>
      <c r="L9" s="134" t="s">
        <v>69</v>
      </c>
      <c r="M9" s="21">
        <v>350</v>
      </c>
      <c r="N9" s="109" t="s">
        <v>300</v>
      </c>
    </row>
    <row r="10" spans="1:14" ht="93.75" x14ac:dyDescent="0.25">
      <c r="A10" s="69"/>
      <c r="B10" s="21"/>
      <c r="C10" s="21">
        <v>1</v>
      </c>
      <c r="D10" s="74" t="s">
        <v>292</v>
      </c>
      <c r="E10" s="191" t="s">
        <v>71</v>
      </c>
      <c r="F10" s="21">
        <v>140</v>
      </c>
      <c r="G10" s="191" t="s">
        <v>293</v>
      </c>
      <c r="H10" s="69"/>
      <c r="I10" s="21"/>
      <c r="J10" s="21">
        <v>1</v>
      </c>
      <c r="K10" s="215" t="s">
        <v>301</v>
      </c>
      <c r="L10" s="134" t="s">
        <v>286</v>
      </c>
      <c r="M10" s="21">
        <v>100</v>
      </c>
      <c r="N10" s="109" t="s">
        <v>302</v>
      </c>
    </row>
    <row r="11" spans="1:14" ht="93.75" x14ac:dyDescent="0.25">
      <c r="A11" s="69"/>
      <c r="B11" s="21"/>
      <c r="C11" s="21"/>
      <c r="D11" s="74"/>
      <c r="E11" s="191"/>
      <c r="F11" s="21"/>
      <c r="G11" s="191"/>
      <c r="H11" s="69"/>
      <c r="I11" s="21"/>
      <c r="J11" s="21">
        <v>1</v>
      </c>
      <c r="K11" s="215" t="s">
        <v>303</v>
      </c>
      <c r="L11" s="134" t="s">
        <v>71</v>
      </c>
      <c r="M11" s="21">
        <v>85</v>
      </c>
      <c r="N11" s="109" t="s">
        <v>304</v>
      </c>
    </row>
    <row r="12" spans="1:14" ht="71.25" customHeight="1" x14ac:dyDescent="0.25">
      <c r="A12" s="69"/>
      <c r="B12" s="21"/>
      <c r="C12" s="21"/>
      <c r="D12" s="207"/>
      <c r="E12" s="207"/>
      <c r="F12" s="21"/>
      <c r="G12" s="74"/>
      <c r="H12" s="69"/>
      <c r="I12" s="21"/>
      <c r="J12" s="21">
        <v>1</v>
      </c>
      <c r="K12" s="215" t="s">
        <v>305</v>
      </c>
      <c r="L12" s="134" t="s">
        <v>286</v>
      </c>
      <c r="M12" s="21">
        <v>500</v>
      </c>
      <c r="N12" s="109" t="s">
        <v>306</v>
      </c>
    </row>
    <row r="13" spans="1:14" ht="93.75" x14ac:dyDescent="0.25">
      <c r="A13" s="69"/>
      <c r="B13" s="21"/>
      <c r="C13" s="21"/>
      <c r="D13" s="211"/>
      <c r="E13" s="212"/>
      <c r="F13" s="213"/>
      <c r="G13" s="212"/>
      <c r="H13" s="214"/>
      <c r="I13" s="213"/>
      <c r="J13" s="213">
        <v>1</v>
      </c>
      <c r="K13" s="211" t="s">
        <v>307</v>
      </c>
      <c r="L13" s="211" t="s">
        <v>71</v>
      </c>
      <c r="M13" s="213">
        <v>85</v>
      </c>
      <c r="N13" s="212" t="s">
        <v>308</v>
      </c>
    </row>
    <row r="14" spans="1:14" ht="56.25" x14ac:dyDescent="0.25">
      <c r="A14" s="69"/>
      <c r="B14" s="21"/>
      <c r="C14" s="21"/>
      <c r="D14" s="74"/>
      <c r="E14" s="56"/>
      <c r="F14" s="21"/>
      <c r="G14" s="56"/>
      <c r="H14" s="69"/>
      <c r="I14" s="21"/>
      <c r="J14" s="21">
        <v>1</v>
      </c>
      <c r="K14" s="74" t="s">
        <v>309</v>
      </c>
      <c r="L14" s="74" t="s">
        <v>286</v>
      </c>
      <c r="M14" s="21">
        <v>85</v>
      </c>
      <c r="N14" s="109" t="s">
        <v>302</v>
      </c>
    </row>
    <row r="15" spans="1:14" ht="18.75" x14ac:dyDescent="0.25">
      <c r="A15" s="69"/>
      <c r="B15" s="21"/>
      <c r="C15" s="21"/>
      <c r="D15" s="74"/>
      <c r="E15" s="56"/>
      <c r="F15" s="21"/>
      <c r="G15" s="56"/>
      <c r="H15" s="69"/>
      <c r="I15" s="21"/>
      <c r="J15" s="21"/>
      <c r="K15" s="74"/>
      <c r="L15" s="109"/>
      <c r="M15" s="21"/>
      <c r="N15" s="56"/>
    </row>
    <row r="16" spans="1:14" ht="18.75" x14ac:dyDescent="0.25">
      <c r="A16" s="69"/>
      <c r="B16" s="21"/>
      <c r="C16" s="21"/>
      <c r="D16" s="74"/>
      <c r="E16" s="56"/>
      <c r="F16" s="21"/>
      <c r="G16" s="56"/>
      <c r="H16" s="69"/>
      <c r="I16" s="21"/>
      <c r="J16" s="21"/>
      <c r="K16" s="74"/>
      <c r="L16" s="56"/>
      <c r="M16" s="21"/>
      <c r="N16" s="56"/>
    </row>
    <row r="17" spans="1:14" ht="18.75" x14ac:dyDescent="0.25">
      <c r="A17" s="69"/>
      <c r="B17" s="21"/>
      <c r="C17" s="21"/>
      <c r="D17" s="74"/>
      <c r="E17" s="56"/>
      <c r="F17" s="21"/>
      <c r="G17" s="56"/>
      <c r="H17" s="69"/>
      <c r="I17" s="21"/>
      <c r="J17" s="21"/>
      <c r="K17" s="74"/>
      <c r="L17" s="56"/>
      <c r="M17" s="21"/>
      <c r="N17" s="56"/>
    </row>
    <row r="18" spans="1:14" ht="18.75" x14ac:dyDescent="0.25">
      <c r="A18" s="69"/>
      <c r="B18" s="21"/>
      <c r="C18" s="21"/>
      <c r="D18" s="74"/>
      <c r="E18" s="56"/>
      <c r="F18" s="21"/>
      <c r="G18" s="56"/>
      <c r="H18" s="69"/>
      <c r="I18" s="21"/>
      <c r="J18" s="21"/>
      <c r="K18" s="74"/>
      <c r="L18" s="56"/>
      <c r="M18" s="21"/>
      <c r="N18" s="56"/>
    </row>
    <row r="19" spans="1:14" ht="18.75" x14ac:dyDescent="0.25">
      <c r="A19" s="69"/>
      <c r="B19" s="21"/>
      <c r="C19" s="21"/>
      <c r="D19" s="74"/>
      <c r="E19" s="56"/>
      <c r="F19" s="21"/>
      <c r="G19" s="56"/>
      <c r="H19" s="69"/>
      <c r="I19" s="21"/>
      <c r="J19" s="21"/>
      <c r="K19" s="74"/>
      <c r="L19" s="56"/>
      <c r="M19" s="21"/>
      <c r="N19" s="56"/>
    </row>
    <row r="20" spans="1:14" ht="18.75" x14ac:dyDescent="0.25">
      <c r="A20" s="69"/>
      <c r="B20" s="21"/>
      <c r="C20" s="21"/>
      <c r="D20" s="74"/>
      <c r="E20" s="56"/>
      <c r="F20" s="21"/>
      <c r="G20" s="56"/>
      <c r="H20" s="69"/>
      <c r="I20" s="21"/>
      <c r="J20" s="21"/>
      <c r="K20" s="74"/>
      <c r="L20" s="56"/>
      <c r="M20" s="21"/>
      <c r="N20" s="56"/>
    </row>
    <row r="21" spans="1:14" ht="18.75" x14ac:dyDescent="0.25">
      <c r="A21" s="69"/>
      <c r="B21" s="21"/>
      <c r="C21" s="21"/>
      <c r="D21" s="74"/>
      <c r="E21" s="56"/>
      <c r="F21" s="21"/>
      <c r="G21" s="56"/>
      <c r="H21" s="69"/>
      <c r="I21" s="21"/>
      <c r="J21" s="21"/>
      <c r="K21" s="74"/>
      <c r="L21" s="56"/>
      <c r="M21" s="21"/>
      <c r="N21" s="56"/>
    </row>
    <row r="22" spans="1:14" ht="18.75" x14ac:dyDescent="0.25">
      <c r="A22" s="69"/>
      <c r="B22" s="21"/>
      <c r="C22" s="21"/>
      <c r="D22" s="74"/>
      <c r="E22" s="56"/>
      <c r="F22" s="21"/>
      <c r="G22" s="56"/>
      <c r="H22" s="69"/>
      <c r="I22" s="21"/>
      <c r="J22" s="21"/>
      <c r="K22" s="74"/>
      <c r="L22" s="56"/>
      <c r="M22" s="21"/>
      <c r="N22" s="56"/>
    </row>
    <row r="23" spans="1:14" ht="18.75" x14ac:dyDescent="0.25">
      <c r="A23" s="69"/>
      <c r="B23" s="21"/>
      <c r="C23" s="21"/>
      <c r="D23" s="74"/>
      <c r="E23" s="56"/>
      <c r="F23" s="21"/>
      <c r="G23" s="56"/>
      <c r="H23" s="69"/>
      <c r="I23" s="21"/>
      <c r="J23" s="21"/>
      <c r="K23" s="74"/>
      <c r="L23" s="56"/>
      <c r="M23" s="21"/>
      <c r="N23" s="56"/>
    </row>
    <row r="24" spans="1:14" ht="18.75" x14ac:dyDescent="0.25">
      <c r="A24" s="69"/>
      <c r="B24" s="21"/>
      <c r="C24" s="21"/>
      <c r="D24" s="74"/>
      <c r="E24" s="56"/>
      <c r="F24" s="21"/>
      <c r="G24" s="56"/>
      <c r="H24" s="69"/>
      <c r="I24" s="21"/>
      <c r="J24" s="21"/>
      <c r="K24" s="74"/>
      <c r="L24" s="56"/>
      <c r="M24" s="21"/>
      <c r="N24" s="56"/>
    </row>
    <row r="25" spans="1:14" ht="18.75" x14ac:dyDescent="0.25">
      <c r="A25" s="69"/>
      <c r="B25" s="21"/>
      <c r="C25" s="21"/>
      <c r="D25" s="74"/>
      <c r="E25" s="56"/>
      <c r="F25" s="21"/>
      <c r="G25" s="56"/>
      <c r="H25" s="69"/>
      <c r="I25" s="21"/>
      <c r="J25" s="21"/>
      <c r="K25" s="74"/>
      <c r="L25" s="56"/>
      <c r="M25" s="21"/>
      <c r="N25" s="56"/>
    </row>
    <row r="26" spans="1:14" ht="18.75" x14ac:dyDescent="0.25">
      <c r="A26" s="69"/>
      <c r="B26" s="21"/>
      <c r="C26" s="21"/>
      <c r="D26" s="74"/>
      <c r="E26" s="56"/>
      <c r="F26" s="21"/>
      <c r="G26" s="56"/>
      <c r="H26" s="69"/>
      <c r="I26" s="21"/>
      <c r="J26" s="21"/>
      <c r="K26" s="74"/>
      <c r="L26" s="56"/>
      <c r="M26" s="21"/>
      <c r="N26" s="56"/>
    </row>
    <row r="27" spans="1:14" ht="18.75" x14ac:dyDescent="0.25">
      <c r="A27" s="69"/>
      <c r="B27" s="21"/>
      <c r="C27" s="21"/>
      <c r="D27" s="74"/>
      <c r="E27" s="56"/>
      <c r="F27" s="21"/>
      <c r="G27" s="56"/>
      <c r="H27" s="69"/>
      <c r="I27" s="21"/>
      <c r="J27" s="21"/>
      <c r="K27" s="74"/>
      <c r="L27" s="56"/>
      <c r="M27" s="21"/>
      <c r="N27" s="56"/>
    </row>
    <row r="28" spans="1:14" ht="18.75" x14ac:dyDescent="0.25">
      <c r="A28" s="69"/>
      <c r="B28" s="21"/>
      <c r="C28" s="21"/>
      <c r="D28" s="74"/>
      <c r="E28" s="56"/>
      <c r="F28" s="21"/>
      <c r="G28" s="56"/>
      <c r="H28" s="69"/>
      <c r="I28" s="21"/>
      <c r="J28" s="21"/>
      <c r="K28" s="74"/>
      <c r="L28" s="56"/>
      <c r="M28" s="21"/>
      <c r="N28" s="56"/>
    </row>
    <row r="29" spans="1:14" ht="18.75" x14ac:dyDescent="0.25">
      <c r="A29" s="69"/>
      <c r="B29" s="21"/>
      <c r="C29" s="21"/>
      <c r="D29" s="74"/>
      <c r="E29" s="56"/>
      <c r="F29" s="21"/>
      <c r="G29" s="56"/>
      <c r="H29" s="69"/>
      <c r="I29" s="21"/>
      <c r="J29" s="21"/>
      <c r="K29" s="74"/>
      <c r="L29" s="56"/>
      <c r="M29" s="21"/>
      <c r="N29" s="56"/>
    </row>
    <row r="30" spans="1:14" ht="18.75" x14ac:dyDescent="0.25">
      <c r="A30" s="69"/>
      <c r="B30" s="21"/>
      <c r="C30" s="21"/>
      <c r="D30" s="74"/>
      <c r="E30" s="56"/>
      <c r="F30" s="21"/>
      <c r="G30" s="56"/>
      <c r="H30" s="69"/>
      <c r="I30" s="21"/>
      <c r="J30" s="21"/>
      <c r="K30" s="74"/>
      <c r="L30" s="56"/>
      <c r="M30" s="21"/>
      <c r="N30" s="56"/>
    </row>
    <row r="31" spans="1:14" ht="18.75" x14ac:dyDescent="0.25">
      <c r="A31" s="69"/>
      <c r="B31" s="21"/>
      <c r="C31" s="21"/>
      <c r="D31" s="74"/>
      <c r="E31" s="56"/>
      <c r="F31" s="21"/>
      <c r="G31" s="56"/>
      <c r="H31" s="69"/>
      <c r="I31" s="21"/>
      <c r="J31" s="21"/>
      <c r="K31" s="74"/>
      <c r="L31" s="56"/>
      <c r="M31" s="21"/>
      <c r="N31" s="56"/>
    </row>
    <row r="32" spans="1:14" ht="18.75" x14ac:dyDescent="0.25">
      <c r="A32" s="69"/>
      <c r="B32" s="21"/>
      <c r="C32" s="21"/>
      <c r="D32" s="74"/>
      <c r="E32" s="56"/>
      <c r="F32" s="21"/>
      <c r="G32" s="56"/>
      <c r="H32" s="69"/>
      <c r="I32" s="21"/>
      <c r="J32" s="21"/>
      <c r="K32" s="74"/>
      <c r="L32" s="56"/>
      <c r="M32" s="21"/>
      <c r="N32" s="56"/>
    </row>
    <row r="33" spans="1:14" ht="18.75" x14ac:dyDescent="0.25">
      <c r="A33" s="69"/>
      <c r="B33" s="21"/>
      <c r="C33" s="21"/>
      <c r="D33" s="74"/>
      <c r="E33" s="56"/>
      <c r="F33" s="21"/>
      <c r="G33" s="56"/>
      <c r="H33" s="69"/>
      <c r="I33" s="21"/>
      <c r="J33" s="21"/>
      <c r="K33" s="74"/>
      <c r="L33" s="56"/>
      <c r="M33" s="21"/>
      <c r="N33" s="56"/>
    </row>
    <row r="34" spans="1:14" ht="18.75" x14ac:dyDescent="0.25">
      <c r="A34" s="69"/>
      <c r="B34" s="21"/>
      <c r="C34" s="21"/>
      <c r="D34" s="74"/>
      <c r="E34" s="56"/>
      <c r="F34" s="21"/>
      <c r="G34" s="56"/>
      <c r="H34" s="69"/>
      <c r="I34" s="21"/>
      <c r="J34" s="21"/>
      <c r="K34" s="74"/>
      <c r="L34" s="56"/>
      <c r="M34" s="21"/>
      <c r="N34" s="56"/>
    </row>
    <row r="35" spans="1:14" ht="18.75" x14ac:dyDescent="0.25">
      <c r="A35" s="69"/>
      <c r="B35" s="21"/>
      <c r="C35" s="21"/>
      <c r="D35" s="74"/>
      <c r="E35" s="56"/>
      <c r="F35" s="21"/>
      <c r="G35" s="56"/>
      <c r="H35" s="69"/>
      <c r="I35" s="21"/>
      <c r="J35" s="21"/>
      <c r="K35" s="74"/>
      <c r="L35" s="56"/>
      <c r="M35" s="21"/>
      <c r="N35" s="56"/>
    </row>
    <row r="36" spans="1:14" ht="18.75" x14ac:dyDescent="0.25">
      <c r="A36" s="69"/>
      <c r="B36" s="21"/>
      <c r="C36" s="21"/>
      <c r="D36" s="74"/>
      <c r="E36" s="56"/>
      <c r="F36" s="21"/>
      <c r="G36" s="56"/>
      <c r="H36" s="69"/>
      <c r="I36" s="21"/>
      <c r="J36" s="21"/>
      <c r="K36" s="74"/>
      <c r="L36" s="56"/>
      <c r="M36" s="21"/>
      <c r="N36" s="56"/>
    </row>
    <row r="37" spans="1:14" ht="18.75" x14ac:dyDescent="0.25">
      <c r="A37" s="69"/>
      <c r="B37" s="21"/>
      <c r="C37" s="21"/>
      <c r="D37" s="74"/>
      <c r="E37" s="56"/>
      <c r="F37" s="21"/>
      <c r="G37" s="56"/>
      <c r="H37" s="69"/>
      <c r="I37" s="21"/>
      <c r="J37" s="21"/>
      <c r="K37" s="74"/>
      <c r="L37" s="56"/>
      <c r="M37" s="21"/>
      <c r="N37" s="56"/>
    </row>
    <row r="38" spans="1:14" ht="18.75" x14ac:dyDescent="0.25">
      <c r="A38" s="69"/>
      <c r="B38" s="21"/>
      <c r="C38" s="21"/>
      <c r="D38" s="74"/>
      <c r="E38" s="56"/>
      <c r="F38" s="21"/>
      <c r="G38" s="56"/>
      <c r="H38" s="69"/>
      <c r="I38" s="21"/>
      <c r="J38" s="21"/>
      <c r="K38" s="74"/>
      <c r="L38" s="56"/>
      <c r="M38" s="21"/>
      <c r="N38" s="56"/>
    </row>
    <row r="39" spans="1:14" ht="18.75" x14ac:dyDescent="0.25">
      <c r="A39" s="69"/>
      <c r="B39" s="21"/>
      <c r="C39" s="21"/>
      <c r="D39" s="74"/>
      <c r="E39" s="56"/>
      <c r="F39" s="21"/>
      <c r="G39" s="56"/>
      <c r="H39" s="69"/>
      <c r="I39" s="21"/>
      <c r="J39" s="21"/>
      <c r="K39" s="74"/>
      <c r="L39" s="56"/>
      <c r="M39" s="21"/>
      <c r="N39" s="56"/>
    </row>
    <row r="40" spans="1:14" ht="18.75" x14ac:dyDescent="0.25">
      <c r="A40" s="69"/>
      <c r="B40" s="21"/>
      <c r="C40" s="21"/>
      <c r="D40" s="74"/>
      <c r="E40" s="56"/>
      <c r="F40" s="21"/>
      <c r="G40" s="56"/>
      <c r="H40" s="69"/>
      <c r="I40" s="21"/>
      <c r="J40" s="21"/>
      <c r="K40" s="74"/>
      <c r="L40" s="56"/>
      <c r="M40" s="21"/>
      <c r="N40" s="56"/>
    </row>
    <row r="41" spans="1:14" ht="18.75" x14ac:dyDescent="0.25">
      <c r="A41" s="69"/>
      <c r="B41" s="21"/>
      <c r="C41" s="21"/>
      <c r="D41" s="74"/>
      <c r="E41" s="56"/>
      <c r="F41" s="21"/>
      <c r="G41" s="56"/>
      <c r="H41" s="69"/>
      <c r="I41" s="21"/>
      <c r="J41" s="21"/>
      <c r="K41" s="74"/>
      <c r="L41" s="56"/>
      <c r="M41" s="21"/>
      <c r="N41" s="56"/>
    </row>
    <row r="42" spans="1:14" ht="18.75" x14ac:dyDescent="0.25">
      <c r="A42" s="69"/>
      <c r="B42" s="21"/>
      <c r="C42" s="21"/>
      <c r="D42" s="74"/>
      <c r="E42" s="56"/>
      <c r="F42" s="21"/>
      <c r="G42" s="56"/>
      <c r="H42" s="69"/>
      <c r="I42" s="21"/>
      <c r="J42" s="21"/>
      <c r="K42" s="74"/>
      <c r="L42" s="56"/>
      <c r="M42" s="21"/>
      <c r="N42" s="56"/>
    </row>
    <row r="43" spans="1:14" ht="18.75" x14ac:dyDescent="0.25">
      <c r="A43" s="69"/>
      <c r="B43" s="21"/>
      <c r="C43" s="21"/>
      <c r="D43" s="74"/>
      <c r="E43" s="56"/>
      <c r="F43" s="21"/>
      <c r="G43" s="56"/>
      <c r="H43" s="69"/>
      <c r="I43" s="21"/>
      <c r="J43" s="21"/>
      <c r="K43" s="74"/>
      <c r="L43" s="56"/>
      <c r="M43" s="21"/>
      <c r="N43" s="56"/>
    </row>
    <row r="44" spans="1:14" ht="18.75" x14ac:dyDescent="0.25">
      <c r="A44" s="69"/>
      <c r="B44" s="21"/>
      <c r="C44" s="21"/>
      <c r="D44" s="74"/>
      <c r="E44" s="56"/>
      <c r="F44" s="21"/>
      <c r="G44" s="56"/>
      <c r="H44" s="69"/>
      <c r="I44" s="21"/>
      <c r="J44" s="21"/>
      <c r="K44" s="74"/>
      <c r="L44" s="56"/>
      <c r="M44" s="21"/>
      <c r="N44" s="56"/>
    </row>
    <row r="45" spans="1:14" ht="18.75" x14ac:dyDescent="0.25">
      <c r="A45" s="69"/>
      <c r="B45" s="21"/>
      <c r="C45" s="21"/>
      <c r="D45" s="74"/>
      <c r="E45" s="56"/>
      <c r="F45" s="21"/>
      <c r="G45" s="56"/>
      <c r="H45" s="69"/>
      <c r="I45" s="21"/>
      <c r="J45" s="21"/>
      <c r="K45" s="74"/>
      <c r="L45" s="56"/>
      <c r="M45" s="21"/>
      <c r="N45" s="56"/>
    </row>
    <row r="46" spans="1:14" ht="18.75" x14ac:dyDescent="0.25">
      <c r="A46" s="69"/>
      <c r="B46" s="21"/>
      <c r="C46" s="21"/>
      <c r="D46" s="74"/>
      <c r="E46" s="56"/>
      <c r="F46" s="21"/>
      <c r="G46" s="56"/>
      <c r="H46" s="69"/>
      <c r="I46" s="21"/>
      <c r="J46" s="21"/>
      <c r="K46" s="74"/>
      <c r="L46" s="56"/>
      <c r="M46" s="21"/>
      <c r="N46" s="56"/>
    </row>
    <row r="47" spans="1:14" ht="18.75" x14ac:dyDescent="0.25">
      <c r="A47" s="69"/>
      <c r="B47" s="21"/>
      <c r="C47" s="21"/>
      <c r="D47" s="74"/>
      <c r="E47" s="56"/>
      <c r="F47" s="21"/>
      <c r="G47" s="56"/>
      <c r="H47" s="69"/>
      <c r="I47" s="21"/>
      <c r="J47" s="21"/>
      <c r="K47" s="74"/>
      <c r="L47" s="56"/>
      <c r="M47" s="21"/>
      <c r="N47" s="56"/>
    </row>
    <row r="48" spans="1:14" ht="18.75" x14ac:dyDescent="0.25">
      <c r="A48" s="69"/>
      <c r="B48" s="21"/>
      <c r="C48" s="21"/>
      <c r="D48" s="74"/>
      <c r="E48" s="56"/>
      <c r="F48" s="21"/>
      <c r="G48" s="56"/>
      <c r="H48" s="69"/>
      <c r="I48" s="21"/>
      <c r="J48" s="21"/>
      <c r="K48" s="74"/>
      <c r="L48" s="56"/>
      <c r="M48" s="21"/>
      <c r="N48" s="56"/>
    </row>
    <row r="49" spans="1:14" ht="18.75" x14ac:dyDescent="0.25">
      <c r="A49" s="69"/>
      <c r="B49" s="21"/>
      <c r="C49" s="21"/>
      <c r="D49" s="74"/>
      <c r="E49" s="56"/>
      <c r="F49" s="21"/>
      <c r="G49" s="56"/>
      <c r="H49" s="69"/>
      <c r="I49" s="21"/>
      <c r="J49" s="21"/>
      <c r="K49" s="74"/>
      <c r="L49" s="56"/>
      <c r="M49" s="21"/>
      <c r="N49" s="56"/>
    </row>
    <row r="50" spans="1:14" ht="18.75" x14ac:dyDescent="0.25">
      <c r="A50" s="69"/>
      <c r="B50" s="21"/>
      <c r="C50" s="21"/>
      <c r="D50" s="74"/>
      <c r="E50" s="56"/>
      <c r="F50" s="21"/>
      <c r="G50" s="56"/>
      <c r="H50" s="69"/>
      <c r="I50" s="21"/>
      <c r="J50" s="21"/>
      <c r="K50" s="74"/>
      <c r="L50" s="56"/>
      <c r="M50" s="21"/>
      <c r="N50" s="56"/>
    </row>
    <row r="51" spans="1:14" ht="18.75" x14ac:dyDescent="0.25">
      <c r="A51" s="69"/>
      <c r="B51" s="21"/>
      <c r="C51" s="21"/>
      <c r="D51" s="74"/>
      <c r="E51" s="56"/>
      <c r="F51" s="21"/>
      <c r="G51" s="56"/>
      <c r="H51" s="69"/>
      <c r="I51" s="21"/>
      <c r="J51" s="21"/>
      <c r="K51" s="74"/>
      <c r="L51" s="56"/>
      <c r="M51" s="21"/>
      <c r="N51" s="56"/>
    </row>
    <row r="52" spans="1:14" ht="18.75" x14ac:dyDescent="0.25">
      <c r="A52" s="69"/>
      <c r="B52" s="21"/>
      <c r="C52" s="21"/>
      <c r="D52" s="74"/>
      <c r="E52" s="56"/>
      <c r="F52" s="21"/>
      <c r="G52" s="56"/>
      <c r="H52" s="69"/>
      <c r="I52" s="21"/>
      <c r="J52" s="21"/>
      <c r="K52" s="74"/>
      <c r="L52" s="56"/>
      <c r="M52" s="21"/>
      <c r="N52" s="56"/>
    </row>
    <row r="53" spans="1:14" ht="18.75" x14ac:dyDescent="0.25">
      <c r="A53" s="69"/>
      <c r="B53" s="21"/>
      <c r="C53" s="21"/>
      <c r="D53" s="74"/>
      <c r="E53" s="56"/>
      <c r="F53" s="21"/>
      <c r="G53" s="56"/>
      <c r="H53" s="69"/>
      <c r="I53" s="21"/>
      <c r="J53" s="21"/>
      <c r="K53" s="74"/>
      <c r="L53" s="56"/>
      <c r="M53" s="21"/>
      <c r="N53" s="56"/>
    </row>
    <row r="54" spans="1:14" ht="18.75" x14ac:dyDescent="0.25">
      <c r="A54" s="69"/>
      <c r="B54" s="21"/>
      <c r="C54" s="21"/>
      <c r="D54" s="74"/>
      <c r="E54" s="56"/>
      <c r="F54" s="21"/>
      <c r="G54" s="56"/>
      <c r="H54" s="69"/>
      <c r="I54" s="21"/>
      <c r="J54" s="21"/>
      <c r="K54" s="74"/>
      <c r="L54" s="56"/>
      <c r="M54" s="21"/>
      <c r="N54" s="56"/>
    </row>
    <row r="55" spans="1:14" ht="18.75" x14ac:dyDescent="0.25">
      <c r="A55" s="69"/>
      <c r="B55" s="21"/>
      <c r="C55" s="21"/>
      <c r="D55" s="74"/>
      <c r="E55" s="56"/>
      <c r="F55" s="21"/>
      <c r="G55" s="56"/>
      <c r="H55" s="69"/>
      <c r="I55" s="21"/>
      <c r="J55" s="21"/>
      <c r="K55" s="74"/>
      <c r="L55" s="56"/>
      <c r="M55" s="21"/>
      <c r="N55" s="56"/>
    </row>
    <row r="56" spans="1:14" ht="18.75" x14ac:dyDescent="0.25">
      <c r="A56" s="69"/>
      <c r="B56" s="21"/>
      <c r="C56" s="21"/>
      <c r="D56" s="74"/>
      <c r="E56" s="56"/>
      <c r="F56" s="21"/>
      <c r="G56" s="56"/>
      <c r="H56" s="69"/>
      <c r="I56" s="21"/>
      <c r="J56" s="21"/>
      <c r="K56" s="74"/>
      <c r="L56" s="56"/>
      <c r="M56" s="21"/>
      <c r="N56" s="56"/>
    </row>
    <row r="57" spans="1:14" ht="18.75" x14ac:dyDescent="0.25">
      <c r="A57" s="69"/>
      <c r="B57" s="21"/>
      <c r="C57" s="21"/>
      <c r="D57" s="74"/>
      <c r="E57" s="56"/>
      <c r="F57" s="21"/>
      <c r="G57" s="56"/>
      <c r="H57" s="69"/>
      <c r="I57" s="21"/>
      <c r="J57" s="21"/>
      <c r="K57" s="74"/>
      <c r="L57" s="56"/>
      <c r="M57" s="21"/>
      <c r="N57" s="56"/>
    </row>
    <row r="58" spans="1:14" ht="18.75" x14ac:dyDescent="0.25">
      <c r="A58" s="69"/>
      <c r="B58" s="21"/>
      <c r="C58" s="21"/>
      <c r="D58" s="74"/>
      <c r="E58" s="56"/>
      <c r="F58" s="21"/>
      <c r="G58" s="56"/>
      <c r="H58" s="69"/>
      <c r="I58" s="21"/>
      <c r="J58" s="21"/>
      <c r="K58" s="74"/>
      <c r="L58" s="56"/>
      <c r="M58" s="21"/>
      <c r="N58" s="56"/>
    </row>
    <row r="59" spans="1:14" ht="18.75" x14ac:dyDescent="0.25">
      <c r="A59" s="69"/>
      <c r="B59" s="21"/>
      <c r="C59" s="21"/>
      <c r="D59" s="74"/>
      <c r="E59" s="56"/>
      <c r="F59" s="21"/>
      <c r="G59" s="56"/>
      <c r="H59" s="69"/>
      <c r="I59" s="21"/>
      <c r="J59" s="21"/>
      <c r="K59" s="74"/>
      <c r="L59" s="56"/>
      <c r="M59" s="21"/>
      <c r="N59" s="56"/>
    </row>
    <row r="60" spans="1:14" ht="18.75" x14ac:dyDescent="0.25">
      <c r="A60" s="69"/>
      <c r="B60" s="21"/>
      <c r="C60" s="21"/>
      <c r="D60" s="74"/>
      <c r="E60" s="56"/>
      <c r="F60" s="21"/>
      <c r="G60" s="56"/>
      <c r="H60" s="69"/>
      <c r="I60" s="21"/>
      <c r="J60" s="21"/>
      <c r="K60" s="74"/>
      <c r="L60" s="56"/>
      <c r="M60" s="21"/>
      <c r="N60" s="56"/>
    </row>
    <row r="61" spans="1:14" ht="18.75" x14ac:dyDescent="0.25">
      <c r="A61" s="69"/>
      <c r="B61" s="21"/>
      <c r="C61" s="21"/>
      <c r="D61" s="74"/>
      <c r="E61" s="56"/>
      <c r="F61" s="21"/>
      <c r="G61" s="56"/>
      <c r="H61" s="69"/>
      <c r="I61" s="21"/>
      <c r="J61" s="21"/>
      <c r="K61" s="74"/>
      <c r="L61" s="56"/>
      <c r="M61" s="21"/>
      <c r="N61" s="56"/>
    </row>
    <row r="62" spans="1:14" ht="18.75" x14ac:dyDescent="0.25">
      <c r="A62" s="69"/>
      <c r="B62" s="21"/>
      <c r="C62" s="21"/>
      <c r="D62" s="74"/>
      <c r="E62" s="56"/>
      <c r="F62" s="21"/>
      <c r="G62" s="56"/>
      <c r="H62" s="69"/>
      <c r="I62" s="21"/>
      <c r="J62" s="21"/>
      <c r="K62" s="74"/>
      <c r="L62" s="56"/>
      <c r="M62" s="21"/>
      <c r="N62" s="56"/>
    </row>
    <row r="63" spans="1:14" ht="18.75" x14ac:dyDescent="0.25">
      <c r="A63" s="69"/>
      <c r="B63" s="21"/>
      <c r="C63" s="21"/>
      <c r="D63" s="74"/>
      <c r="E63" s="56"/>
      <c r="F63" s="21"/>
      <c r="G63" s="56"/>
      <c r="H63" s="69"/>
      <c r="I63" s="21"/>
      <c r="J63" s="21"/>
      <c r="K63" s="74"/>
      <c r="L63" s="56"/>
      <c r="M63" s="21"/>
      <c r="N63" s="56"/>
    </row>
    <row r="64" spans="1:14" ht="18.75" x14ac:dyDescent="0.25">
      <c r="A64" s="69"/>
      <c r="B64" s="21"/>
      <c r="C64" s="21"/>
      <c r="D64" s="74"/>
      <c r="E64" s="56"/>
      <c r="F64" s="21"/>
      <c r="G64" s="56"/>
      <c r="H64" s="69"/>
      <c r="I64" s="21"/>
      <c r="J64" s="21"/>
      <c r="K64" s="74"/>
      <c r="L64" s="56"/>
      <c r="M64" s="21"/>
      <c r="N64" s="56"/>
    </row>
    <row r="65" spans="1:14" ht="18.75" x14ac:dyDescent="0.25">
      <c r="A65" s="69"/>
      <c r="B65" s="21"/>
      <c r="C65" s="21"/>
      <c r="D65" s="74"/>
      <c r="E65" s="56"/>
      <c r="F65" s="21"/>
      <c r="G65" s="56"/>
      <c r="H65" s="69"/>
      <c r="I65" s="21"/>
      <c r="J65" s="21"/>
      <c r="K65" s="74"/>
      <c r="L65" s="56"/>
      <c r="M65" s="21"/>
      <c r="N65" s="56"/>
    </row>
    <row r="66" spans="1:14" ht="18.75" x14ac:dyDescent="0.25">
      <c r="A66" s="69"/>
      <c r="B66" s="21"/>
      <c r="C66" s="21"/>
      <c r="D66" s="74"/>
      <c r="E66" s="56"/>
      <c r="F66" s="21"/>
      <c r="G66" s="56"/>
      <c r="H66" s="69"/>
      <c r="I66" s="21"/>
      <c r="J66" s="21"/>
      <c r="K66" s="74"/>
      <c r="L66" s="56"/>
      <c r="M66" s="21"/>
      <c r="N66" s="56"/>
    </row>
    <row r="67" spans="1:14" ht="18.75" x14ac:dyDescent="0.25">
      <c r="A67" s="69"/>
      <c r="B67" s="21"/>
      <c r="C67" s="21"/>
      <c r="D67" s="74"/>
      <c r="E67" s="56"/>
      <c r="F67" s="21"/>
      <c r="G67" s="56"/>
      <c r="H67" s="69"/>
      <c r="I67" s="21"/>
      <c r="J67" s="21"/>
      <c r="K67" s="74"/>
      <c r="L67" s="56"/>
      <c r="M67" s="21"/>
      <c r="N67" s="56"/>
    </row>
    <row r="68" spans="1:14" ht="18.75" x14ac:dyDescent="0.25">
      <c r="A68" s="69"/>
      <c r="B68" s="21"/>
      <c r="C68" s="21"/>
      <c r="D68" s="74"/>
      <c r="E68" s="56"/>
      <c r="F68" s="21"/>
      <c r="G68" s="56"/>
      <c r="H68" s="69"/>
      <c r="I68" s="21"/>
      <c r="J68" s="21"/>
      <c r="K68" s="74"/>
      <c r="L68" s="56"/>
      <c r="M68" s="21"/>
      <c r="N68" s="56"/>
    </row>
    <row r="69" spans="1:14" ht="18.75" x14ac:dyDescent="0.25">
      <c r="A69" s="69"/>
      <c r="B69" s="21"/>
      <c r="C69" s="21"/>
      <c r="D69" s="74"/>
      <c r="E69" s="56"/>
      <c r="F69" s="21"/>
      <c r="G69" s="56"/>
      <c r="H69" s="69"/>
      <c r="I69" s="21"/>
      <c r="J69" s="21"/>
      <c r="K69" s="74"/>
      <c r="L69" s="56"/>
      <c r="M69" s="21"/>
      <c r="N69" s="56"/>
    </row>
    <row r="70" spans="1:14" ht="18.75" x14ac:dyDescent="0.25">
      <c r="A70" s="69"/>
      <c r="B70" s="21"/>
      <c r="C70" s="21"/>
      <c r="D70" s="74"/>
      <c r="E70" s="56"/>
      <c r="F70" s="21"/>
      <c r="G70" s="56"/>
      <c r="H70" s="69"/>
      <c r="I70" s="21"/>
      <c r="J70" s="21"/>
      <c r="K70" s="74"/>
      <c r="L70" s="56"/>
      <c r="M70" s="21"/>
      <c r="N70" s="56"/>
    </row>
    <row r="71" spans="1:14" ht="18.75" x14ac:dyDescent="0.25">
      <c r="A71" s="69"/>
      <c r="B71" s="21"/>
      <c r="C71" s="21"/>
      <c r="D71" s="74"/>
      <c r="E71" s="56"/>
      <c r="F71" s="21"/>
      <c r="G71" s="56"/>
      <c r="H71" s="69"/>
      <c r="I71" s="21"/>
      <c r="J71" s="21"/>
      <c r="K71" s="74"/>
      <c r="L71" s="56"/>
      <c r="M71" s="21"/>
      <c r="N71" s="56"/>
    </row>
    <row r="72" spans="1:14" ht="18.75" x14ac:dyDescent="0.25">
      <c r="A72" s="69"/>
      <c r="B72" s="21"/>
      <c r="C72" s="21"/>
      <c r="D72" s="74"/>
      <c r="E72" s="56"/>
      <c r="F72" s="21"/>
      <c r="G72" s="56"/>
      <c r="H72" s="69"/>
      <c r="I72" s="21"/>
      <c r="J72" s="21"/>
      <c r="K72" s="74"/>
      <c r="L72" s="56"/>
      <c r="M72" s="21"/>
      <c r="N72" s="56"/>
    </row>
    <row r="73" spans="1:14" ht="18.75" x14ac:dyDescent="0.25">
      <c r="A73" s="69"/>
      <c r="B73" s="21"/>
      <c r="C73" s="21"/>
      <c r="D73" s="74"/>
      <c r="E73" s="56"/>
      <c r="F73" s="21"/>
      <c r="G73" s="56"/>
      <c r="H73" s="69"/>
      <c r="I73" s="21"/>
      <c r="J73" s="21"/>
      <c r="K73" s="74"/>
      <c r="L73" s="56"/>
      <c r="M73" s="21"/>
      <c r="N73" s="56"/>
    </row>
    <row r="74" spans="1:14" ht="18.75" x14ac:dyDescent="0.25">
      <c r="A74" s="69"/>
      <c r="B74" s="21"/>
      <c r="C74" s="21"/>
      <c r="D74" s="74"/>
      <c r="E74" s="56"/>
      <c r="F74" s="21"/>
      <c r="G74" s="56"/>
      <c r="H74" s="69"/>
      <c r="I74" s="21"/>
      <c r="J74" s="21"/>
      <c r="K74" s="74"/>
      <c r="L74" s="56"/>
      <c r="M74" s="21"/>
      <c r="N74" s="56"/>
    </row>
    <row r="75" spans="1:14" ht="18.75" x14ac:dyDescent="0.25">
      <c r="A75" s="69"/>
      <c r="B75" s="21"/>
      <c r="C75" s="21"/>
      <c r="D75" s="74"/>
      <c r="E75" s="56"/>
      <c r="F75" s="21"/>
      <c r="G75" s="56"/>
      <c r="H75" s="69"/>
      <c r="I75" s="21"/>
      <c r="J75" s="21"/>
      <c r="K75" s="74"/>
      <c r="L75" s="56"/>
      <c r="M75" s="21"/>
      <c r="N75" s="56"/>
    </row>
    <row r="76" spans="1:14" ht="18.75" x14ac:dyDescent="0.25">
      <c r="A76" s="69"/>
      <c r="B76" s="21"/>
      <c r="C76" s="21"/>
      <c r="D76" s="74"/>
      <c r="E76" s="56"/>
      <c r="F76" s="21"/>
      <c r="G76" s="56"/>
      <c r="H76" s="69"/>
      <c r="I76" s="21"/>
      <c r="J76" s="21"/>
      <c r="K76" s="74"/>
      <c r="L76" s="56"/>
      <c r="M76" s="21"/>
      <c r="N76" s="56"/>
    </row>
    <row r="77" spans="1:14" ht="18.75" x14ac:dyDescent="0.25">
      <c r="A77" s="58"/>
      <c r="B77" s="21"/>
      <c r="C77" s="21"/>
      <c r="D77" s="74"/>
      <c r="E77" s="56"/>
      <c r="F77" s="21"/>
      <c r="G77" s="56"/>
      <c r="H77" s="69"/>
      <c r="I77" s="21"/>
      <c r="J77" s="21"/>
      <c r="K77" s="74"/>
      <c r="L77" s="56"/>
      <c r="M77" s="21"/>
      <c r="N77" s="56"/>
    </row>
    <row r="78" spans="1:14" ht="18.75" x14ac:dyDescent="0.25">
      <c r="A78" s="58"/>
      <c r="B78" s="21"/>
      <c r="C78" s="21"/>
      <c r="D78" s="74"/>
      <c r="E78" s="56"/>
      <c r="F78" s="21"/>
      <c r="G78" s="56"/>
      <c r="H78" s="69"/>
      <c r="I78" s="21"/>
      <c r="J78" s="21"/>
      <c r="K78" s="74"/>
      <c r="L78" s="56"/>
      <c r="M78" s="21"/>
      <c r="N78" s="56"/>
    </row>
    <row r="79" spans="1:14" ht="18.75" x14ac:dyDescent="0.25">
      <c r="A79" s="58"/>
      <c r="B79" s="21"/>
      <c r="C79" s="21"/>
      <c r="D79" s="74"/>
      <c r="E79" s="56"/>
      <c r="F79" s="21"/>
      <c r="G79" s="56"/>
      <c r="H79" s="69"/>
      <c r="I79" s="21"/>
      <c r="J79" s="21"/>
      <c r="K79" s="74"/>
      <c r="L79" s="56"/>
      <c r="M79" s="21"/>
      <c r="N79" s="56"/>
    </row>
    <row r="80" spans="1:14" ht="18.75" x14ac:dyDescent="0.25">
      <c r="A80" s="58"/>
      <c r="B80" s="21"/>
      <c r="C80" s="21"/>
      <c r="D80" s="74"/>
      <c r="E80" s="56"/>
      <c r="F80" s="21"/>
      <c r="G80" s="56"/>
      <c r="H80" s="69"/>
      <c r="I80" s="21"/>
      <c r="J80" s="21"/>
      <c r="K80" s="74"/>
      <c r="L80" s="56"/>
      <c r="M80" s="21"/>
      <c r="N80" s="56"/>
    </row>
    <row r="81" spans="1:14" ht="18.75" x14ac:dyDescent="0.25">
      <c r="A81" s="58"/>
      <c r="B81" s="21"/>
      <c r="C81" s="21"/>
      <c r="D81" s="74"/>
      <c r="E81" s="56"/>
      <c r="F81" s="21"/>
      <c r="G81" s="56"/>
      <c r="H81" s="69"/>
      <c r="I81" s="21"/>
      <c r="J81" s="21"/>
      <c r="K81" s="74"/>
      <c r="L81" s="56"/>
      <c r="M81" s="21"/>
      <c r="N81" s="56"/>
    </row>
    <row r="82" spans="1:14" ht="18.75" x14ac:dyDescent="0.25">
      <c r="A82" s="58"/>
      <c r="B82" s="21"/>
      <c r="C82" s="21"/>
      <c r="D82" s="74"/>
      <c r="E82" s="56"/>
      <c r="F82" s="21"/>
      <c r="G82" s="56"/>
      <c r="H82" s="69"/>
      <c r="I82" s="21"/>
      <c r="J82" s="21"/>
      <c r="K82" s="74"/>
      <c r="L82" s="56"/>
      <c r="M82" s="21"/>
      <c r="N82" s="56"/>
    </row>
    <row r="83" spans="1:14" ht="18.75" x14ac:dyDescent="0.25">
      <c r="A83" s="58"/>
      <c r="B83" s="21"/>
      <c r="C83" s="21"/>
      <c r="D83" s="74"/>
      <c r="E83" s="56"/>
      <c r="F83" s="21"/>
      <c r="G83" s="56"/>
      <c r="H83" s="69"/>
      <c r="I83" s="21"/>
      <c r="J83" s="21"/>
      <c r="K83" s="74"/>
      <c r="L83" s="56"/>
      <c r="M83" s="21"/>
      <c r="N83" s="56"/>
    </row>
    <row r="84" spans="1:14" ht="18.75" x14ac:dyDescent="0.25">
      <c r="A84" s="58"/>
      <c r="B84" s="21"/>
      <c r="C84" s="21"/>
      <c r="D84" s="74"/>
      <c r="E84" s="56"/>
      <c r="F84" s="21"/>
      <c r="G84" s="56"/>
      <c r="H84" s="69"/>
      <c r="I84" s="21"/>
      <c r="J84" s="21"/>
      <c r="K84" s="74"/>
      <c r="L84" s="56"/>
      <c r="M84" s="21"/>
      <c r="N84" s="56"/>
    </row>
    <row r="85" spans="1:14" ht="18.75" x14ac:dyDescent="0.25">
      <c r="A85" s="58"/>
      <c r="B85" s="21"/>
      <c r="C85" s="21"/>
      <c r="D85" s="74"/>
      <c r="E85" s="56"/>
      <c r="F85" s="21"/>
      <c r="G85" s="56"/>
      <c r="H85" s="69"/>
      <c r="I85" s="21"/>
      <c r="J85" s="21"/>
      <c r="K85" s="74"/>
      <c r="L85" s="56"/>
      <c r="M85" s="21"/>
      <c r="N85" s="56"/>
    </row>
    <row r="86" spans="1:14" ht="18.75" x14ac:dyDescent="0.25">
      <c r="A86" s="58"/>
      <c r="B86" s="21"/>
      <c r="C86" s="21"/>
      <c r="D86" s="74"/>
      <c r="E86" s="56"/>
      <c r="F86" s="21"/>
      <c r="G86" s="56"/>
      <c r="H86" s="69"/>
      <c r="I86" s="21"/>
      <c r="J86" s="21"/>
      <c r="K86" s="74"/>
      <c r="L86" s="56"/>
      <c r="M86" s="21"/>
      <c r="N86" s="56"/>
    </row>
    <row r="87" spans="1:14" ht="18.75" x14ac:dyDescent="0.25">
      <c r="A87" s="58"/>
      <c r="B87" s="21"/>
      <c r="C87" s="21"/>
      <c r="D87" s="74"/>
      <c r="E87" s="56"/>
      <c r="F87" s="21"/>
      <c r="G87" s="56"/>
      <c r="H87" s="69"/>
      <c r="I87" s="21"/>
      <c r="J87" s="21"/>
      <c r="K87" s="74"/>
      <c r="L87" s="56"/>
      <c r="M87" s="21"/>
      <c r="N87" s="56"/>
    </row>
    <row r="88" spans="1:14" ht="18.75" x14ac:dyDescent="0.25">
      <c r="A88" s="58"/>
      <c r="B88" s="21"/>
      <c r="C88" s="21"/>
      <c r="D88" s="74"/>
      <c r="E88" s="56"/>
      <c r="F88" s="21"/>
      <c r="G88" s="56"/>
      <c r="H88" s="69"/>
      <c r="I88" s="21"/>
      <c r="J88" s="21"/>
      <c r="K88" s="74"/>
      <c r="L88" s="56"/>
      <c r="M88" s="21"/>
      <c r="N88" s="56"/>
    </row>
    <row r="89" spans="1:14" ht="18.75" x14ac:dyDescent="0.25">
      <c r="A89" s="58"/>
      <c r="B89" s="21"/>
      <c r="C89" s="21"/>
      <c r="D89" s="74"/>
      <c r="E89" s="56"/>
      <c r="F89" s="21"/>
      <c r="G89" s="56"/>
      <c r="H89" s="69"/>
      <c r="I89" s="21"/>
      <c r="J89" s="21"/>
      <c r="K89" s="74"/>
      <c r="L89" s="56"/>
      <c r="M89" s="21"/>
      <c r="N89" s="56"/>
    </row>
    <row r="90" spans="1:14" ht="18.75" x14ac:dyDescent="0.25">
      <c r="A90" s="58"/>
      <c r="B90" s="21"/>
      <c r="C90" s="21"/>
      <c r="D90" s="74"/>
      <c r="E90" s="56"/>
      <c r="F90" s="21"/>
      <c r="G90" s="56"/>
      <c r="H90" s="69"/>
      <c r="I90" s="21"/>
      <c r="J90" s="21"/>
      <c r="K90" s="74"/>
      <c r="L90" s="56"/>
      <c r="M90" s="21"/>
      <c r="N90" s="56"/>
    </row>
    <row r="91" spans="1:14" ht="18.75" x14ac:dyDescent="0.25">
      <c r="A91" s="58"/>
      <c r="B91" s="21"/>
      <c r="C91" s="21"/>
      <c r="D91" s="74"/>
      <c r="E91" s="56"/>
      <c r="F91" s="21"/>
      <c r="G91" s="56"/>
      <c r="H91" s="69"/>
      <c r="I91" s="21"/>
      <c r="J91" s="21"/>
      <c r="K91" s="74"/>
      <c r="L91" s="56"/>
      <c r="M91" s="21"/>
      <c r="N91" s="56"/>
    </row>
    <row r="92" spans="1:14" ht="18.75" x14ac:dyDescent="0.25">
      <c r="A92" s="58"/>
      <c r="B92" s="21"/>
      <c r="C92" s="21"/>
      <c r="D92" s="74"/>
      <c r="E92" s="56"/>
      <c r="F92" s="21"/>
      <c r="G92" s="56"/>
      <c r="H92" s="69"/>
      <c r="I92" s="21"/>
      <c r="J92" s="21"/>
      <c r="K92" s="74"/>
      <c r="L92" s="56"/>
      <c r="M92" s="21"/>
      <c r="N92" s="56"/>
    </row>
    <row r="93" spans="1:14" ht="18.75" x14ac:dyDescent="0.25">
      <c r="A93" s="58"/>
      <c r="B93" s="21"/>
      <c r="C93" s="21"/>
      <c r="D93" s="74"/>
      <c r="E93" s="56"/>
      <c r="F93" s="21"/>
      <c r="G93" s="56"/>
      <c r="H93" s="69"/>
      <c r="I93" s="21"/>
      <c r="J93" s="21"/>
      <c r="K93" s="74"/>
      <c r="L93" s="56"/>
      <c r="M93" s="21"/>
      <c r="N93" s="56"/>
    </row>
    <row r="94" spans="1:14" ht="18.75" x14ac:dyDescent="0.25">
      <c r="A94" s="58"/>
      <c r="B94" s="21"/>
      <c r="C94" s="21"/>
      <c r="D94" s="74"/>
      <c r="E94" s="56"/>
      <c r="F94" s="21"/>
      <c r="G94" s="56"/>
      <c r="H94" s="69"/>
      <c r="I94" s="21"/>
      <c r="J94" s="21"/>
      <c r="K94" s="74"/>
      <c r="L94" s="56"/>
      <c r="M94" s="21"/>
      <c r="N94" s="56"/>
    </row>
    <row r="95" spans="1:14" ht="18.75" x14ac:dyDescent="0.25">
      <c r="A95" s="58"/>
      <c r="B95" s="21"/>
      <c r="C95" s="21"/>
      <c r="D95" s="74"/>
      <c r="E95" s="56"/>
      <c r="F95" s="21"/>
      <c r="G95" s="56"/>
      <c r="H95" s="69"/>
      <c r="I95" s="21"/>
      <c r="J95" s="21"/>
      <c r="K95" s="74"/>
      <c r="L95" s="56"/>
      <c r="M95" s="21"/>
      <c r="N95" s="56"/>
    </row>
    <row r="96" spans="1:14" ht="18.75" x14ac:dyDescent="0.25">
      <c r="A96" s="58"/>
      <c r="B96" s="21"/>
      <c r="C96" s="21"/>
      <c r="D96" s="74"/>
      <c r="E96" s="56"/>
      <c r="F96" s="21"/>
      <c r="G96" s="56"/>
      <c r="H96" s="69"/>
      <c r="I96" s="21"/>
      <c r="J96" s="21"/>
      <c r="K96" s="74"/>
      <c r="L96" s="56"/>
      <c r="M96" s="21"/>
      <c r="N96" s="56"/>
    </row>
    <row r="97" spans="1:14" ht="18.75" x14ac:dyDescent="0.25">
      <c r="A97" s="58"/>
      <c r="B97" s="21"/>
      <c r="C97" s="21"/>
      <c r="D97" s="74"/>
      <c r="E97" s="56"/>
      <c r="F97" s="21"/>
      <c r="G97" s="56"/>
      <c r="H97" s="69"/>
      <c r="I97" s="21"/>
      <c r="J97" s="21"/>
      <c r="K97" s="74"/>
      <c r="L97" s="56"/>
      <c r="M97" s="21"/>
      <c r="N97" s="56"/>
    </row>
    <row r="98" spans="1:14" ht="18.75" x14ac:dyDescent="0.25">
      <c r="A98" s="58"/>
      <c r="B98" s="21"/>
      <c r="C98" s="21"/>
      <c r="D98" s="74"/>
      <c r="E98" s="56"/>
      <c r="F98" s="21"/>
      <c r="G98" s="56"/>
      <c r="H98" s="69"/>
      <c r="I98" s="21"/>
      <c r="J98" s="21"/>
      <c r="K98" s="74"/>
      <c r="L98" s="56"/>
      <c r="M98" s="21"/>
      <c r="N98" s="56"/>
    </row>
    <row r="99" spans="1:14" ht="18.75" x14ac:dyDescent="0.25">
      <c r="A99" s="58"/>
      <c r="B99" s="21"/>
      <c r="C99" s="21"/>
      <c r="D99" s="74"/>
      <c r="E99" s="56"/>
      <c r="F99" s="21"/>
      <c r="G99" s="56"/>
      <c r="H99" s="69"/>
      <c r="I99" s="21"/>
      <c r="J99" s="21"/>
      <c r="K99" s="74"/>
      <c r="L99" s="56"/>
      <c r="M99" s="21"/>
      <c r="N99" s="56"/>
    </row>
    <row r="100" spans="1:14" ht="18.75" x14ac:dyDescent="0.25">
      <c r="A100" s="58"/>
      <c r="B100" s="21"/>
      <c r="C100" s="21"/>
      <c r="D100" s="74"/>
      <c r="E100" s="56"/>
      <c r="F100" s="21"/>
      <c r="G100" s="56"/>
      <c r="H100" s="69"/>
      <c r="I100" s="21"/>
      <c r="J100" s="21"/>
      <c r="K100" s="74"/>
      <c r="L100" s="56"/>
      <c r="M100" s="21"/>
      <c r="N100" s="56"/>
    </row>
    <row r="101" spans="1:14" ht="18.75" x14ac:dyDescent="0.25">
      <c r="A101" s="58"/>
      <c r="B101" s="21"/>
      <c r="C101" s="21"/>
      <c r="D101" s="74"/>
      <c r="E101" s="56"/>
      <c r="F101" s="21"/>
      <c r="G101" s="56"/>
      <c r="H101" s="69"/>
      <c r="I101" s="21"/>
      <c r="J101" s="21"/>
      <c r="K101" s="74"/>
      <c r="L101" s="56"/>
      <c r="M101" s="21"/>
      <c r="N101" s="56"/>
    </row>
    <row r="102" spans="1:14" ht="18.75" x14ac:dyDescent="0.25">
      <c r="A102" s="58"/>
      <c r="B102" s="21"/>
      <c r="C102" s="21"/>
      <c r="D102" s="74"/>
      <c r="E102" s="56"/>
      <c r="F102" s="21"/>
      <c r="G102" s="56"/>
      <c r="H102" s="69"/>
      <c r="I102" s="21"/>
      <c r="J102" s="21"/>
      <c r="K102" s="74"/>
      <c r="L102" s="56"/>
      <c r="M102" s="21"/>
      <c r="N102" s="56"/>
    </row>
    <row r="103" spans="1:14" ht="18.75" x14ac:dyDescent="0.25">
      <c r="A103" s="58"/>
      <c r="B103" s="21"/>
      <c r="C103" s="21"/>
      <c r="D103" s="74"/>
      <c r="E103" s="56"/>
      <c r="F103" s="21"/>
      <c r="G103" s="56"/>
      <c r="H103" s="69"/>
      <c r="I103" s="21"/>
      <c r="J103" s="21"/>
      <c r="K103" s="74"/>
      <c r="L103" s="56"/>
      <c r="M103" s="21"/>
      <c r="N103" s="56"/>
    </row>
    <row r="104" spans="1:14" ht="18.75" x14ac:dyDescent="0.25">
      <c r="A104" s="58"/>
      <c r="B104" s="21"/>
      <c r="C104" s="21"/>
      <c r="D104" s="74"/>
      <c r="E104" s="56"/>
      <c r="F104" s="21"/>
      <c r="G104" s="56"/>
      <c r="H104" s="69"/>
      <c r="I104" s="21"/>
      <c r="J104" s="21"/>
      <c r="K104" s="74"/>
      <c r="L104" s="56"/>
      <c r="M104" s="21"/>
      <c r="N104" s="56"/>
    </row>
    <row r="105" spans="1:14" ht="18.75" x14ac:dyDescent="0.25">
      <c r="A105" s="58"/>
      <c r="B105" s="21"/>
      <c r="C105" s="21"/>
      <c r="D105" s="74"/>
      <c r="E105" s="56"/>
      <c r="F105" s="21"/>
      <c r="G105" s="56"/>
      <c r="H105" s="69"/>
      <c r="I105" s="21"/>
      <c r="J105" s="21"/>
      <c r="K105" s="74"/>
      <c r="L105" s="56"/>
      <c r="M105" s="21"/>
      <c r="N105" s="56"/>
    </row>
    <row r="106" spans="1:14" ht="18.75" x14ac:dyDescent="0.25">
      <c r="A106" s="58"/>
      <c r="B106" s="21"/>
      <c r="C106" s="21"/>
      <c r="D106" s="74"/>
      <c r="E106" s="56"/>
      <c r="F106" s="21"/>
      <c r="G106" s="56"/>
      <c r="H106" s="69"/>
      <c r="I106" s="21"/>
      <c r="J106" s="21"/>
      <c r="K106" s="74"/>
      <c r="L106" s="56"/>
      <c r="M106" s="21"/>
      <c r="N106" s="56"/>
    </row>
    <row r="107" spans="1:14" ht="18.75" x14ac:dyDescent="0.25">
      <c r="A107" s="58"/>
      <c r="B107" s="21"/>
      <c r="C107" s="21"/>
      <c r="D107" s="74"/>
      <c r="E107" s="56"/>
      <c r="F107" s="21"/>
      <c r="G107" s="56"/>
      <c r="H107" s="69"/>
      <c r="I107" s="21"/>
      <c r="J107" s="21"/>
      <c r="K107" s="74"/>
      <c r="L107" s="56"/>
      <c r="M107" s="21"/>
      <c r="N107" s="56"/>
    </row>
    <row r="108" spans="1:14" ht="18.75" x14ac:dyDescent="0.25">
      <c r="A108" s="58"/>
      <c r="B108" s="21"/>
      <c r="C108" s="21"/>
      <c r="D108" s="74"/>
      <c r="E108" s="56"/>
      <c r="F108" s="21"/>
      <c r="G108" s="56"/>
      <c r="H108" s="69"/>
      <c r="I108" s="21"/>
      <c r="J108" s="21"/>
      <c r="K108" s="74"/>
      <c r="L108" s="56"/>
      <c r="M108" s="21"/>
      <c r="N108" s="56"/>
    </row>
    <row r="109" spans="1:14" ht="18.75" x14ac:dyDescent="0.25">
      <c r="A109" s="58"/>
      <c r="B109" s="21"/>
      <c r="C109" s="21"/>
      <c r="D109" s="74"/>
      <c r="E109" s="56"/>
      <c r="F109" s="21"/>
      <c r="G109" s="56"/>
      <c r="H109" s="69"/>
      <c r="I109" s="21"/>
      <c r="J109" s="21"/>
      <c r="K109" s="74"/>
      <c r="L109" s="56"/>
      <c r="M109" s="21"/>
      <c r="N109" s="56"/>
    </row>
    <row r="110" spans="1:14" ht="18.75" x14ac:dyDescent="0.25">
      <c r="A110" s="58"/>
      <c r="B110" s="21"/>
      <c r="C110" s="21"/>
      <c r="D110" s="74"/>
      <c r="E110" s="56"/>
      <c r="F110" s="21"/>
      <c r="G110" s="56"/>
      <c r="H110" s="69"/>
      <c r="I110" s="21"/>
      <c r="J110" s="21"/>
      <c r="K110" s="74"/>
      <c r="L110" s="56"/>
      <c r="M110" s="21"/>
      <c r="N110" s="56"/>
    </row>
    <row r="111" spans="1:14" ht="18.75" x14ac:dyDescent="0.25">
      <c r="A111" s="58"/>
      <c r="B111" s="21"/>
      <c r="C111" s="21"/>
      <c r="D111" s="74"/>
      <c r="E111" s="56"/>
      <c r="F111" s="21"/>
      <c r="G111" s="56"/>
      <c r="H111" s="69"/>
      <c r="I111" s="21"/>
      <c r="J111" s="21"/>
      <c r="K111" s="74"/>
      <c r="L111" s="56"/>
      <c r="M111" s="21"/>
      <c r="N111" s="56"/>
    </row>
    <row r="112" spans="1:14" ht="18.75" x14ac:dyDescent="0.25">
      <c r="A112" s="58"/>
      <c r="B112" s="21"/>
      <c r="C112" s="21"/>
      <c r="D112" s="74"/>
      <c r="E112" s="56"/>
      <c r="F112" s="21"/>
      <c r="G112" s="56"/>
      <c r="H112" s="69"/>
      <c r="I112" s="21"/>
      <c r="J112" s="21"/>
      <c r="K112" s="74"/>
      <c r="L112" s="56"/>
      <c r="M112" s="21"/>
      <c r="N112" s="56"/>
    </row>
    <row r="113" spans="1:14" ht="18.75" x14ac:dyDescent="0.25">
      <c r="A113" s="58"/>
      <c r="B113" s="21"/>
      <c r="C113" s="21"/>
      <c r="D113" s="74"/>
      <c r="E113" s="56"/>
      <c r="F113" s="21"/>
      <c r="G113" s="56"/>
      <c r="H113" s="69"/>
      <c r="I113" s="21"/>
      <c r="J113" s="21"/>
      <c r="K113" s="74"/>
      <c r="L113" s="56"/>
      <c r="M113" s="21"/>
      <c r="N113" s="56"/>
    </row>
    <row r="114" spans="1:14" ht="18.75" x14ac:dyDescent="0.25">
      <c r="A114" s="58"/>
      <c r="B114" s="21"/>
      <c r="C114" s="21"/>
      <c r="D114" s="74"/>
      <c r="E114" s="56"/>
      <c r="F114" s="21"/>
      <c r="G114" s="56"/>
      <c r="H114" s="69"/>
      <c r="I114" s="21"/>
      <c r="J114" s="21"/>
      <c r="K114" s="74"/>
      <c r="L114" s="56"/>
      <c r="M114" s="21"/>
      <c r="N114" s="56"/>
    </row>
    <row r="115" spans="1:14" ht="18.75" x14ac:dyDescent="0.25">
      <c r="A115" s="58"/>
      <c r="B115" s="21"/>
      <c r="C115" s="21"/>
      <c r="D115" s="74"/>
      <c r="E115" s="56"/>
      <c r="F115" s="21"/>
      <c r="G115" s="56"/>
      <c r="H115" s="69"/>
      <c r="I115" s="21"/>
      <c r="J115" s="21"/>
      <c r="K115" s="74"/>
      <c r="L115" s="56"/>
      <c r="M115" s="21"/>
      <c r="N115" s="56"/>
    </row>
    <row r="116" spans="1:14" ht="18.75" x14ac:dyDescent="0.25">
      <c r="A116" s="58"/>
      <c r="B116" s="21"/>
      <c r="C116" s="21"/>
      <c r="D116" s="74"/>
      <c r="E116" s="56"/>
      <c r="F116" s="21"/>
      <c r="G116" s="56"/>
      <c r="H116" s="69"/>
      <c r="I116" s="21"/>
      <c r="J116" s="21"/>
      <c r="K116" s="74"/>
      <c r="L116" s="56"/>
      <c r="M116" s="21"/>
      <c r="N116" s="56"/>
    </row>
    <row r="117" spans="1:14" ht="18.75" x14ac:dyDescent="0.25">
      <c r="A117" s="58"/>
      <c r="B117" s="21"/>
      <c r="C117" s="21"/>
      <c r="D117" s="74"/>
      <c r="E117" s="56"/>
      <c r="F117" s="21"/>
      <c r="G117" s="56"/>
      <c r="H117" s="69"/>
      <c r="I117" s="21"/>
      <c r="J117" s="21"/>
      <c r="K117" s="74"/>
      <c r="L117" s="56"/>
      <c r="M117" s="21"/>
      <c r="N117" s="56"/>
    </row>
    <row r="118" spans="1:14" ht="18.75" x14ac:dyDescent="0.25">
      <c r="A118" s="58"/>
      <c r="B118" s="21"/>
      <c r="C118" s="21"/>
      <c r="D118" s="74"/>
      <c r="E118" s="56"/>
      <c r="F118" s="21"/>
      <c r="G118" s="56"/>
      <c r="H118" s="69"/>
      <c r="I118" s="21"/>
      <c r="J118" s="21"/>
      <c r="K118" s="74"/>
      <c r="L118" s="56"/>
      <c r="M118" s="21"/>
      <c r="N118" s="56"/>
    </row>
    <row r="119" spans="1:14" ht="18.75" x14ac:dyDescent="0.25">
      <c r="A119" s="58"/>
      <c r="B119" s="21"/>
      <c r="C119" s="21"/>
      <c r="D119" s="74"/>
      <c r="E119" s="56"/>
      <c r="F119" s="21"/>
      <c r="G119" s="56"/>
      <c r="H119" s="69"/>
      <c r="I119" s="21"/>
      <c r="J119" s="21"/>
      <c r="K119" s="74"/>
      <c r="L119" s="56"/>
      <c r="M119" s="21"/>
      <c r="N119" s="56"/>
    </row>
    <row r="120" spans="1:14" ht="18.75" x14ac:dyDescent="0.25">
      <c r="A120" s="58"/>
      <c r="B120" s="21"/>
      <c r="C120" s="21"/>
      <c r="D120" s="74"/>
      <c r="E120" s="56"/>
      <c r="F120" s="21"/>
      <c r="G120" s="56"/>
      <c r="H120" s="69"/>
      <c r="I120" s="21"/>
      <c r="J120" s="21"/>
      <c r="K120" s="74"/>
      <c r="L120" s="56"/>
      <c r="M120" s="21"/>
      <c r="N120" s="56"/>
    </row>
    <row r="121" spans="1:14" ht="18.75" x14ac:dyDescent="0.25">
      <c r="A121" s="58"/>
      <c r="B121" s="21"/>
      <c r="C121" s="21"/>
      <c r="D121" s="74"/>
      <c r="E121" s="56"/>
      <c r="F121" s="21"/>
      <c r="G121" s="56"/>
      <c r="H121" s="69"/>
      <c r="I121" s="21"/>
      <c r="J121" s="21"/>
      <c r="K121" s="74"/>
      <c r="L121" s="56"/>
      <c r="M121" s="21"/>
      <c r="N121" s="56"/>
    </row>
    <row r="122" spans="1:14" ht="18.75" x14ac:dyDescent="0.25">
      <c r="A122" s="58"/>
      <c r="B122" s="21"/>
      <c r="C122" s="21"/>
      <c r="D122" s="74"/>
      <c r="E122" s="56"/>
      <c r="F122" s="21"/>
      <c r="G122" s="56"/>
      <c r="H122" s="69"/>
      <c r="I122" s="21"/>
      <c r="J122" s="21"/>
      <c r="K122" s="74"/>
      <c r="L122" s="56"/>
      <c r="M122" s="21"/>
      <c r="N122" s="56"/>
    </row>
    <row r="123" spans="1:14" ht="18.75" x14ac:dyDescent="0.25">
      <c r="A123" s="58"/>
      <c r="B123" s="21"/>
      <c r="C123" s="21"/>
      <c r="D123" s="74"/>
      <c r="E123" s="56"/>
      <c r="F123" s="21"/>
      <c r="G123" s="56"/>
      <c r="H123" s="69"/>
      <c r="I123" s="21"/>
      <c r="J123" s="21"/>
      <c r="K123" s="74"/>
      <c r="L123" s="56"/>
      <c r="M123" s="21"/>
      <c r="N123" s="56"/>
    </row>
    <row r="124" spans="1:14" ht="18.75" x14ac:dyDescent="0.25">
      <c r="A124" s="58"/>
      <c r="B124" s="21"/>
      <c r="C124" s="21"/>
      <c r="D124" s="74"/>
      <c r="E124" s="56"/>
      <c r="F124" s="21"/>
      <c r="G124" s="56"/>
      <c r="H124" s="69"/>
      <c r="I124" s="21"/>
      <c r="J124" s="21"/>
      <c r="K124" s="74"/>
      <c r="L124" s="56"/>
      <c r="M124" s="21"/>
      <c r="N124" s="56"/>
    </row>
    <row r="125" spans="1:14" ht="18.75" x14ac:dyDescent="0.25">
      <c r="A125" s="58"/>
      <c r="B125" s="21"/>
      <c r="C125" s="21"/>
      <c r="D125" s="74"/>
      <c r="E125" s="56"/>
      <c r="F125" s="21"/>
      <c r="G125" s="56"/>
      <c r="H125" s="69"/>
      <c r="I125" s="21"/>
      <c r="J125" s="21"/>
      <c r="K125" s="74"/>
      <c r="L125" s="56"/>
      <c r="M125" s="21"/>
      <c r="N125" s="56"/>
    </row>
    <row r="126" spans="1:14" ht="18.75" x14ac:dyDescent="0.25">
      <c r="A126" s="58"/>
      <c r="B126" s="21"/>
      <c r="C126" s="21"/>
      <c r="D126" s="74"/>
      <c r="E126" s="56"/>
      <c r="F126" s="21"/>
      <c r="G126" s="56"/>
      <c r="H126" s="69"/>
      <c r="I126" s="21"/>
      <c r="J126" s="21"/>
      <c r="K126" s="74"/>
      <c r="L126" s="56"/>
      <c r="M126" s="21"/>
      <c r="N126" s="56"/>
    </row>
    <row r="127" spans="1:14" ht="18.75" x14ac:dyDescent="0.25">
      <c r="A127" s="58"/>
      <c r="B127" s="21"/>
      <c r="C127" s="21"/>
      <c r="D127" s="74"/>
      <c r="E127" s="56"/>
      <c r="F127" s="21"/>
      <c r="G127" s="56"/>
      <c r="H127" s="69"/>
      <c r="I127" s="21"/>
      <c r="J127" s="21"/>
      <c r="K127" s="74"/>
      <c r="L127" s="56"/>
      <c r="M127" s="21"/>
      <c r="N127" s="56"/>
    </row>
    <row r="128" spans="1:14" ht="18.75" x14ac:dyDescent="0.25">
      <c r="B128" s="21"/>
      <c r="C128" s="21"/>
      <c r="D128" s="74"/>
      <c r="E128" s="56"/>
      <c r="F128" s="21"/>
      <c r="G128" s="56"/>
      <c r="H128" s="69"/>
      <c r="I128" s="21"/>
      <c r="J128" s="21"/>
      <c r="K128" s="74"/>
      <c r="L128" s="56"/>
      <c r="M128" s="21"/>
      <c r="N128" s="56"/>
    </row>
    <row r="129" spans="1:14" ht="18.75" x14ac:dyDescent="0.25">
      <c r="A129" s="58"/>
      <c r="B129" s="21"/>
      <c r="C129" s="21"/>
      <c r="D129" s="74"/>
      <c r="E129" s="56"/>
      <c r="F129" s="21"/>
      <c r="G129" s="56"/>
      <c r="H129" s="69"/>
      <c r="I129" s="21"/>
      <c r="J129" s="21"/>
      <c r="K129" s="74"/>
      <c r="L129" s="56"/>
      <c r="M129" s="21"/>
      <c r="N129" s="56"/>
    </row>
    <row r="130" spans="1:14" ht="18.75" x14ac:dyDescent="0.25">
      <c r="A130" s="58"/>
      <c r="B130" s="21"/>
      <c r="C130" s="21"/>
      <c r="D130" s="74"/>
      <c r="E130" s="56"/>
      <c r="F130" s="21"/>
      <c r="G130" s="56"/>
      <c r="H130" s="69"/>
      <c r="I130" s="21"/>
      <c r="J130" s="21"/>
      <c r="K130" s="74"/>
      <c r="L130" s="56"/>
      <c r="M130" s="21"/>
      <c r="N130" s="56"/>
    </row>
    <row r="131" spans="1:14" ht="18.75" x14ac:dyDescent="0.25">
      <c r="A131" s="58"/>
      <c r="B131" s="21"/>
      <c r="C131" s="21"/>
      <c r="D131" s="74"/>
      <c r="E131" s="56"/>
      <c r="F131" s="21"/>
      <c r="G131" s="56"/>
      <c r="H131" s="69"/>
      <c r="I131" s="21"/>
      <c r="J131" s="21"/>
      <c r="K131" s="74"/>
      <c r="L131" s="56"/>
      <c r="M131" s="21"/>
      <c r="N131" s="56"/>
    </row>
    <row r="132" spans="1:14" ht="18.75" x14ac:dyDescent="0.25">
      <c r="A132" s="58"/>
      <c r="B132" s="21"/>
      <c r="C132" s="21"/>
      <c r="D132" s="74"/>
      <c r="E132" s="56"/>
      <c r="F132" s="21"/>
      <c r="G132" s="56"/>
      <c r="H132" s="69"/>
      <c r="I132" s="21"/>
      <c r="J132" s="21"/>
      <c r="K132" s="74"/>
      <c r="L132" s="56"/>
      <c r="M132" s="21"/>
      <c r="N132" s="56"/>
    </row>
    <row r="133" spans="1:14" ht="18.75" x14ac:dyDescent="0.25">
      <c r="A133" s="58"/>
      <c r="B133" s="21"/>
      <c r="C133" s="21"/>
      <c r="D133" s="74"/>
      <c r="E133" s="56"/>
      <c r="F133" s="21"/>
      <c r="G133" s="56"/>
      <c r="H133" s="69"/>
      <c r="I133" s="21"/>
      <c r="J133" s="21"/>
      <c r="K133" s="74"/>
      <c r="L133" s="56"/>
      <c r="M133" s="21"/>
      <c r="N133" s="56"/>
    </row>
    <row r="134" spans="1:14" ht="18.75" x14ac:dyDescent="0.25">
      <c r="A134" s="58"/>
      <c r="B134" s="21"/>
      <c r="C134" s="21"/>
      <c r="D134" s="74"/>
      <c r="E134" s="56"/>
      <c r="F134" s="21"/>
      <c r="G134" s="56"/>
      <c r="H134" s="69"/>
      <c r="I134" s="21"/>
      <c r="J134" s="21"/>
      <c r="K134" s="74"/>
      <c r="L134" s="56"/>
      <c r="M134" s="21"/>
      <c r="N134" s="56"/>
    </row>
    <row r="135" spans="1:14" ht="18.75" x14ac:dyDescent="0.25">
      <c r="A135" s="58"/>
      <c r="B135" s="21"/>
      <c r="C135" s="21"/>
      <c r="D135" s="74"/>
      <c r="E135" s="56"/>
      <c r="F135" s="21"/>
      <c r="G135" s="56"/>
      <c r="H135" s="69"/>
      <c r="I135" s="21"/>
      <c r="J135" s="21"/>
      <c r="K135" s="74"/>
      <c r="L135" s="56"/>
      <c r="M135" s="21"/>
      <c r="N135" s="56"/>
    </row>
    <row r="136" spans="1:14" ht="18.75" x14ac:dyDescent="0.25">
      <c r="A136" s="58"/>
      <c r="B136" s="21"/>
      <c r="C136" s="21"/>
      <c r="D136" s="74"/>
      <c r="E136" s="56"/>
      <c r="F136" s="21"/>
      <c r="G136" s="56"/>
      <c r="H136" s="69"/>
      <c r="I136" s="21"/>
      <c r="J136" s="21"/>
      <c r="K136" s="74"/>
      <c r="L136" s="56"/>
      <c r="M136" s="21"/>
      <c r="N136" s="56"/>
    </row>
    <row r="137" spans="1:14" ht="18.75" x14ac:dyDescent="0.25">
      <c r="A137" s="58"/>
      <c r="B137" s="21"/>
      <c r="C137" s="21"/>
      <c r="D137" s="74"/>
      <c r="E137" s="56"/>
      <c r="F137" s="21"/>
      <c r="G137" s="56"/>
      <c r="H137" s="69"/>
      <c r="I137" s="21"/>
      <c r="J137" s="21"/>
      <c r="K137" s="74"/>
      <c r="L137" s="56"/>
      <c r="M137" s="21"/>
      <c r="N137" s="56"/>
    </row>
    <row r="138" spans="1:14" ht="18.75" x14ac:dyDescent="0.25">
      <c r="A138" s="58"/>
      <c r="B138" s="21"/>
      <c r="C138" s="21"/>
      <c r="D138" s="74"/>
      <c r="E138" s="56"/>
      <c r="F138" s="21"/>
      <c r="G138" s="56"/>
      <c r="H138" s="69"/>
      <c r="I138" s="21"/>
      <c r="J138" s="21"/>
      <c r="K138" s="74"/>
      <c r="L138" s="56"/>
      <c r="M138" s="21"/>
      <c r="N138" s="56"/>
    </row>
    <row r="139" spans="1:14" ht="18.75" x14ac:dyDescent="0.25">
      <c r="A139" s="58"/>
      <c r="B139" s="21"/>
      <c r="C139" s="21"/>
      <c r="D139" s="74"/>
      <c r="E139" s="56"/>
      <c r="F139" s="21"/>
      <c r="G139" s="56"/>
      <c r="H139" s="69"/>
      <c r="I139" s="21"/>
      <c r="J139" s="21"/>
      <c r="K139" s="74"/>
      <c r="L139" s="56"/>
      <c r="M139" s="21"/>
      <c r="N139" s="56"/>
    </row>
    <row r="140" spans="1:14" ht="18.75" x14ac:dyDescent="0.25">
      <c r="A140" s="58"/>
      <c r="B140" s="21"/>
      <c r="C140" s="21"/>
      <c r="D140" s="74"/>
      <c r="E140" s="56"/>
      <c r="F140" s="21"/>
      <c r="G140" s="56"/>
      <c r="H140" s="69"/>
      <c r="I140" s="21"/>
      <c r="J140" s="21"/>
      <c r="K140" s="74"/>
      <c r="L140" s="56"/>
      <c r="M140" s="21"/>
      <c r="N140" s="56"/>
    </row>
    <row r="141" spans="1:14" ht="18.75" x14ac:dyDescent="0.25">
      <c r="A141" s="58"/>
      <c r="B141" s="21"/>
      <c r="C141" s="21"/>
      <c r="D141" s="74"/>
      <c r="E141" s="56"/>
      <c r="F141" s="21"/>
      <c r="G141" s="56"/>
      <c r="H141" s="69"/>
      <c r="I141" s="21"/>
      <c r="J141" s="21"/>
      <c r="K141" s="74"/>
      <c r="L141" s="56"/>
      <c r="M141" s="21"/>
      <c r="N141" s="56"/>
    </row>
    <row r="142" spans="1:14" ht="18.75" x14ac:dyDescent="0.25">
      <c r="A142" s="58"/>
      <c r="B142" s="21"/>
      <c r="C142" s="21"/>
      <c r="D142" s="74"/>
      <c r="E142" s="56"/>
      <c r="F142" s="21"/>
      <c r="G142" s="56"/>
      <c r="H142" s="69"/>
      <c r="I142" s="21"/>
      <c r="J142" s="21"/>
      <c r="K142" s="74"/>
      <c r="L142" s="56"/>
      <c r="M142" s="21"/>
      <c r="N142" s="56"/>
    </row>
    <row r="143" spans="1:14" ht="18.75" x14ac:dyDescent="0.25">
      <c r="A143" s="58"/>
      <c r="B143" s="21"/>
      <c r="C143" s="21"/>
      <c r="D143" s="74"/>
      <c r="E143" s="56"/>
      <c r="F143" s="21"/>
      <c r="G143" s="56"/>
      <c r="H143" s="69"/>
      <c r="I143" s="21"/>
      <c r="J143" s="21"/>
      <c r="K143" s="74"/>
      <c r="L143" s="56"/>
      <c r="M143" s="21"/>
      <c r="N143" s="56"/>
    </row>
    <row r="144" spans="1:14" ht="18.75" x14ac:dyDescent="0.25">
      <c r="A144" s="58"/>
      <c r="B144" s="21"/>
      <c r="C144" s="21"/>
      <c r="D144" s="74"/>
      <c r="E144" s="56"/>
      <c r="F144" s="21"/>
      <c r="G144" s="56"/>
      <c r="H144" s="69"/>
      <c r="I144" s="21"/>
      <c r="J144" s="21"/>
      <c r="K144" s="74"/>
      <c r="L144" s="56"/>
      <c r="M144" s="21"/>
      <c r="N144" s="56"/>
    </row>
    <row r="145" spans="1:14" ht="18.75" x14ac:dyDescent="0.25">
      <c r="A145" s="58"/>
      <c r="B145" s="21"/>
      <c r="C145" s="21"/>
      <c r="D145" s="74"/>
      <c r="E145" s="56"/>
      <c r="F145" s="21"/>
      <c r="G145" s="56"/>
      <c r="H145" s="69"/>
      <c r="I145" s="21"/>
      <c r="J145" s="21"/>
      <c r="K145" s="74"/>
      <c r="L145" s="56"/>
      <c r="M145" s="21"/>
      <c r="N145" s="56"/>
    </row>
    <row r="146" spans="1:14" ht="18.75" x14ac:dyDescent="0.25">
      <c r="A146" s="58"/>
      <c r="B146" s="21"/>
      <c r="C146" s="21"/>
      <c r="D146" s="74"/>
      <c r="E146" s="56"/>
      <c r="F146" s="21"/>
      <c r="G146" s="56"/>
      <c r="H146" s="69"/>
      <c r="I146" s="21"/>
      <c r="J146" s="21"/>
      <c r="K146" s="74"/>
      <c r="L146" s="56"/>
      <c r="M146" s="21"/>
      <c r="N146" s="56"/>
    </row>
    <row r="147" spans="1:14" ht="18.75" x14ac:dyDescent="0.25">
      <c r="A147" s="58"/>
      <c r="B147" s="21"/>
      <c r="C147" s="21"/>
      <c r="D147" s="74"/>
      <c r="E147" s="56"/>
      <c r="F147" s="21"/>
      <c r="G147" s="56"/>
      <c r="H147" s="69"/>
      <c r="I147" s="21"/>
      <c r="J147" s="21"/>
      <c r="K147" s="74"/>
      <c r="L147" s="56"/>
      <c r="M147" s="21"/>
      <c r="N147" s="56"/>
    </row>
    <row r="148" spans="1:14" ht="18.75" x14ac:dyDescent="0.25">
      <c r="A148" s="58"/>
      <c r="B148" s="21"/>
      <c r="C148" s="21"/>
      <c r="D148" s="74"/>
      <c r="E148" s="56"/>
      <c r="F148" s="21"/>
      <c r="G148" s="56"/>
      <c r="H148" s="69"/>
      <c r="I148" s="21"/>
      <c r="J148" s="21"/>
      <c r="K148" s="74"/>
      <c r="L148" s="56"/>
      <c r="M148" s="21"/>
      <c r="N148" s="56"/>
    </row>
    <row r="149" spans="1:14" ht="18.75" x14ac:dyDescent="0.25">
      <c r="A149" s="58"/>
      <c r="B149" s="21"/>
      <c r="C149" s="21"/>
      <c r="D149" s="74"/>
      <c r="E149" s="56"/>
      <c r="F149" s="21"/>
      <c r="G149" s="56"/>
      <c r="H149" s="69"/>
      <c r="I149" s="21"/>
      <c r="J149" s="21"/>
      <c r="K149" s="74"/>
      <c r="L149" s="56"/>
      <c r="M149" s="21"/>
      <c r="N149" s="56"/>
    </row>
    <row r="150" spans="1:14" ht="18.75" x14ac:dyDescent="0.25">
      <c r="A150" s="58"/>
      <c r="B150" s="21"/>
      <c r="C150" s="21"/>
      <c r="D150" s="74"/>
      <c r="E150" s="56"/>
      <c r="F150" s="21"/>
      <c r="G150" s="56"/>
      <c r="H150" s="69"/>
      <c r="I150" s="21"/>
      <c r="J150" s="21"/>
      <c r="K150" s="74"/>
      <c r="L150" s="56"/>
      <c r="M150" s="21"/>
      <c r="N150" s="56"/>
    </row>
    <row r="151" spans="1:14" ht="18.75" x14ac:dyDescent="0.25">
      <c r="A151" s="58"/>
      <c r="B151" s="21"/>
      <c r="C151" s="21"/>
      <c r="D151" s="74"/>
      <c r="E151" s="56"/>
      <c r="F151" s="21"/>
      <c r="G151" s="56"/>
      <c r="H151" s="69"/>
      <c r="I151" s="21"/>
      <c r="J151" s="21"/>
      <c r="K151" s="74"/>
      <c r="L151" s="56"/>
      <c r="M151" s="21"/>
      <c r="N151" s="56"/>
    </row>
    <row r="152" spans="1:14" ht="18.75" x14ac:dyDescent="0.25">
      <c r="A152" s="58"/>
      <c r="B152" s="21"/>
      <c r="C152" s="21"/>
      <c r="D152" s="74"/>
      <c r="E152" s="56"/>
      <c r="F152" s="21"/>
      <c r="G152" s="56"/>
      <c r="H152" s="69"/>
      <c r="I152" s="21"/>
      <c r="J152" s="21"/>
      <c r="K152" s="74"/>
      <c r="L152" s="56"/>
      <c r="M152" s="21"/>
      <c r="N152" s="56"/>
    </row>
    <row r="153" spans="1:14" ht="18.75" x14ac:dyDescent="0.25">
      <c r="A153" s="58"/>
      <c r="B153" s="21"/>
      <c r="C153" s="21"/>
      <c r="D153" s="74"/>
      <c r="E153" s="56"/>
      <c r="F153" s="21"/>
      <c r="G153" s="56"/>
      <c r="H153" s="69"/>
      <c r="I153" s="21"/>
      <c r="J153" s="21"/>
      <c r="K153" s="74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</vt:i4>
      </vt:variant>
    </vt:vector>
  </HeadingPairs>
  <TitlesOfParts>
    <vt:vector size="26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Лист2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2016-11-25T03:13:58Z</cp:lastPrinted>
  <dcterms:created xsi:type="dcterms:W3CDTF">2013-11-25T08:04:18Z</dcterms:created>
  <dcterms:modified xsi:type="dcterms:W3CDTF">2019-11-27T06:51:42Z</dcterms:modified>
</cp:coreProperties>
</file>