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3250" windowHeight="11805" tabRatio="715" firstSheet="10" activeTab="11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externalReferences>
    <externalReference r:id="rId22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  <definedName name="_xlnm.Print_Area" localSheetId="12">'Раздел 7'!$A$1:$J$149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5" l="1"/>
  <c r="E3" i="29"/>
  <c r="B3" i="29"/>
  <c r="I5" i="9" l="1"/>
  <c r="B5" i="9" l="1"/>
  <c r="C15" i="32" l="1"/>
  <c r="C14" i="32"/>
  <c r="C13" i="32"/>
  <c r="C12" i="32"/>
  <c r="C11" i="32"/>
  <c r="C10" i="32"/>
  <c r="B9" i="32"/>
  <c r="C8" i="32"/>
  <c r="C7" i="32"/>
  <c r="C6" i="32"/>
  <c r="C5" i="32"/>
  <c r="C4" i="32"/>
  <c r="B3" i="32"/>
  <c r="E5" i="35" l="1"/>
  <c r="E10" i="35" s="1"/>
  <c r="D5" i="35"/>
  <c r="D10" i="35" s="1"/>
  <c r="C5" i="35"/>
  <c r="C10" i="35" s="1"/>
  <c r="B5" i="35"/>
  <c r="B10" i="35" s="1"/>
  <c r="D59" i="8" l="1"/>
  <c r="D112" i="15"/>
  <c r="D30" i="15"/>
  <c r="D129" i="15" l="1"/>
  <c r="D120" i="15"/>
  <c r="D94" i="15"/>
  <c r="D4" i="15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I47" i="33" s="1"/>
  <c r="H48" i="33"/>
  <c r="G48" i="33"/>
  <c r="D48" i="33"/>
  <c r="C48" i="33"/>
  <c r="L47" i="33"/>
  <c r="K47" i="33"/>
  <c r="J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G30" i="33"/>
  <c r="D30" i="33"/>
  <c r="D29" i="33" s="1"/>
  <c r="C30" i="33"/>
  <c r="L21" i="33"/>
  <c r="K21" i="33"/>
  <c r="J21" i="33"/>
  <c r="I21" i="33"/>
  <c r="H21" i="33"/>
  <c r="G21" i="33"/>
  <c r="D21" i="33"/>
  <c r="C21" i="33"/>
  <c r="L12" i="33"/>
  <c r="K12" i="33"/>
  <c r="J12" i="33"/>
  <c r="H12" i="33"/>
  <c r="G12" i="33"/>
  <c r="D12" i="33"/>
  <c r="C12" i="33"/>
  <c r="L5" i="33"/>
  <c r="K5" i="33"/>
  <c r="J5" i="33"/>
  <c r="I5" i="33"/>
  <c r="H5" i="33"/>
  <c r="G5" i="33"/>
  <c r="C5" i="33"/>
  <c r="I4" i="33" l="1"/>
  <c r="H29" i="33"/>
  <c r="J4" i="33"/>
  <c r="G29" i="33"/>
  <c r="C29" i="33"/>
  <c r="D4" i="33"/>
  <c r="G4" i="33"/>
  <c r="C4" i="33"/>
  <c r="H4" i="33"/>
  <c r="K4" i="33"/>
  <c r="L4" i="33"/>
  <c r="J91" i="33"/>
  <c r="C91" i="33"/>
  <c r="D91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<sst xmlns="http://schemas.openxmlformats.org/spreadsheetml/2006/main" count="961" uniqueCount="696">
  <si>
    <t>Комитет по делам молодежи мэрии города Новосибирска</t>
  </si>
  <si>
    <t>УТВЕРЖДАЮ:</t>
  </si>
  <si>
    <t>Директор</t>
  </si>
  <si>
    <t>ФИО</t>
  </si>
  <si>
    <t>(подпись)</t>
  </si>
  <si>
    <t>М.П.</t>
  </si>
  <si>
    <t>Статистический отчет о работе</t>
  </si>
  <si>
    <t>(название учреждения, район)</t>
  </si>
  <si>
    <t>за</t>
  </si>
  <si>
    <t>(отчетный период)</t>
  </si>
  <si>
    <t>Новосибирск</t>
  </si>
  <si>
    <t>1. ОБЩИЕ СВЕДЕНИЯ</t>
  </si>
  <si>
    <t xml:space="preserve"> Деятельность учреждения МП</t>
  </si>
  <si>
    <t>Наименование учреждения (по уставу),  дата создания (по постановлению)</t>
  </si>
  <si>
    <t>Учредитель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</si>
  <si>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</si>
  <si>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фамилия имя отчество директора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</si>
  <si>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</si>
  <si>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Общая площадь по структурным подразделениям (кв.м.)</t>
  </si>
  <si>
    <t>Полезная площадь по структурным подразделениям (кв.м.)</t>
  </si>
  <si>
    <t>Количество кабинетов по структурным подразделениям</t>
  </si>
  <si>
    <t>Численность сотрудников по структурным подразделениям (чел.)</t>
  </si>
  <si>
    <t>Режим работы по структурным подразделениям (рабочие дни, режим работы, выходные)</t>
  </si>
  <si>
    <t>1. КЛУБНЫЕ ФОРМИРОВАНИЯ</t>
  </si>
  <si>
    <t>1.1. Сведения о работе клубных формирований</t>
  </si>
  <si>
    <t>№ п/п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</si>
  <si>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</si>
  <si>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клубных формирований (ед)</t>
  </si>
  <si>
    <t xml:space="preserve">В них численность занимающихся (чел.) </t>
  </si>
  <si>
    <t>в том числе:</t>
  </si>
  <si>
    <t>количество клубных формирований, организованных на базе других учреждений</t>
  </si>
  <si>
    <t xml:space="preserve">в них численность занимающихся (чел.) </t>
  </si>
  <si>
    <t>МЗ</t>
  </si>
  <si>
    <t>Факт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</si>
  <si>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</si>
  <si>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</si>
  <si>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Поддержка молодой семьи</t>
  </si>
  <si>
    <t>из них семей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</si>
  <si>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</si>
  <si>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</si>
  <si>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</si>
  <si>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ИТОГО:</t>
  </si>
  <si>
    <t>Всего человек:</t>
  </si>
  <si>
    <t>1.2. Характеристика занимающихся в клубных формирований</t>
  </si>
  <si>
    <t>Показатели</t>
  </si>
  <si>
    <t>Количество (чел.)</t>
  </si>
  <si>
    <t>В процентном соотношении к общему числу занимающихся (%)</t>
  </si>
  <si>
    <t>по возрасту:</t>
  </si>
  <si>
    <t>ПРАВИЛЬНО</t>
  </si>
  <si>
    <t>с 3 до 7 лет</t>
  </si>
  <si>
    <t>с 8 до 13 лет</t>
  </si>
  <si>
    <t>с 14 до 18 лет</t>
  </si>
  <si>
    <t>от 19 до 30 лет</t>
  </si>
  <si>
    <t>от 30 лет и старше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</si>
  <si>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</si>
  <si>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</si>
  <si>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</si>
  <si>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</si>
  <si>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</si>
  <si>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</si>
  <si>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другие</t>
  </si>
  <si>
    <t xml:space="preserve">  1.3. Участие в социально-значимой деятельности занимающихся в клубных формированиях</t>
  </si>
  <si>
    <t>Название мероприятия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</si>
  <si>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</si>
  <si>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Место проведения</t>
  </si>
  <si>
    <t>Количество, принявших участие в мероприятии (чел.)</t>
  </si>
  <si>
    <t>Итого</t>
  </si>
  <si>
    <t>ВК (внутриклубное)</t>
  </si>
  <si>
    <t>ВУ (внутриучрежд.)</t>
  </si>
  <si>
    <t>По месту жительства</t>
  </si>
  <si>
    <t>Районные</t>
  </si>
  <si>
    <t>Городские</t>
  </si>
  <si>
    <t>Региональные</t>
  </si>
  <si>
    <t>Федеральные</t>
  </si>
  <si>
    <t>Международные</t>
  </si>
  <si>
    <t>2. ПРОЕКТНАЯ ДЕЯТЕЛЬНОСТЬ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</si>
  <si>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</si>
  <si>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</si>
  <si>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</si>
  <si>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</si>
  <si>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Количество участников проекта (чел.)</t>
  </si>
  <si>
    <t>Участие в грантовых конкурсах</t>
  </si>
  <si>
    <t>Участие в грантовых конкурсах молодежной политики</t>
  </si>
  <si>
    <t>Результат участия в грантовых конкурсах (руб.)</t>
  </si>
  <si>
    <t>основной состав</t>
  </si>
  <si>
    <t xml:space="preserve"> в т.ч. в ТЖС</t>
  </si>
  <si>
    <t>привлеченные участники</t>
  </si>
  <si>
    <t>1.</t>
  </si>
  <si>
    <t>долгосрочные</t>
  </si>
  <si>
    <t>среднесрочные</t>
  </si>
  <si>
    <t>краткосрочные</t>
  </si>
  <si>
    <t>2.</t>
  </si>
  <si>
    <t>3.</t>
  </si>
  <si>
    <t>4.</t>
  </si>
  <si>
    <t>5.</t>
  </si>
  <si>
    <t>6.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</si>
  <si>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</si>
  <si>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</si>
  <si>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*краткосрочные (до 6 мес.), среднесрочные (до 1 года), долгосрочные (до 2 лет)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</si>
  <si>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</si>
  <si>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</si>
  <si>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</si>
  <si>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</si>
  <si>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</si>
  <si>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</si>
  <si>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</si>
  <si>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От 14 лет до 18 лет</t>
  </si>
  <si>
    <t>От 18 лет и старше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</si>
  <si>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</si>
  <si>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</si>
  <si>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</si>
  <si>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</si>
  <si>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 xml:space="preserve">Количество участников сборов, в т. ч.: </t>
  </si>
  <si>
    <t>Возраст участников сборов</t>
  </si>
  <si>
    <t>воспитанников учреждения</t>
  </si>
  <si>
    <t>привлеченных подростков и молодежи</t>
  </si>
  <si>
    <t>5. ОРГАНИЗАЦИЯ И ПРОВЕДЕНИЕ МЕРОПРИЯТИЙ</t>
  </si>
  <si>
    <t>5.1. Городские и районные</t>
  </si>
  <si>
    <t>Уровень мероприятия</t>
  </si>
  <si>
    <t>Название   мероприятия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</si>
  <si>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</si>
  <si>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</si>
  <si>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</si>
  <si>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Название    мероприятия</t>
  </si>
  <si>
    <t>5.2. Мероприятия по месту жительства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</si>
  <si>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</si>
  <si>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мероприятий            МЗ</t>
  </si>
  <si>
    <t>Количество мероприятий Факт</t>
  </si>
  <si>
    <t>Общее количество участников мероприятий                                              (чел)</t>
  </si>
  <si>
    <t>5.3. Участие в организации мероприятий других уровней (международный, Всероссийский, региональный, областной)</t>
  </si>
  <si>
    <t>Наименование мероприятия</t>
  </si>
  <si>
    <t>Дата проведения</t>
  </si>
  <si>
    <t>Место  проведения</t>
  </si>
  <si>
    <t>Степень участия в организации мероприятия</t>
  </si>
  <si>
    <t>Областные</t>
  </si>
  <si>
    <t>Гражданское и патриотическое воспитание молодёжи</t>
  </si>
  <si>
    <t>Содействие развитию активной жизненной позиции молодежи</t>
  </si>
  <si>
    <t>Всероссийские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</si>
  <si>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</si>
  <si>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</si>
  <si>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</si>
  <si>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</si>
  <si>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</si>
  <si>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</si>
  <si>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</si>
  <si>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</si>
  <si>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</si>
  <si>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 xml:space="preserve">∙ условно осужденные;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</si>
  <si>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</si>
  <si>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</si>
  <si>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</si>
  <si>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</si>
  <si>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</si>
  <si>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Открытое рождественское первенство по шахматам на призы депутата Дамаева Дмитрия Владимировича</t>
  </si>
  <si>
    <t>Январь</t>
  </si>
  <si>
    <t>Центр досуга «Смарт Лэнд»</t>
  </si>
  <si>
    <t>Диплом 5 шт./ Шахматный клуб «Первый шах» Ваганов В.А.- Коломак Г.-диплом 2 место, Головко С.-диплом 1 место,Видякин М.-дипдлом 3 место,Кононенко М.-диплом 2 место, Слыш Захар-диплом 3 место</t>
  </si>
  <si>
    <t xml:space="preserve">Фестиваль «Времен связующая нить» </t>
  </si>
  <si>
    <t>март</t>
  </si>
  <si>
    <t>г. Новосибирск</t>
  </si>
  <si>
    <t xml:space="preserve">4 Лауреата 3 степени Коноплева А., Растегаева П., Плаксунова П., Рыкова П.
</t>
  </si>
  <si>
    <t>Районный конкурс-выставка детского рисунка «Мир прекрасного»</t>
  </si>
  <si>
    <r>
      <t xml:space="preserve">Диплом лауреата  7 </t>
    </r>
    <r>
      <rPr>
        <sz val="10"/>
        <color rgb="FF000000"/>
        <rFont val="Times New Roman"/>
        <family val="1"/>
        <charset val="204"/>
      </rPr>
      <t>изостудия «Акварелька»</t>
    </r>
  </si>
  <si>
    <t>V Открытый городской конкурс детско-юношеского творчества  «Что скрывает маска»</t>
  </si>
  <si>
    <t>МБУ ДО «Центр дополнительного образования «Алые паруса»</t>
  </si>
  <si>
    <r>
      <t xml:space="preserve">Диплом лауреата хобби-клуб «Волшебный сундучок», Диплом лауреата 2  </t>
    </r>
    <r>
      <rPr>
        <sz val="10"/>
        <color rgb="FF000000"/>
        <rFont val="Times New Roman"/>
        <family val="1"/>
        <charset val="204"/>
      </rPr>
      <t>изостудия «Акварелька»</t>
    </r>
  </si>
  <si>
    <t>Районный фестиваль конкурс «Ритмы лета»</t>
  </si>
  <si>
    <t>Июль</t>
  </si>
  <si>
    <t xml:space="preserve">Интернет
МБУ ЦМД «Левобережье»
</t>
  </si>
  <si>
    <t>Диплом 3 шт./ Клуб восточного танца «Мираж огней», диплом 3 степени , Жарикова Полина-диплом участника, Спиридонова А.-диплом участника</t>
  </si>
  <si>
    <t>Районный молодёжный фестиваль «Живи ярче фест»</t>
  </si>
  <si>
    <t>Октябрь</t>
  </si>
  <si>
    <t>интернет</t>
  </si>
  <si>
    <t>Диплом 20 шт.</t>
  </si>
  <si>
    <t>Открытый городской детско-юношеский фестиваль авторской песни «Томск-2020»</t>
  </si>
  <si>
    <t>18.01.-19.01.2020</t>
  </si>
  <si>
    <t>г. Томск</t>
  </si>
  <si>
    <t>Лауреат- Кабанов М. Диплом 2 ст.- Гавриленко Е. Диплом 1 ст.-Кабанов М.</t>
  </si>
  <si>
    <t> Городской конкурс детского и юношеского творчества «Желаю тебе, Земля моя!»</t>
  </si>
  <si>
    <t xml:space="preserve">Февраль </t>
  </si>
  <si>
    <t>МБУДО «ЦВР «Пашинский»</t>
  </si>
  <si>
    <r>
      <t xml:space="preserve">Лауреат 2 степени </t>
    </r>
    <r>
      <rPr>
        <sz val="10"/>
        <color theme="1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Лауреат 3 степени </t>
    </r>
  </si>
  <si>
    <t>1 Этап 10-Ой Спартакиады учащихся по каратэ</t>
  </si>
  <si>
    <t>3 М.- Чаплыгин Д.</t>
  </si>
  <si>
    <t>Рейтинговые соревнования Лига бокса Сибири</t>
  </si>
  <si>
    <t>Победитель – Захаров А.</t>
  </si>
  <si>
    <t>Детско-юношеский фестиваль авторской песни «Этот апрель»</t>
  </si>
  <si>
    <t>апрель</t>
  </si>
  <si>
    <t>Дипломант-Бондарь, Лауреат-Захаров</t>
  </si>
  <si>
    <t>Городской конкурс Дыхание времён»</t>
  </si>
  <si>
    <t>Диплом 8 шт./ Вокальная студия «Солнечный микрофон» дипломы лауреата-Гусельникова К., Труфанов М., Данилова К., Лоьбанова С., Серебренникова Д., Степанова А.. Соколова В., Елисеев А..</t>
  </si>
  <si>
    <t> Городской фестиваль Дыхание времен»</t>
  </si>
  <si>
    <t xml:space="preserve"> Апрель </t>
  </si>
  <si>
    <r>
      <t xml:space="preserve">Диплом Лауреата группа «Зажигай», </t>
    </r>
    <r>
      <rPr>
        <sz val="10"/>
        <color theme="1"/>
        <rFont val="Times New Roman"/>
        <family val="1"/>
        <charset val="204"/>
      </rPr>
      <t xml:space="preserve">9 дипломов Лауреата  </t>
    </r>
  </si>
  <si>
    <t> Городской Фестиваль «Мы Дети Твои» (онлайн)</t>
  </si>
  <si>
    <t>ДК «40 лет ВЛКСМ»,</t>
  </si>
  <si>
    <r>
      <t xml:space="preserve">Лауреат 1 степени, </t>
    </r>
    <r>
      <rPr>
        <sz val="10"/>
        <color theme="1"/>
        <rFont val="Times New Roman"/>
        <family val="1"/>
        <charset val="204"/>
      </rPr>
      <t xml:space="preserve"> Диплом 3 ст., Диплом участник, </t>
    </r>
    <r>
      <rPr>
        <sz val="10"/>
        <color rgb="FF000000"/>
        <rFont val="Times New Roman"/>
        <family val="1"/>
        <charset val="204"/>
      </rPr>
      <t xml:space="preserve">Диплом участника </t>
    </r>
  </si>
  <si>
    <t>Открытый городской конкурс-фестиваль военно-патриотического творчества «Я сберегу и сыну завещаю»</t>
  </si>
  <si>
    <t xml:space="preserve"> Сентябрь </t>
  </si>
  <si>
    <r>
      <t> Студия эстрадного вокала «Пятый сезон»: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Лауреат 2 ст. </t>
    </r>
    <r>
      <rPr>
        <sz val="10"/>
        <color theme="1"/>
        <rFont val="Times New Roman"/>
        <family val="1"/>
        <charset val="204"/>
      </rPr>
      <t xml:space="preserve">дипломант 1 ст.дипломант 3 ст. дипломант 3 ст. </t>
    </r>
    <r>
      <rPr>
        <sz val="10"/>
        <color rgb="FF000000"/>
        <rFont val="Times New Roman"/>
        <family val="1"/>
        <charset val="204"/>
      </rPr>
      <t xml:space="preserve">дипломант 3 ст. Вокальная студия «Созвездие» </t>
    </r>
    <r>
      <rPr>
        <sz val="10"/>
        <color theme="1"/>
        <rFont val="Times New Roman"/>
        <family val="1"/>
        <charset val="204"/>
      </rPr>
      <t xml:space="preserve">лауреат 3 ст. </t>
    </r>
    <r>
      <rPr>
        <sz val="10"/>
        <color rgb="FF000000"/>
        <rFont val="Times New Roman"/>
        <family val="1"/>
        <charset val="204"/>
      </rPr>
      <t xml:space="preserve">дипломант 3 ст. </t>
    </r>
  </si>
  <si>
    <t>Городской марафон «КОСМОАРТ», посвященный празднованию 60-летия полета в космос Ю.А. Гагарина</t>
  </si>
  <si>
    <t xml:space="preserve">Сентябрь </t>
  </si>
  <si>
    <t>МБУ МЦ «Зодиак»</t>
  </si>
  <si>
    <r>
      <t xml:space="preserve">2 Диплома победителя, Диплом лауреата I степени изостудия </t>
    </r>
    <r>
      <rPr>
        <sz val="10"/>
        <color rgb="FF000000"/>
        <rFont val="Times New Roman"/>
        <family val="1"/>
        <charset val="204"/>
      </rPr>
      <t xml:space="preserve"> «Акварелька», </t>
    </r>
  </si>
  <si>
    <t>Открытый городской турнир по настольному теннису среди МП «11:0» - 3м.</t>
  </si>
  <si>
    <t>3м. - командное</t>
  </si>
  <si>
    <t>Турнир по боксу «Закрытый ринг Виза спорт»</t>
  </si>
  <si>
    <t>24.10.20-25.10.2020</t>
  </si>
  <si>
    <t>1 м. Степанов, Савин Д., 2м.-Мельников А.</t>
  </si>
  <si>
    <t>Областной конкурс творчества «Моя будущая профессия»</t>
  </si>
  <si>
    <t>ЦВР «Галактика»</t>
  </si>
  <si>
    <t>Диплом 3 шт./ участника 16 шт. Изостудия «Современная кисть» Сурдина Е.В.-  Мацнев Р.-диплом 3 место; Хобби-клуб «Сундучок» Луцкевич Л.А.- дипломы участника- Полякова, Цветаева, Джамалова, Доменяк, Степанюк, Каширина, ЕгороваЕгорова В.-диплом 1 место, Андреева А.-диплом 3 место;Хобби-клуб «Мастера и подмастерья» Прохорова О.Б.- диплом участника- Редозубова, Бруско, Горячева, Устин, Гусельников , Ильиных</t>
  </si>
  <si>
    <t>V Региональный фестиваль-конкурс патриотической песни “Восходящая звезда»</t>
  </si>
  <si>
    <t>Февраль</t>
  </si>
  <si>
    <t>Наукоград Кольцово</t>
  </si>
  <si>
    <t>Студия эстрадного вокала «Пятый сезон»:
Дипломант 1 степени , Дипломант 1 степени, Диплом Лауреата Вокальная студия «Созвездие» диплом участника, Диплом 1 степени (дуэт), Диплом Дипломанта 2 степени (ансамбль), Дипломант 2 степени, Дипломант 2 степени, Дипломант 3 степени</t>
  </si>
  <si>
    <t>Региональный конкурс «Жемчужина Востока»</t>
  </si>
  <si>
    <t>г.Томск</t>
  </si>
  <si>
    <t>Диплом 3 шт./ Клуб восточного танца «Мираж огней» -диплом 2 место, диплом 3 место, диплом 4 место.</t>
  </si>
  <si>
    <t>ПЕРВЕНСТВО НСО по каратэ</t>
  </si>
  <si>
    <t>21.02-22.02.2020</t>
  </si>
  <si>
    <t>2м.- Понкратьев В.</t>
  </si>
  <si>
    <t>Региональный фестиваль конкурс «Восходящая звезда»</t>
  </si>
  <si>
    <t>Март</t>
  </si>
  <si>
    <t>МБУК КДЦ «Импульс»</t>
  </si>
  <si>
    <t>Диплом 2шт./Вокальная студия «Солнечный микрофон» Семьянова И.Г.-Данилова К-диплом участника, Лобанова С.-диплом дипломанта 2 степени.</t>
  </si>
  <si>
    <t>1 этап Х летней спартакиады учащихся по каратэ  WKF</t>
  </si>
  <si>
    <t>3м. – Чаплыгин Д.</t>
  </si>
  <si>
    <t xml:space="preserve">Детско-юношеский интернет фестиваль «Цветень», посвященный 75 летию ВОВ </t>
  </si>
  <si>
    <t>апрель-май</t>
  </si>
  <si>
    <t>3 Дипломанта- Гавриленоко К, Захаров С., Шпаченко Е</t>
  </si>
  <si>
    <t>Межрегиональный фестиваль «СИБИРЬ БЕЖБРЕЖНАЯ – 2020» - он-лайн</t>
  </si>
  <si>
    <t>июнь-июль</t>
  </si>
  <si>
    <t>Дипломант Бондарь А.</t>
  </si>
  <si>
    <t>16-ый областной он-лайн фестиваль бардовской песни «Золотая струна – 2020»</t>
  </si>
  <si>
    <t>июль</t>
  </si>
  <si>
    <t>г. Барабинск</t>
  </si>
  <si>
    <t>- 3 призовых Кабанов М., Панкратьева У., Кремза С.</t>
  </si>
  <si>
    <t>ФСЦ «ТИГР» по боксу, посвященном памяти В. Семенова</t>
  </si>
  <si>
    <t>25.09-27.09.2020</t>
  </si>
  <si>
    <t>2м. - Степанов А.</t>
  </si>
  <si>
    <t xml:space="preserve">Чемпионат и Первенство НСО по танцевальному спорту </t>
  </si>
  <si>
    <t>1м. – Кучкрвская М., Старосельский Р., 2м.- Комкова Н</t>
  </si>
  <si>
    <t>Открытый межрегиональный танцевальный конкурс по современной хореографии «Танцевальный квартал»</t>
  </si>
  <si>
    <t>Диплом 5 шт./благодарственное письмо 1 шт. Клуб восточного танца «Мираж огней» -диплом 1 место - Керекеша А., Брекотнина А. ; ;диплом 2 место – Жарикова П. , Керекеша К. , диплом за 6 место-Королёва А.,</t>
  </si>
  <si>
    <t>Региональные соревнования закрытие водного сезона по гребному слалому «Манжерок-2020»</t>
  </si>
  <si>
    <t>Республика Алтай  р. Катунь</t>
  </si>
  <si>
    <t>Диплом1 шт./»Школа гребного слалома» Голосов В.Б.- диплом 2 место Прасова Т.А.</t>
  </si>
  <si>
    <t>Первенство сибирского федерального округа по современному мечевому бою</t>
  </si>
  <si>
    <t>Диплом 1 шт./благодарственное письмо Клуб мечевого боя «Велес» Недопёкин А.В. – благодарственная грамота  , Жданов Владлен-диплом 3 место</t>
  </si>
  <si>
    <t>Всероссийский конкурс-фестиваль талантов «Сибирские самоцветы»</t>
  </si>
  <si>
    <t xml:space="preserve"> Январь </t>
  </si>
  <si>
    <t xml:space="preserve">Благодарственное письмо РКФ, Диплом Лауреата 2 степени </t>
  </si>
  <si>
    <t>Всероссийский творческий конкурс «Лицом к лицу»</t>
  </si>
  <si>
    <t>Диплом 2 шт./Изостудия «Современная кисть» Сурдина Е.В.- диплом педагога подготовившего победителя , Санникова Я.-диплом 2 место</t>
  </si>
  <si>
    <t>Всероссийский творческий конкурс «Бумажная фантазия»</t>
  </si>
  <si>
    <t>Диплом 2 шт./Студия флористики «Декор» Лобанова А.Г- диплом педагога подготовившего победителя , Раменская В.-диплом 1 место;</t>
  </si>
  <si>
    <t>Всероссийский творческий конкурс «Наследники традиций»</t>
  </si>
  <si>
    <t>январь</t>
  </si>
  <si>
    <t>Диплом 4 шт./ Хобби-клуб «Сундучок» Луцкевич Л.А.- диплом педагога подготовившего победителя,Егорова М.-диплом лауреата. Хобби-клуб «Мастера и подмастерья» Прохорова О.Б.- диплом педагога подготовившего победителя , Корнеева Е.-диплом 3 место;</t>
  </si>
  <si>
    <t>Всероссийский творческий конкурс «Новогодняя красавица!»</t>
  </si>
  <si>
    <t>Диплом 8 шт/ Студия флористики «Декор» Лобанова А.Г.-сертификат педагога победителя; Батяева В.-диплом 2 место;  Изостудия «Современная кисть» Сурдина Е.В.- сертификат педагога победителя; Багмет Настя-диплом 1 место; Хобби-клуб «Сундучок» Луцкевич Л.А.- сертификат педагога победителя; Егорова В.-диплом лауреата; Хобби-клуб «Мастера и подмастерья» Прохорова О.Б.- сертификат педагога победителя; Бруско Е.-диплом 2 место.</t>
  </si>
  <si>
    <t>XVIII Всероссийские соревнования «Кубок Сибири» по кикбоксингу</t>
  </si>
  <si>
    <t>02.02-05.02.20</t>
  </si>
  <si>
    <t>г. Красноярск</t>
  </si>
  <si>
    <t>3м.-Степанов А, Салисов Г, Уразов А, Зинков М</t>
  </si>
  <si>
    <t>Всероссийский творческий конкурс «Снеговик , снеговичок!»</t>
  </si>
  <si>
    <t>февраль</t>
  </si>
  <si>
    <t>Диплом 4 шт./Хобби-клуб «Сундучок» Луцкевич Л.А.- сертификат педагога победителя; Каширина Д.-диплом 3 место; Хобби-клуб «Мастера и подмастерья» Прохорова О.Б.- сертификат педагога победителя; Редозубова А.-диплом 1 место.</t>
  </si>
  <si>
    <t>Всероссийский творческий конкурс «Новогодняя кутерьма»</t>
  </si>
  <si>
    <t>Диплом 4 шт./ Изостудия «Современная кисть» Сурдина Е.В.- сертификат педагога победителя; Багмет А.-диплом  1 место; Студия флористики «Декор» Лобанова А.Г. сертификат педагога победителя; Акентьева А.-диплом  1 место;</t>
  </si>
  <si>
    <t>Всероссийский конкурс «Парад талантов России»</t>
  </si>
  <si>
    <t>Диплом 4 шт./ Вокальная студия «Солнечный микрофон» Семьянова И.Г.-диплом руководителя подготовившего победителя ,Лобанова С.-диплом 1 место; Степанова А.-диплом 2 место; вокальная группа-1 место.</t>
  </si>
  <si>
    <t>Всероссийский конкурс музыкального творчества «Таланты России»</t>
  </si>
  <si>
    <t>Диплом 8 шт./ Вокальная студия «Солнечный микрофон» Семьянова И.Г.-диплом педагога, Лобанова С.-диплом лауреата 1 степени.</t>
  </si>
  <si>
    <t>Всероссийский фестиваль Детского и Юношеского Творчества «Парад Искусств»</t>
  </si>
  <si>
    <t xml:space="preserve">Май </t>
  </si>
  <si>
    <r>
      <t xml:space="preserve"> Благодарность РКФ, </t>
    </r>
    <r>
      <rPr>
        <sz val="10"/>
        <color theme="1"/>
        <rFont val="Times New Roman"/>
        <family val="1"/>
        <charset val="204"/>
      </rPr>
      <t xml:space="preserve">Диплом Лауреата 1 ст. группа  Диплом Лауреата 1 ст. </t>
    </r>
    <r>
      <rPr>
        <sz val="10"/>
        <color rgb="FF000000"/>
        <rFont val="Times New Roman"/>
        <family val="1"/>
        <charset val="204"/>
      </rPr>
      <t xml:space="preserve"> Диплом Лауреата 1 ст. </t>
    </r>
  </si>
  <si>
    <t>Всероссийский Фестиваль-Конкурс Детского и Юношеского Творчества с Международным участием «Я могу»</t>
  </si>
  <si>
    <t xml:space="preserve"> Май </t>
  </si>
  <si>
    <t>Диплом Лауреата 1 степени, Сертификат Номинанта Премии</t>
  </si>
  <si>
    <t>Всероссийский конкурс «Вокальное и инструментальное творчество»</t>
  </si>
  <si>
    <t>май</t>
  </si>
  <si>
    <t>Диплом 4 шт./ Вокальная студия «Солнечный микрофон» .- Труфанов М.-диплом 1 место, Серебренникова Д.-диплом 2 место, Степанова А.-диплом 2 место,Соколова В.-диплом 3 место.</t>
  </si>
  <si>
    <t>Всероссийский дистанционный конкурс талантов «Talent Up»</t>
  </si>
  <si>
    <t>Июнь</t>
  </si>
  <si>
    <t>Диплом 4 шт./благодарственное письмо 1 шт. Клуб восточного танца «Мираж огней»-Аскарова Д.-лауреат 2 степени, Брекотнина А.- лауреат 2 степени, Королёва А.- лауреат 1 степени, Носенко А.- лауреат 1 степени.</t>
  </si>
  <si>
    <t> Всероссийский конкурс детского и юношеского творчества «Вперед к Победе!»</t>
  </si>
  <si>
    <t>30 июня 2020</t>
  </si>
  <si>
    <t>г. Орел-Москва</t>
  </si>
  <si>
    <t>Диплом Лауреата 2 степени, БП РКФ</t>
  </si>
  <si>
    <t>Всероссийский  конкурс музыкального творчества «Таланты России»</t>
  </si>
  <si>
    <t>Диплом 1 шт./ Вокальная студия «Солнечный микрофон»-Данилова К.-лауреат 1 степени</t>
  </si>
  <si>
    <t>Всероссийский  конкурс творчества «Волшебная нота»</t>
  </si>
  <si>
    <t>Диплом 2 шт./ Вокальная студия «Солнечный микрофон»-Лобанова С.-лауреат 1 степени; Серебренникова Д.- лауреат 1 степени.</t>
  </si>
  <si>
    <t>Всероссийский конкурс семейного творчества «Фантазируем вместе»</t>
  </si>
  <si>
    <t>Диплом 4 шт./ Хобби-клуб «Мастера и подмастерья» Прохорова О.Б.-диплом педагога подготовившего победителя , Островская В.-диплом 1 место;</t>
  </si>
  <si>
    <t>Хобби-клуб» Сундучок» Луцкевич Л.А.-диплом педагога подготовившего победителя  ,Егорова Мария-диплом 2 место</t>
  </si>
  <si>
    <t>Всероссийский конкурс детско-юношеского творчества «Мой удивительный край»</t>
  </si>
  <si>
    <t>Август</t>
  </si>
  <si>
    <t>Диплом 2 шт./ Изостудия «Современная кисть» Сурдина Е.В.-диплом педагога подготовившего победителя , Пивень Александра -диплом 1 место</t>
  </si>
  <si>
    <t>Всероссийский  конкурс  творчества «Яблочный спас»</t>
  </si>
  <si>
    <t xml:space="preserve">Сентябрь   </t>
  </si>
  <si>
    <t>Диплом 8 шт./ Хобби-клуб «Мастера и подмастерья» Прохорова О.Б.-диплом педагога подготовившего победителя , Горячева А.-диплом 2 место; Хобби-клуб» Сундучок» Луцкевич Л.А.-диплом педагога подготовившего победителя  ,Ковылина М.-диплом 2 место; Изостудия «Современная кисть» Сурдина Е.В.-диплом педагога подготовившего победителя , Ковнурко П.- 1  место; Студия флористики «Декор» Лобанова А.Г.-диплом  подготовившего победителя Гизер О.-1 место диплом</t>
  </si>
  <si>
    <t>Диплом 1 шт./ Вокальная студия «Солнечный микрофон» Евдокименко Е.О.- Кулеба А.-диплом 1 место</t>
  </si>
  <si>
    <t>Всероссийский конкурс «Рисунок»</t>
  </si>
  <si>
    <t>Диплом 1 шт./ Вокальная студия «Солнечный микрофон» Евдокименко Е.О.- Евдокименко В.-диплом 1 место</t>
  </si>
  <si>
    <t>Всероссийский  конкурс  творчества «Русских народных сказок чудесные страницы»</t>
  </si>
  <si>
    <t>Ноябрь</t>
  </si>
  <si>
    <t>Диплом 6 шт./ Хобби-клуб «Мастера и подмастерья» Прохорова О.Б.-диплом педагога подготовившего победителя , Горячева А.-диплом 1 место;  Изостудия «Современная кисть» Сурдина Е.В.-диплом педагога подготовившего победителя , Кропочева А.- 1 место; Санникова Я-диплом 1 место.</t>
  </si>
  <si>
    <t> Международный  творческий конкурс  «Символ года 2020»</t>
  </si>
  <si>
    <t>Г. Самара</t>
  </si>
  <si>
    <t xml:space="preserve">- диплом за 1 место </t>
  </si>
  <si>
    <t> Международный  творческий конкурс «Здравствуй , зимушка-зима»:</t>
  </si>
  <si>
    <t> Международный  творческий конкурс «Мой любимый питомец»</t>
  </si>
  <si>
    <t xml:space="preserve">-диплом за 2 место </t>
  </si>
  <si>
    <t>Открытый Международный фестиваль олимпиада талантов «Богатство России»</t>
  </si>
  <si>
    <t>Международный творческий конкурс «Усы, лапы, хвост»</t>
  </si>
  <si>
    <t>Диплом  9 шт./ Хобби-клуб «Сундучок» Луцкевич Л.А.- диплом педагога подготовившего победителя,Кодратенко О.-диплом 1 место, Ерш А.-диплом 1 место; Хобби-клуб «Мастера и подмастерья» Прохорова О.Б.- диплом педагога подготовившего победителя , Агишева А.-диплом 1 место; Студия флористики «Декор» Лобанова А.Г- диплом педагога подготовившего победителя , Кулинич А.-диплом 1 место; Изостудия «Современная кисть» Сурдина Е.В.- диплом педагога подготовившего победителя ,Макеева Е.-диплом 1 место</t>
  </si>
  <si>
    <t>V Международный конкурс детского рисунка «Я рисую»</t>
  </si>
  <si>
    <t>Диплом лауреата I степени  Третьякова Алена студия «Акварелька» Диплом лауреата II  степени  Борисова Алиса Калингер Полина студия «Акварелька»</t>
  </si>
  <si>
    <t>XVIIМеждународный конкурс дарований и талантов “Вершина успеха»</t>
  </si>
  <si>
    <t>05.01.-07.02.2020</t>
  </si>
  <si>
    <t>Москва</t>
  </si>
  <si>
    <t xml:space="preserve">Благодарность РКФ,Диплом Лауреата 1 степени </t>
  </si>
  <si>
    <t>Международный творческий конкурс «Символ года-2020»</t>
  </si>
  <si>
    <t>Диплом 8 шт/ Студия флористики «Декор» Лобанова А.Г.-сертификат педагога победителя; Непомнящая Ксения-диплом 1 место;   Хобби-клуб «Сундучок» Луцкевич Л.А.- сертификат педагога победителя; Андреева А.-диплом 1 место; Хобби-клуб «Мастера и подмастерья» Прохорова О.Б.- сертификат педагога победителя; Васильева А.-диплом 1 место.</t>
  </si>
  <si>
    <t>Международный творческий конкурс «Мой любимый питомец»</t>
  </si>
  <si>
    <t>Диплом 4 шт/ Студия флористики «Декор» Лобанова А.Г.-сертификат педагога победителя; Гизер О.-диплом 1 место;  Изостудия «Современная кисть» Сурдина Е.В.- сертификат педагога победителя; Серушкова С.-диплом  3 место;</t>
  </si>
  <si>
    <t>Открытая Международная Олимпиада талантов «Богатство России»</t>
  </si>
  <si>
    <t>23 февраля</t>
  </si>
  <si>
    <t>ДК Калинина</t>
  </si>
  <si>
    <r>
      <t>Студия эстрадного вокала «Пятый сезон» Лауреата 2 степени,</t>
    </r>
    <r>
      <rPr>
        <sz val="10"/>
        <color theme="1"/>
        <rFont val="Times New Roman"/>
        <family val="1"/>
        <charset val="204"/>
      </rPr>
      <t xml:space="preserve">  Лауреата 2 степени, Лауреата 3 степени, Лауреата 3 степени, </t>
    </r>
    <r>
      <rPr>
        <sz val="10"/>
        <color rgb="FF000000"/>
        <rFont val="Times New Roman"/>
        <family val="1"/>
        <charset val="204"/>
      </rPr>
      <t xml:space="preserve">Лауреат 3 степени, Вокальная студия «Созвездие» </t>
    </r>
    <r>
      <rPr>
        <sz val="10"/>
        <color theme="1"/>
        <rFont val="Times New Roman"/>
        <family val="1"/>
        <charset val="204"/>
      </rPr>
      <t xml:space="preserve">Лауреат 1степени, </t>
    </r>
    <r>
      <rPr>
        <sz val="10"/>
        <color rgb="FF000000"/>
        <rFont val="Times New Roman"/>
        <family val="1"/>
        <charset val="204"/>
      </rPr>
      <t>- Лауреат 2 степени</t>
    </r>
  </si>
  <si>
    <t>Международная Олимпиада талантов «Богатство России 2020»</t>
  </si>
  <si>
    <t>Блюхера 32 ,Центр культуры НГПУ</t>
  </si>
  <si>
    <t>Диплом 8шт. / Клуб восточного танца «Мираж огней» -дипломы лауреата 8 шт.</t>
  </si>
  <si>
    <t>Международный творческий конкурс «Что за прелесть эти сказки!»</t>
  </si>
  <si>
    <t>Диплом 6 шт./Изостудия «Современная кисть» Сурдина Е.В.- сертификат педагога победителя; Кропочева Екатерина-диплом  1 место;  Хобби-клуб «Сундучок» Луцкевич Л.А.- сертификат педагога победителя; Егорова М.-диплом 2 место;  Хобби-клуб «Мастера и подмастерья» Прохорова О.Б.- сертификат педагога победителя; Руденко М..-диплом 1 место.</t>
  </si>
  <si>
    <t>Международная ярмарка подарков и творческий марафон  АРТВЕСНА</t>
  </si>
  <si>
    <t> Март 2020</t>
  </si>
  <si>
    <r>
      <t>диплом ШГ «Зажигай» за участие,</t>
    </r>
    <r>
      <rPr>
        <sz val="10"/>
        <color theme="1"/>
        <rFont val="Times New Roman"/>
        <family val="1"/>
        <charset val="204"/>
      </rPr>
      <t xml:space="preserve"> диплом  за участие, </t>
    </r>
    <r>
      <rPr>
        <sz val="10"/>
        <color rgb="FF000000"/>
        <rFont val="Times New Roman"/>
        <family val="1"/>
        <charset val="204"/>
      </rPr>
      <t>Диплом РКФ за участие</t>
    </r>
  </si>
  <si>
    <t>Международный  творческий конкурс «8 марта мы встречаем»</t>
  </si>
  <si>
    <t xml:space="preserve">диплом за 2 место </t>
  </si>
  <si>
    <t>Международный  творческий конкурс «В мире животных»</t>
  </si>
  <si>
    <t xml:space="preserve">Международный  творческий конкурс «Дыхание весны»  </t>
  </si>
  <si>
    <t>Международный конкурс «Взмахни, крылами Русь!»</t>
  </si>
  <si>
    <t>Диплом 3шт./ Вокальная студия «Солнечный микрофон» Семьянова И.Г.-Лобанова С.-диплом 1 место; Степанова А.-диплом 1 место; Труфанов М.-диплом 2 место.</t>
  </si>
  <si>
    <t>Международный творческий конкурс «Дыхание весны»</t>
  </si>
  <si>
    <t>Апрель</t>
  </si>
  <si>
    <t>Диплом 4 шт./сертификат 4 шт. Изостудия «Современная кисть» Сурдина Е.В.- сертификат педагога победителя; Чесноков М..-диплом  1 место;  Хобби-клуб «Сундучок» Луцкевич Л.А.- сертификат педагога победителя; Егорова М..-диплом 1 место; Хобби-клуб «Мастера и подмастерья» Прохорова О.Б.- сертификат педагога победителя; Баталова П.-диплом 3 место. Студия флористики «Декор» Лобанова А.Г.- сертификат педагога победителя; Артамонова А.-диплом 1 место.</t>
  </si>
  <si>
    <t>Международный творческий конкурс «Дверца открывается, сказка начинается»</t>
  </si>
  <si>
    <t>Диплом 3 шт./сертификат 3 шт.  Изостудия «Современная кисть» Сурдина Е.В.- сертификат педагога победителя; Макеева Е.-диплом  1 место;  Хобби-клуб «Сундучок» Луцкевич Л.А.- сертификат педагога победителя; Степанюк В.-диплом 1 место; Хобби-клуб «Мастера и подмастерья» Прохорова О.Б.- сертификат педагога победителя; Беляева В..-диплом 2 место.</t>
  </si>
  <si>
    <t>Международный творческий конкурс «8 марта –мы встречаем!»</t>
  </si>
  <si>
    <t>Диплом 1 шт./сертификат 1 шт.  Студия флористики «Декор» Лобанова А.Г.- сертификат педагога победителя; Петрушина Д.-диплом 2 место.</t>
  </si>
  <si>
    <t>Международный экологический конкурс «Выдры России»</t>
  </si>
  <si>
    <t>Май</t>
  </si>
  <si>
    <t>Диплом лауреата - 3 студия «Акварелька»</t>
  </si>
  <si>
    <t>Международный творческий конкурс «В мире животных»</t>
  </si>
  <si>
    <t>Диплом 5 шт./сертификат 3 шт. Изостудия «Современная кисть» Сурдина Е.В.-  сертификат педагога подготовившего победителя; Волкова А.-диплом  1 место; Агафонцева К.- диплом  1 место; Мешкова П.-диплом 1 место Хобби-клуб «Сундучок» Луцкевич Л.А.- сертификат педагога подготовившего победителя; Андреева А.-диплом 1 место;  Хобби-клуб «Мастера и подмастерья» Прохорова О.Б.- Сертификат педагога подготовившего победителя; Горячева А.-диплом 1 место.</t>
  </si>
  <si>
    <t> Международный дистанционный онлайн-конкурс «Победный Май»</t>
  </si>
  <si>
    <t> 9 мая 2020</t>
  </si>
  <si>
    <r>
      <t> Благодарность РКФ,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Диплом Лауреата III степени </t>
    </r>
  </si>
  <si>
    <t>Международный творческий конкурс «Красавица весна»</t>
  </si>
  <si>
    <t>Диплом 1шт./сертификат 1 шт. Студия флористики «Декор» Лобанова А.Г..-  сертификат педагога подготовившего победителя; Могилевская Ю.-диплом  1 место;</t>
  </si>
  <si>
    <t>Международный творческий конкурс</t>
  </si>
  <si>
    <t>Диплом 6 шт./Изостудия «Современная кисть» Сурдина Е.В.-  диплом педагога подготовившего победителя; Усаченко Ксения-диплом  1 место;  Хобби-клуб «Сундучок» Луцкевич Л.А.- диплом педагога подготовившего победителя; Цветаева А.-диплом 2 место; Хобби-клуб «Мастера и подмастерья» Прохорова О.Б.- диплом педагога подготовившего победителя; Ищенко Д.-диплом 1 место.</t>
  </si>
  <si>
    <t>«В мире любимых мультиков»</t>
  </si>
  <si>
    <t>Международный конкурс детско-юношеского творчества «В мире животных»</t>
  </si>
  <si>
    <t>Диплом 8 шт./Изостудия «Современная кисть» Сурдина Е.В.-  диплом педагога подготовившего победителя; Саусканова П.-диплом  1 место;  Хобби-клуб «Сундучок» Луцкевич Л.А.- диплом педагога подготовившего победителя; Полякова С.-диплом 1 место; Труфанова А.-диплом 1 место. Хобби-клуб «Мастера и подмастерья» Прохорова О.Б.- диплом педагога подготовившего победителя; Горячева А.-диплом 1 место.</t>
  </si>
  <si>
    <t>Международный конкурс детско-юношеского творчества «ТВОРЧЕСТВО БЕЗ ГРАНИЦ»</t>
  </si>
  <si>
    <t>Диплом 4 шт./ Хобби-клуб «Мастера и подмастерья» Прохорова О.Б.-диплом педагога подготовившего победителя , Кузнеова П.-диплом 1 место; Хобби-клуб» Сундучок» Луцкевич Л.А.-диплом педагога подготовившего победителя  ,Каширина Д.-диплом 1 место</t>
  </si>
  <si>
    <t>Международный фестиваль конкурс «Соло-супер-дети»</t>
  </si>
  <si>
    <t>Диплом 5 шт./ Клуб восточного танца «Мираж огней», группа 9-10 лет –лауреат 2 степени; группа 9-10 лет –лауреат 3 степени; группа 19-23-диплом гран при; группа 11-12- лауреат 1 степени, группа старше 25 лет-диплом 1степени.</t>
  </si>
  <si>
    <t>Международный конкурс творчества «Чудесные бабочки»</t>
  </si>
  <si>
    <t>Диплом 8 шт./ Хобби-клуб «Мастера и подмастерья» Прохорова О.Б.-диплом педагога подготовившего победителя , Бруско В.-диплом 1 место; Хобби-клуб» Сундучок» Луцкевич Л.А.-диплом педагога подготовившего победителя  ,Каширина Д.-диплом 1 место; Изостудия «Современная кисть» Сурдина Е.В.-диплом педагога подготовившего победителя , Усаченко К.- 2  место Студия флористики «Декор» Лобанова А.Г.-диплом  подготовившего победителя ,Лукьянова А.- 2 место диплом</t>
  </si>
  <si>
    <t>Международный конкурс творчества «Планета животных»</t>
  </si>
  <si>
    <t>Диплом 8 шт./ Хобби-клуб «Мастера и подмастерья» Прохорова О.Б.-диплом педагога подготовившего победителя , Кузнецова П.-диплом 1 место; Хобби-клуб» Сундучок» Луцкевич Л.А.-диплом педагога подготовившего победителя  ,Егорова В.-1 место; Изостудия «Современная кисть» Сурдина Е.В.-диплом педагога подготовившего победителя , Кропачева Е.-диплом 1 место Студия флористики «Декор» Лобанова А.Г.-диплом педагога подготовившего победителя , Петрушина Д.- диплом 1 место.</t>
  </si>
  <si>
    <t>Международный  конкурс  творчества «Яркие краски августа»</t>
  </si>
  <si>
    <t>Сентябрь</t>
  </si>
  <si>
    <t>Диплом 8 шт./ Хобби-клуб «Мастера и подмастерья» Прохорова О.Б.-диплом педагога подготовившего победителя , Бруско В.-диплом 1 место; Беляева В.-2 место; Петрушина Д.-1 место. Хобби-клуб» Сундучок» Луцкевич Л.А.-диплом педагога подготовившего победителя  , Цветаева А.-диплом 3 место; Изостудия «Современная кисть» Сурдина Е.В.-диплом педагога подготовившего победителя , Фёдорова Л.- 1 место; Студия флористики «Декор» Лобанова А.Г. диплом  подготовившего победителя,Лукьянова А.- 1 место диплом</t>
  </si>
  <si>
    <t>Международный  конкурс  творчества «Я, рисую море голубое»</t>
  </si>
  <si>
    <t>Диплом 8 шт./ Хобби-клуб «Мастера и подмастерья» Прохорова О.Б.-диплом педагога подготовившего победителя , Агишева Анна-диплом 2 место; Хобби-клуб» Сундучок» Луцкевич Л.А.-диплом педагога подготовившего победителя  , Егорова М..-диплом 2 место; Изостудия «Современная кисть» Сурдина Е.В.-диплом педагога подготовившего победителя , Будыгин Н.- 1 место; Студия флористики «Декор» Лобанова А.Г. диплом  подготовившего победителя, Зозуля А.- 1 место диплом</t>
  </si>
  <si>
    <t>Международный  конкурс  творчества «Цветочные мотивы»</t>
  </si>
  <si>
    <t>Диплом 8 шт./ Хобби-клуб» Сундучок» Луцкевич Л.А.-диплом педагога подготовившего победителя  , Цветаева А..-диплом 3 место; Изостудия «Современная кисть» Сурдина Е.В.-диплом педагога подготовившего победителя , Аллес П.- 1 место; Студия флористики «Декор» Лобанова А.Г. диплом  подготовившего победителя, Петрушина Д.- 1 место диплом</t>
  </si>
  <si>
    <t>Международный  конкурс  творчества «Встречаем осень»</t>
  </si>
  <si>
    <t>Диплом 8 шт./ Хобби-клуб «Мастера и подмастерья» Прохорова О.Б.-диплом педагога подготовившего победителя , Редозубова А.-диплом 3 место;</t>
  </si>
  <si>
    <t>Международный  конкурс  творчества «Пластилиновая фантазия»</t>
  </si>
  <si>
    <t>Диплом 8 шт./ Хобби-клуб «Мастера и подмастерья» Прохорова О.Б.-диплом педагога подготовившего победителя , Кузнецова П.-диплом 1 место; Хобби-клуб» Сундучок» Луцкевич Л.А.-диплом педагога подготовившего победителя  , Брекотнина А..-диплом 1 место;</t>
  </si>
  <si>
    <t>Международный  конкурс  творчества «В лес по грибы»</t>
  </si>
  <si>
    <t xml:space="preserve">Диплом 4 шт./ Хобби-клуб «Мастера и подмастерья» Прохорова О.Б.-диплом педагога подготовившего победителя, Коновалова А.-диплом 2 место; Студия флористики «Декор» Лобанова А.Г. -диплом педагога подготовившего победителя , Артамонова А.- 1 место; 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</si>
  <si>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</si>
  <si>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</si>
  <si>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</si>
  <si>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</si>
  <si>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</si>
  <si>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</si>
  <si>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</si>
  <si>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</si>
  <si>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</si>
  <si>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</si>
  <si>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</si>
  <si>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</si>
  <si>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</si>
  <si>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</si>
  <si>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</si>
  <si>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Аккаунт на видеохостинге Youtube</t>
  </si>
  <si>
    <t>и др.</t>
  </si>
  <si>
    <t>Печатные:</t>
  </si>
  <si>
    <t>Периодичность</t>
  </si>
  <si>
    <t>Тираж</t>
  </si>
  <si>
    <t>Газета</t>
  </si>
  <si>
    <t>Журнал</t>
  </si>
  <si>
    <t>8.2. Взаимодействие со СМИ</t>
  </si>
  <si>
    <t>Направления деятельности</t>
  </si>
  <si>
    <t>Количество         (ед)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</si>
  <si>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</si>
  <si>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</si>
  <si>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</si>
  <si>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</si>
  <si>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</si>
  <si>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</si>
  <si>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Методические пособия</t>
  </si>
  <si>
    <t>Популярные просветительские статьи</t>
  </si>
  <si>
    <t>Буклеты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</si>
  <si>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</si>
  <si>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</si>
  <si>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</si>
  <si>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</si>
  <si>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</si>
  <si>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</si>
  <si>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</si>
  <si>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</si>
  <si>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</si>
  <si>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</si>
  <si>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10. ИНФОРМАЦИЯ О КАДРОВОМ СОСТАВЕ</t>
  </si>
  <si>
    <t>10.1. Количественная характеристика  состава работников учреждения</t>
  </si>
  <si>
    <t>Всего (чел.)</t>
  </si>
  <si>
    <t>в том числе (чел.)</t>
  </si>
  <si>
    <t>директор</t>
  </si>
  <si>
    <t>зам. директора, гл. бухгалтер</t>
  </si>
  <si>
    <t>Начальники отделов</t>
  </si>
  <si>
    <t>педагогические работники</t>
  </si>
  <si>
    <t>МСО</t>
  </si>
  <si>
    <t>СРМ</t>
  </si>
  <si>
    <t>ССРМ</t>
  </si>
  <si>
    <t>РКФ</t>
  </si>
  <si>
    <t>вспомогательный персонал (специалисты)</t>
  </si>
  <si>
    <t>обслуживающий персонал</t>
  </si>
  <si>
    <t xml:space="preserve">основных </t>
  </si>
  <si>
    <t>вспомогательных</t>
  </si>
  <si>
    <t>процентное отношение к списочной численности (%)</t>
  </si>
  <si>
    <t>внутренних совместителей, в т. ч. работающих по совмещению профессий (должностей)</t>
  </si>
  <si>
    <t>внешних совместителей</t>
  </si>
  <si>
    <t>10.2. Характеристика состава работников учреждения по основной деятельности</t>
  </si>
  <si>
    <t>%  от общего количества работников по основной деятельности</t>
  </si>
  <si>
    <t>Всего работников по основной деятельности</t>
  </si>
  <si>
    <t>из них внутренних совместителей, в т. ч. работающих по совмещению профессий (должностей)</t>
  </si>
  <si>
    <t>руководителей клубных формирований</t>
  </si>
  <si>
    <t>педагогов-организаторов</t>
  </si>
  <si>
    <t>инструкторов по физической культуре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</si>
  <si>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</si>
  <si>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</si>
  <si>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</si>
  <si>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</si>
  <si>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</si>
  <si>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менеджеров по связям с общественностью</t>
  </si>
  <si>
    <t>Образование: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</si>
  <si>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</si>
  <si>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высшее профильное (организация работы с молодежью, государственное и муниципальное управление)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</si>
  <si>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</si>
  <si>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</si>
  <si>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</si>
  <si>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</si>
  <si>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</si>
  <si>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</si>
  <si>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</si>
  <si>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</si>
  <si>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Общий стаж:</t>
  </si>
  <si>
    <t>до 2 лет</t>
  </si>
  <si>
    <t>от 2 до 5 лет</t>
  </si>
  <si>
    <t>от 5 до 10 лет</t>
  </si>
  <si>
    <t>свыше 10 лет</t>
  </si>
  <si>
    <t>Стаж в отрасли (молодёжная политика):</t>
  </si>
  <si>
    <t>Пол:</t>
  </si>
  <si>
    <t>женский</t>
  </si>
  <si>
    <t>мужской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</si>
  <si>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</si>
  <si>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</si>
  <si>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</si>
  <si>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Название учреждения, проводившего повышение квалификации</t>
  </si>
  <si>
    <t>Краткосрочные (до 72 часов)</t>
  </si>
  <si>
    <t>Долгосрочные (в т. ч. переподготовка)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</si>
  <si>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</si>
  <si>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</si>
  <si>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</si>
  <si>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</si>
  <si>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вторая квалификационная категория</t>
  </si>
  <si>
    <t>первая квалификационная категория</t>
  </si>
  <si>
    <t>высшая квалификационная категория</t>
  </si>
  <si>
    <t>Зам. директора</t>
  </si>
  <si>
    <t>Главный бухгалтер</t>
  </si>
  <si>
    <t>Главный инженер</t>
  </si>
  <si>
    <t>Начальник отдела</t>
  </si>
  <si>
    <t>Методист</t>
  </si>
  <si>
    <t>Педагог-организатор</t>
  </si>
  <si>
    <t>Педагог-психолог</t>
  </si>
  <si>
    <t>Социальный педагог</t>
  </si>
  <si>
    <t>Концертмейстер</t>
  </si>
  <si>
    <t>Инструктор по физической культуре</t>
  </si>
  <si>
    <t>Итого:</t>
  </si>
  <si>
    <t>https://timolod.ru/organization/molodezhnye-tsentry/dom_molodezhi_pervomayskogo_rayona/</t>
  </si>
  <si>
    <t>https://vk.com/dom_molodezhi</t>
  </si>
  <si>
    <t>https://vk.com/dom_molod</t>
  </si>
  <si>
    <t>https://www.instagram.com/dom_molod/</t>
  </si>
  <si>
    <t>https://www.youtube.com/channel/UCDRwRGPaACcMBLAwtJHTX7g</t>
  </si>
  <si>
    <t>52/15 824</t>
  </si>
  <si>
    <t>ГБУК НСО " Новосибирская областная специальная  библиотека для незрячих и слабовидящих " Обучение навыкам общения и сопровождения потребителей услуг, имеющих органиченные возмодности здоровья"</t>
  </si>
  <si>
    <t>АНО "Региональный центр развития, оценки и сертификапйции квалификаций" по дополнительной профессиональеной программе " Государственное муниципальное управление"</t>
  </si>
  <si>
    <t>АНО ДПО " Сибирский институт практической психологии, педагогики и социальной работы" " Физическая культура и спорт"</t>
  </si>
  <si>
    <t>АНО ДПО " Учебный центр "СКБ " Контур"</t>
  </si>
  <si>
    <t>Проект "#Молодежь_здесь"</t>
  </si>
  <si>
    <t>Среднесрочный, январь-декабрь 2020г.</t>
  </si>
  <si>
    <t>14-30 лет</t>
  </si>
  <si>
    <t>Проект "Добровольческий отряд "Воля"</t>
  </si>
  <si>
    <t>14-20 лет</t>
  </si>
  <si>
    <t>Проект "Сдудентчиский клуб межнациональной дружбы "Диалог"</t>
  </si>
  <si>
    <t>14-35 год</t>
  </si>
  <si>
    <t>Проект "Трудовой отряд "Гвозди"</t>
  </si>
  <si>
    <t>14-18 лет</t>
  </si>
  <si>
    <t>Проект "Мы разные, но мы вместе"</t>
  </si>
  <si>
    <t>Краткосрочный, июнь-декабрь 2020г.</t>
  </si>
  <si>
    <t>Проект "Эстафета Победы"</t>
  </si>
  <si>
    <t>Краткосрочный, март-август 2020г.</t>
  </si>
  <si>
    <t>Проект "Своя культура"</t>
  </si>
  <si>
    <t>Среднесрочный, январь-декабрь 2020 г.</t>
  </si>
  <si>
    <t>муниципальное бюджетное учреждение  молодежный Центр "Дом молодежи" Первомайского района города Новосибирска (МБУ МЦ "Дом молодежи" Первомайского района города Новосибирска)  03.04.2018г.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</si>
  <si>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</si>
  <si>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 xml:space="preserve">630037, г. Новосибирск, ул. Эйхе, 1                                                                                                      e-mail: dom-molod@mail.ru  тел. 337-03-57     </t>
  </si>
  <si>
    <t>Налесник Ольга Сергеевна</t>
  </si>
  <si>
    <t>" Дом молодежи": ул. Эйхе, 1   - отдельностоящее 3-хэтажное здание 1 и 2 этаж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на 1-ом этаже 9-ти этажного жилого дома;                     "Перспектива": ул.Сызранская,10/1-отдельностоящее 2-хэтажное  здание;                               "Сфера" - ул. 1-я Механическая, 18 - на 1-ом этаже 5-ти этажного жилого дома                                                                                                           
 ВПК "Чайка" : ул.Шукшина, 20 – отдельностоящее одноэтажное административное здание;
 Помещения:                                                                                                                                                "Сфера" клуб "Солнечный  :ул. Звездная, 9 – на 1-ом этаже 5-ти этажного жилого дома;
  "Меридиан" :ул. Героев Революции, 5/2 – цокольный этаж 6-ти этажного жилого дома.</t>
  </si>
  <si>
    <t>" Дом молодежи": ул.Эйхе, 1 - 4195,6кв.м.                                                                                          Головное                                                             Площадь по структурным подразделениям:                                                                                                                          "Иня" : ул.Красный факел, 43 - 486,5 кв.м                                                                                                                                                                                                                                                                          "Меридиан": ул. Шмидта, 3 - 475,5 кв.м.                                                                                                             "Перспектива": ул.Сызранская,10/1 - 306,3 кв.м.                                                                       
"Сфера" ул. 1-я Механическая, 18 - 259,1 кв.м                                                                                                                     "Чайка" : ул.Шукшина, 20 – 189,9 кв.м.
 Помещения:                                                                                                                                                                     "Сфера" клуб "Солнечный" :ул. Звездная, 9 – 90,8 кв.м.
 "Меридиан" :ул. Героев Революции, 5/2 – 223,8 кв.м.                                                                           Итого: 6227,5 кв.м.</t>
  </si>
  <si>
    <t>" Дом молодежи": ул. Эйхе, 1   -     997, 3 кв.м.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3 - 290,3 кв.м.                                                                                             "Перспектива": ул.Сызранская,10/1- 126,6 кв.м.                                                                                             "Сфера" - ул. 1-я Механическая, 18 - 118,7 кв.м.                                                                                                           
 ВПК "Чайка" : ул.Шукшина, 20 – 128,7кв.м.
 Помещения:                                                                                                                                                "Сфера" клуб "Солнечный  :ул. Звездная, 9 – 73 кв.м.                                                                                         "Меридиан" :ул. Героев Революции, 5/2 – 128,9 кв.м.                                                                                                                           Итого: 1863,5 кв.м.</t>
  </si>
  <si>
    <t>Дом молодежи": 27кабинетов                            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3 - 10 кабинетов                                                                           "Перспектива": ул.Сызранская,10/1-8 кабинетов                                                                          "Сфера" - ул. 1-я Механическая, 18 - 4 кабинета                                                                                                       
 ВПК "Чайка" : 5 кабинетов                                                                                                                      Помещения:                                                                                                                                                "Сфера" клуб "Солнечный  :ул. Звездная, 9 – 3 кабинета                                                                                        "Меридиан" :ул. Героев Революции, 5/2 – 3 кабинета</t>
  </si>
  <si>
    <t xml:space="preserve">Дом молодежи":                                                                                                                  Головное                                    Понедельник - воскресенье  9:00 - 22:00                                                                                                   Без выходных                                                             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                                                                                                       Понедельник - пятница 9:00 - 21:30     суббота, воскресенье 10:00 - 20:00                     "Перспектива": ул.Сызранская,                                                                                                     понедельник 8:30 - 21:30                                                                                                                  вторник        9:00 - 21:30                                                                                                                              среда            9:00 - 20:30                                                                                                                             четверг         8:30 - 21:30                                                                                                                    пятница        9:00 - 20:00                                                                                                                    суббота        10:00 - 20:00                                                                                                                                воскресенье 11:00 - 20: 00                                                                                                            "Сфера" - ул. 1-я Механическая, 18                                                                                                                                                                                                                   
понедельник 9:00 - 21:30                                                                                                                  вторник        9:00 - 19:00                                                                                                                              среда            9:00 - 21:00                                                                                                                             четверг         9:00 - 21:30                                                                                                                    пятница        9:00 - 19:00                                                                                                                    суббота        10:00 - 14:00                                                                                                                                воскресенье - выходной                                                                                                                                                           ВПК "Чайка" : 9:00 - 18:30 выходные: суббота, воскресенье                                                                                                            Помещения:                                                                                                                                                "Сфера" ул. Звездная, 9 9:00 - 18:30 выходные: суббота, воскресенье                                                        </t>
  </si>
  <si>
    <t> Мастер класс «С любовью!»</t>
  </si>
  <si>
    <t> 21.01.2020</t>
  </si>
  <si>
    <t> Отчетный концерт студии современного танца «Fresh»</t>
  </si>
  <si>
    <t> 26.01.2020</t>
  </si>
  <si>
    <t> Торжественное мероприятие, посвященное юбилею Первомайского отделения КЦСОН.</t>
  </si>
  <si>
    <t> 26.02.2020</t>
  </si>
  <si>
    <t> Ул. Эйхе,1</t>
  </si>
  <si>
    <t> Развлекательная программа «Масленица»</t>
  </si>
  <si>
    <t> 27.02.2020</t>
  </si>
  <si>
    <t> Ул.Физкультур-ная,7</t>
  </si>
  <si>
    <t> 29.02.2020</t>
  </si>
  <si>
    <t> Концертная программа студии «Пятый сезон» в Центральном парке на празднике Масленица</t>
  </si>
  <si>
    <t> 01.03.2020</t>
  </si>
  <si>
    <t> Парк культуры и отдыха Центрального района</t>
  </si>
  <si>
    <t xml:space="preserve"> Акция «Самым дорогим на свете» по изготовлению сувениров-подарков для женщин микрорайона «НЭРЗ» </t>
  </si>
  <si>
    <t> 02.03.2020</t>
  </si>
  <si>
    <r>
      <t xml:space="preserve"> МБУ МЦ </t>
    </r>
    <r>
      <rPr>
        <sz val="12"/>
        <color theme="1"/>
        <rFont val="Times New Roman"/>
        <family val="1"/>
        <charset val="204"/>
      </rPr>
      <t>«Дом молодежи»</t>
    </r>
  </si>
  <si>
    <t>ОО «Перспектива», ул. Сызранская, 10/1</t>
  </si>
  <si>
    <t> Праздничная программа «Всем милым и прекрасным», посвященная Международному женскому дню 8 марта.</t>
  </si>
  <si>
    <t> 04.03.2020</t>
  </si>
  <si>
    <t> Праздничная программа, посвященная Дню 8 марта.</t>
  </si>
  <si>
    <t> 05.03.2020</t>
  </si>
  <si>
    <t> Ул. Кутателадзе,16</t>
  </si>
  <si>
    <r>
      <t xml:space="preserve"> Праздничная программа в </t>
    </r>
    <r>
      <rPr>
        <sz val="10"/>
        <color rgb="FF000000"/>
        <rFont val="Times New Roman"/>
        <family val="1"/>
        <charset val="204"/>
      </rPr>
      <t>ГБПОУ НСО НЭК</t>
    </r>
  </si>
  <si>
    <t> 06.03.2020</t>
  </si>
  <si>
    <t> Первомайская 202</t>
  </si>
  <si>
    <t> Праздничная программа, посвященная Международному женскому дню.</t>
  </si>
  <si>
    <t xml:space="preserve"> Праздничная программа «Отдых на все 100» </t>
  </si>
  <si>
    <t> 08.03.2020</t>
  </si>
  <si>
    <t>Выставка рисунков «Мы ВМЕСТЕ»</t>
  </si>
  <si>
    <t>18.03.2020-20.03.2020</t>
  </si>
  <si>
    <t>Всероссийская акция «Гимн России»</t>
  </si>
  <si>
    <t>https://vk.com/mzsfera</t>
  </si>
  <si>
    <t>Всероссийский флешмоб «Голубь Мира»</t>
  </si>
  <si>
    <t>Всероссийская акция «Минута молчания»</t>
  </si>
  <si>
    <t>Акция «Мой Новосибирск родной»</t>
  </si>
  <si>
    <t xml:space="preserve"> Онлайн челлендж</t>
  </si>
  <si>
    <t xml:space="preserve">Конкурс рисунков-эскизов «Colormania» </t>
  </si>
  <si>
    <t>01.07.2020 – 20.07.2020</t>
  </si>
  <si>
    <t>https://vk.com/kladovaya_idei</t>
  </si>
  <si>
    <t>Онлайн-челлендж фотографий и рисунков ко Дню любви, семьи и верности</t>
  </si>
  <si>
    <t>https://vk.com/mzsfe</t>
  </si>
  <si>
    <t xml:space="preserve">Флешмоб «Я рисую….» , посвященный Дню Государственного флага РФ </t>
  </si>
  <si>
    <t>Акция «Флаг России»,посвященная Дню Государственного флага РФ</t>
  </si>
  <si>
    <t>Флешмоб рисунков «Мир без оружия»,посвященный международному Дню борьбы за ликвидацию ядерного оружия (онлайн)</t>
  </si>
  <si>
    <t>Праздничный онлайн-марафон поздравлений «С Днем Мудрости и Добра!»</t>
  </si>
  <si>
    <t>«Мой добрый учитель!» Творческая онлайн выставка поздравлений ко Дню учителя.</t>
  </si>
  <si>
    <t xml:space="preserve">Акция, приуроченная к празднованию Дня защитника Отечества. </t>
  </si>
  <si>
    <t>Проведение МК по изготовлению открыток «Защитникам Отечества»</t>
  </si>
  <si>
    <t> 19.02.2020</t>
  </si>
  <si>
    <t>Колядки «Вечера на Механке…»</t>
  </si>
  <si>
    <t>Акция, посвященная Международному дню счастья «Счастье – даром!»</t>
  </si>
  <si>
    <t>МБУ МЦ «Дом молодежи ОО «Сфера»</t>
  </si>
  <si>
    <t>Квиз «Дальневосточная Победа»</t>
  </si>
  <si>
    <t> 27.08.2020</t>
  </si>
  <si>
    <t> Инстаграм @oo_sfera</t>
  </si>
  <si>
    <t>Акция ко Дню солидарности в борьбе с терроризмом «Дерево мира»</t>
  </si>
  <si>
    <t>Мастер-класс по эбру</t>
  </si>
  <si>
    <t>Центр реабилитации детей с ограниченными умственными и физическими возможностями «Водолей», ул. Пихтовая, 2</t>
  </si>
  <si>
    <t xml:space="preserve">Фотоконкурс ко Дню пожилого человека  «Нам года не беда» </t>
  </si>
  <si>
    <t>02.10-05.10.2020</t>
  </si>
  <si>
    <t>Акции памяти «Блокадный хлеб»</t>
  </si>
  <si>
    <t>МБУ МЦ «Дом молодёжи» ОО «Меридиан» ,Шмидта , 3</t>
  </si>
  <si>
    <t>Адресная помощь ветеранам и труженикам тыла ВОВ</t>
  </si>
  <si>
    <r>
      <t xml:space="preserve">    </t>
    </r>
    <r>
      <rPr>
        <sz val="12"/>
        <color theme="1"/>
        <rFont val="Times New Roman"/>
        <family val="1"/>
        <charset val="204"/>
      </rPr>
      <t>Первомайский район</t>
    </r>
  </si>
  <si>
    <t>«Герои нашего времени» концертная программа ко дню защитника отечества</t>
  </si>
  <si>
    <t>Акция адресная помощь «Помощь героям».</t>
  </si>
  <si>
    <t>Первомайский район</t>
  </si>
  <si>
    <t>Концертная программа к Международному женскому дню «Есть в женщине особая загадка»</t>
  </si>
  <si>
    <t>ТОС «Первомайский» Героев Революции 32/2</t>
  </si>
  <si>
    <t xml:space="preserve">Ко дню воссоединения Крыма с Россией  Кинодиалог «Крым наш!»   </t>
  </si>
  <si>
    <t xml:space="preserve">МБУ МЦ «Дом молодёжи» ОО «Меридиан» Шмидта 3 </t>
  </si>
  <si>
    <t>Челендж    агитационных видеороликов "Сидим дома"</t>
  </si>
  <si>
    <t>https://vk.com/club195948710</t>
  </si>
  <si>
    <t>Презентация о участниках ВОВ  «Фильма памяти»</t>
  </si>
  <si>
    <t>"НоваЯ"</t>
  </si>
  <si>
    <t>«ДВИЖ-креатив»</t>
  </si>
  <si>
    <t>«Waves»</t>
  </si>
  <si>
    <t xml:space="preserve">14-35 </t>
  </si>
  <si>
    <t>14-30</t>
  </si>
  <si>
    <t xml:space="preserve">14-18 </t>
  </si>
  <si>
    <t xml:space="preserve">14-20 </t>
  </si>
  <si>
    <t xml:space="preserve">14-30 </t>
  </si>
  <si>
    <t>«Чтобы помнили»</t>
  </si>
  <si>
    <t>все возрастные категории</t>
  </si>
  <si>
    <t xml:space="preserve"> «Взгляд в будущее или кем быть?»</t>
  </si>
  <si>
    <t>14-17 год</t>
  </si>
  <si>
    <t> «EcoLife”</t>
  </si>
  <si>
    <t>Январь-декабрь 2020 </t>
  </si>
  <si>
    <t> 14-35 лет</t>
  </si>
  <si>
    <t> 390</t>
  </si>
  <si>
    <t> «ЛюдиZ”</t>
  </si>
  <si>
    <t>Январь-декабрь 2020  </t>
  </si>
  <si>
    <t>14-35 лет </t>
  </si>
  <si>
    <t> 10</t>
  </si>
  <si>
    <t> 400</t>
  </si>
  <si>
    <t xml:space="preserve">Проект «Память сильнее времени». </t>
  </si>
  <si>
    <t>"Фильм Памяти"</t>
  </si>
  <si>
    <t>МБУ МЦ " Дом молодежи" Первомайского района города Новосибирска</t>
  </si>
  <si>
    <t>уборка служебных помещений</t>
  </si>
  <si>
    <t>июль 2020     ноябрь 2020</t>
  </si>
  <si>
    <t>Районная служба занятости Первомайского района</t>
  </si>
  <si>
    <t xml:space="preserve">Фестиваль  бизнес-идей «OPEN MIND» </t>
  </si>
  <si>
    <t>Фестиваль  современной уличной хореографии «ВаленОК»</t>
  </si>
  <si>
    <t>Городской фестиваль молодежного творчества " Арт-сейшн"</t>
  </si>
  <si>
    <t>Содействие в профессиональном самоопределении</t>
  </si>
  <si>
    <t>Содействие формированию активной жизненной позиции</t>
  </si>
  <si>
    <t>16-20 лет</t>
  </si>
  <si>
    <t>7-18 лет</t>
  </si>
  <si>
    <t xml:space="preserve">Фестиваль детей и подростков с ограниченными возможностями здоровья «Мы талантливы» </t>
  </si>
  <si>
    <t>8-20 лет</t>
  </si>
  <si>
    <t>Церемония вручения паспортов «Я – гражданин России»</t>
  </si>
  <si>
    <t>«Мой папа круче всех» конкурс – фестиваль, посвященный Дню отца</t>
  </si>
  <si>
    <t>Районный молодежный фестиваль «Живи ярче фест!»»</t>
  </si>
  <si>
    <t>День первокурсника</t>
  </si>
  <si>
    <t>Районный фестиваль «IQ-бал – Zвёздной молодёжи»</t>
  </si>
  <si>
    <t>«От сердца к сердцу» праздничная программа, посвященная Декаде инвалидов</t>
  </si>
  <si>
    <t>Праздничная программа посвящённая Дню матери</t>
  </si>
  <si>
    <t>Районная игра «Наш выбор»</t>
  </si>
  <si>
    <t>Районная акция, посвященная Дню защитника Отечества</t>
  </si>
  <si>
    <t>Районная акция «Георгиевская лента»</t>
  </si>
  <si>
    <t>Акция «Свеча памяти»</t>
  </si>
  <si>
    <t>Автопробег «Спасибо за Победу!»</t>
  </si>
  <si>
    <t xml:space="preserve">Акция «Свеча памяти» </t>
  </si>
  <si>
    <t>«Служу Отечеству» праздничная программа, посвященная Дню призывника</t>
  </si>
  <si>
    <t xml:space="preserve"> трудовой десант</t>
  </si>
  <si>
    <t>Акция « Ветеран живет рядом»</t>
  </si>
  <si>
    <t>Молодежный фестиваль «Здоровым духом мы сильны»</t>
  </si>
  <si>
    <t>Поддержка подростков и молодежи в трудной жизненной ситуации</t>
  </si>
  <si>
    <t xml:space="preserve">Гражданское и патриотическое воспитание </t>
  </si>
  <si>
    <t>содействие формированию хдорового образа жизни в молодежной среде</t>
  </si>
  <si>
    <t>активная жизненная позиция</t>
  </si>
  <si>
    <t>14 лет</t>
  </si>
  <si>
    <t xml:space="preserve">все возрастные категории </t>
  </si>
  <si>
    <t>Районный День призывника, в рамках празднования 75 годовщины Победы в ВОВ</t>
  </si>
  <si>
    <t>16-18 лет</t>
  </si>
  <si>
    <t xml:space="preserve">АНО  " Учебный центр "Атон" </t>
  </si>
  <si>
    <t>МБУ МЦ «Дом молодежи» ОО «Сфера», Клуб «Солнечный», ул. Звездная, 9</t>
  </si>
  <si>
    <t>МБУ МЦ «Дом молодежи» ОО «Сфера», ул. 1-я Механическая, 18</t>
  </si>
  <si>
    <t>МБУ МЦ «Дом молодежи ОО «Сфера», 1-ая Механическая, 18</t>
  </si>
  <si>
    <t>Соц. сеть Вконтакте, https://vk.com/mzsfera</t>
  </si>
  <si>
    <t>Соц. сеть ВКонтакте.https://vk.com/mzsfera</t>
  </si>
  <si>
    <t> ТЦ Сан-Сити, ул. К. Маркса,7</t>
  </si>
  <si>
    <t> Героев Революции 6,МБОУ СОШ № 142</t>
  </si>
  <si>
    <t>МБУ МЦ «Дом молодежи», ОО «Перспектива», ул. Сызранская, 10/1</t>
  </si>
  <si>
    <t> Героев Революции 6, МБОУ СОШ № 142</t>
  </si>
  <si>
    <t> Ул. Кутателадзе,16, Военный комиссариат Первомайского и Советского районов</t>
  </si>
  <si>
    <r>
      <t xml:space="preserve"> МБУ МЦ </t>
    </r>
    <r>
      <rPr>
        <sz val="12"/>
        <color theme="1"/>
        <rFont val="Times New Roman"/>
        <family val="1"/>
        <charset val="204"/>
      </rPr>
      <t>«Дом молодежи», ОО «Перспектива», ул. Сызранская, 10/1</t>
    </r>
  </si>
  <si>
    <t xml:space="preserve"> Ул. Одоевского, ТОС </t>
  </si>
  <si>
    <t> ДК 40лет ВЛКСМ, Ул. Узорная,1</t>
  </si>
  <si>
    <t> МБОУ СОШ № 146, Ул. Аксенова,54</t>
  </si>
  <si>
    <t>Соц. сеть ВКонтакте. https://vk.com/mzsfera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</si>
</sst>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4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7" fillId="8" borderId="13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10" fillId="0" borderId="27" xfId="0" applyFont="1" applyBorder="1" applyAlignment="1" applyProtection="1">
      <alignment vertical="center"/>
      <protection hidden="1"/>
    </xf>
    <xf numFmtId="0" fontId="26" fillId="0" borderId="27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0" fontId="26" fillId="0" borderId="1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center" vertical="top" wrapText="1"/>
      <protection locked="0"/>
    </xf>
    <xf numFmtId="14" fontId="26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14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center" vertical="top" wrapText="1"/>
      <protection locked="0"/>
    </xf>
    <xf numFmtId="0" fontId="26" fillId="8" borderId="1" xfId="0" applyFont="1" applyFill="1" applyBorder="1" applyAlignment="1" applyProtection="1">
      <alignment horizontal="left" vertical="top" wrapText="1"/>
      <protection locked="0"/>
    </xf>
    <xf numFmtId="14" fontId="26" fillId="8" borderId="1" xfId="0" applyNumberFormat="1" applyFont="1" applyFill="1" applyBorder="1" applyAlignment="1" applyProtection="1">
      <alignment horizontal="center" vertical="top" wrapText="1"/>
      <protection locked="0"/>
    </xf>
    <xf numFmtId="0" fontId="26" fillId="8" borderId="1" xfId="0" applyFont="1" applyFill="1" applyBorder="1" applyAlignment="1" applyProtection="1">
      <alignment horizontal="center" vertical="top" wrapText="1"/>
      <protection locked="0"/>
    </xf>
    <xf numFmtId="14" fontId="26" fillId="0" borderId="1" xfId="0" applyNumberFormat="1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top" wrapText="1"/>
    </xf>
    <xf numFmtId="17" fontId="5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vertical="top"/>
    </xf>
    <xf numFmtId="17" fontId="32" fillId="0" borderId="1" xfId="0" applyNumberFormat="1" applyFont="1" applyBorder="1" applyAlignment="1">
      <alignment horizontal="center" vertical="top"/>
    </xf>
    <xf numFmtId="17" fontId="32" fillId="0" borderId="1" xfId="0" applyNumberFormat="1" applyFont="1" applyBorder="1" applyAlignment="1">
      <alignment horizontal="center" vertical="top" wrapText="1"/>
    </xf>
    <xf numFmtId="14" fontId="26" fillId="0" borderId="1" xfId="0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7" fontId="5" fillId="0" borderId="1" xfId="0" applyNumberFormat="1" applyFont="1" applyBorder="1" applyAlignment="1">
      <alignment horizontal="center" vertical="top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1" applyFont="1" applyBorder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5" xfId="0" applyFont="1" applyBorder="1" applyAlignment="1" applyProtection="1">
      <alignment horizontal="center" vertical="top" wrapText="1"/>
      <protection locked="0"/>
    </xf>
    <xf numFmtId="3" fontId="15" fillId="0" borderId="11" xfId="0" applyNumberFormat="1" applyFont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 applyProtection="1">
      <alignment horizontal="center" vertical="top" wrapText="1"/>
      <protection locked="0"/>
    </xf>
    <xf numFmtId="3" fontId="15" fillId="0" borderId="3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34" fillId="10" borderId="7" xfId="0" applyFont="1" applyFill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34" fillId="0" borderId="7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34" fillId="10" borderId="12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4" fillId="0" borderId="12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1" fillId="0" borderId="3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center" vertical="top" wrapText="1"/>
    </xf>
    <xf numFmtId="0" fontId="28" fillId="0" borderId="0" xfId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34" fillId="11" borderId="30" xfId="0" applyFont="1" applyFill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vertical="top" wrapText="1"/>
    </xf>
    <xf numFmtId="0" fontId="28" fillId="0" borderId="1" xfId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10" fillId="11" borderId="1" xfId="0" applyFont="1" applyFill="1" applyBorder="1" applyAlignment="1">
      <alignment horizontal="center" vertical="top" wrapText="1"/>
    </xf>
    <xf numFmtId="0" fontId="2" fillId="0" borderId="27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8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7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1" fillId="0" borderId="32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28" fillId="0" borderId="1" xfId="1" applyBorder="1" applyAlignment="1">
      <alignment horizontal="center" vertical="top" wrapText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1" applyFont="1" applyBorder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t-talant.org/raspisanie/mezhdunarodnyj-konkurs-detskojunosheskogo-tvorchestva-tvorchestvo-bez-granic" TargetMode="External"/><Relationship Id="rId13" Type="http://schemas.openxmlformats.org/officeDocument/2006/relationships/hyperlink" Target="https://www.art-talant.org/raspisanie/mezhdunarodnyj-konkurs-detskojunosheskogo-tvorchestva-tvorchestvo-bez-granic" TargetMode="External"/><Relationship Id="rId3" Type="http://schemas.openxmlformats.org/officeDocument/2006/relationships/hyperlink" Target="https://www.art-talant.org/raspisanie/mezhdunarodnyj-konkurs-detskojunosheskogo-tvorchestva-tvorchestvo-bez-granic" TargetMode="External"/><Relationship Id="rId7" Type="http://schemas.openxmlformats.org/officeDocument/2006/relationships/hyperlink" Target="https://www.art-talant.org/raspisanie/mezhdunarodnyj-konkurs-detskojunosheskogo-tvorchestva-tvorchestvo-bez-granic" TargetMode="External"/><Relationship Id="rId12" Type="http://schemas.openxmlformats.org/officeDocument/2006/relationships/hyperlink" Target="https://www.art-talant.org/raspisanie/mezhdunarodnyj-konkurs-detskojunosheskogo-tvorchestva-tvorchestvo-bez-granic" TargetMode="External"/><Relationship Id="rId2" Type="http://schemas.openxmlformats.org/officeDocument/2006/relationships/hyperlink" Target="https://www.art-talant.org/raspisanie/mezhdunarodnyj-konkurs-detskojunosheskogo-tvorchestva-tvorchestvo-bez-granic" TargetMode="External"/><Relationship Id="rId1" Type="http://schemas.openxmlformats.org/officeDocument/2006/relationships/hyperlink" Target="https://www.art-talant.org/raspisanie/mezhdunarodnyj-konkurs-detskojunosheskogo-tvorchestva-tvorchestvo-bez-granic" TargetMode="External"/><Relationship Id="rId6" Type="http://schemas.openxmlformats.org/officeDocument/2006/relationships/hyperlink" Target="https://www.art-talant.org/raspisanie/mezhdunarodnyj-konkurs-detskojunosheskogo-tvorchestva-v-mire-zhivotnyh" TargetMode="External"/><Relationship Id="rId11" Type="http://schemas.openxmlformats.org/officeDocument/2006/relationships/hyperlink" Target="https://www.art-talant.org/raspisanie/mezhdunarodnyj-konkurs-detskojunosheskogo-tvorchestva-tvorchestvo-bez-granic" TargetMode="External"/><Relationship Id="rId5" Type="http://schemas.openxmlformats.org/officeDocument/2006/relationships/hyperlink" Target="https://ginger-cat.ru/tvorcheskiye-konkursy/konkurs-krasota-rodnogo-kraya-2019-2020" TargetMode="External"/><Relationship Id="rId10" Type="http://schemas.openxmlformats.org/officeDocument/2006/relationships/hyperlink" Target="https://www.art-talant.org/raspisanie/mezhdunarodnyj-konkurs-detskojunosheskogo-tvorchestva-tvorchestvo-bez-granic" TargetMode="External"/><Relationship Id="rId4" Type="http://schemas.openxmlformats.org/officeDocument/2006/relationships/hyperlink" Target="https://ginger-cat.ru/tvorcheskiye-konkursy/konkurs-krasota-rodnogo-kraya-2019-2020" TargetMode="External"/><Relationship Id="rId9" Type="http://schemas.openxmlformats.org/officeDocument/2006/relationships/hyperlink" Target="https://www.art-talant.org/raspisanie/mezhdunarodnyj-konkurs-detskojunosheskogo-tvorchestva-tvorchestvo-bez-granic" TargetMode="External"/><Relationship Id="rId1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mzsfera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vk.com/mzsfera" TargetMode="External"/><Relationship Id="rId1" Type="http://schemas.openxmlformats.org/officeDocument/2006/relationships/hyperlink" Target="https://vk.com/mzsfera" TargetMode="External"/><Relationship Id="rId6" Type="http://schemas.openxmlformats.org/officeDocument/2006/relationships/hyperlink" Target="https://vk.com/mzsfera" TargetMode="External"/><Relationship Id="rId5" Type="http://schemas.openxmlformats.org/officeDocument/2006/relationships/hyperlink" Target="https://vk.com/kladovaya_idei" TargetMode="External"/><Relationship Id="rId4" Type="http://schemas.openxmlformats.org/officeDocument/2006/relationships/hyperlink" Target="https://vk.com/mzsfer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N9" sqref="N9"/>
    </sheetView>
  </sheetViews>
  <sheetFormatPr defaultColWidth="9.140625" defaultRowHeight="15" x14ac:dyDescent="0.25"/>
  <cols>
    <col min="1" max="1" width="10.140625" style="34" customWidth="1"/>
    <col min="2" max="2" width="9.140625" style="34"/>
    <col min="3" max="3" width="2.140625" style="34" customWidth="1"/>
    <col min="4" max="7" width="9.140625" style="34"/>
    <col min="8" max="8" width="8.5703125" style="34" customWidth="1"/>
    <col min="9" max="9" width="9.140625" style="34"/>
    <col min="10" max="10" width="9.140625" style="34" customWidth="1"/>
    <col min="11" max="11" width="5.42578125" style="34" customWidth="1"/>
    <col min="12" max="12" width="15.7109375" style="34" customWidth="1"/>
    <col min="13" max="13" width="9.140625" style="34"/>
    <col min="14" max="14" width="15.7109375" style="34" customWidth="1"/>
    <col min="15" max="16384" width="9.140625" style="34"/>
  </cols>
  <sheetData>
    <row r="1" spans="1:14" ht="20.25" x14ac:dyDescent="0.25">
      <c r="A1" s="331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</row>
    <row r="2" spans="1:14" ht="38.25" customHeight="1" x14ac:dyDescent="0.25">
      <c r="A2" s="219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20"/>
    </row>
    <row r="3" spans="1:14" ht="19.5" customHeight="1" x14ac:dyDescent="0.25">
      <c r="A3" s="348" t="s">
        <v>1</v>
      </c>
      <c r="B3" s="349"/>
      <c r="C3" s="349"/>
      <c r="D3" s="349"/>
      <c r="E3" s="349"/>
      <c r="F3" s="86"/>
      <c r="G3" s="86"/>
      <c r="H3" s="86"/>
      <c r="I3" s="86"/>
      <c r="J3" s="86"/>
      <c r="K3" s="86"/>
      <c r="L3" s="334"/>
      <c r="M3" s="334"/>
      <c r="N3" s="335"/>
    </row>
    <row r="4" spans="1:14" ht="15.75" x14ac:dyDescent="0.25">
      <c r="A4" s="221" t="s">
        <v>2</v>
      </c>
      <c r="B4" s="347"/>
      <c r="C4" s="347"/>
      <c r="D4" s="347"/>
      <c r="E4" s="347"/>
      <c r="F4" s="86"/>
      <c r="G4" s="86"/>
      <c r="H4" s="86"/>
      <c r="I4" s="86"/>
      <c r="J4" s="86"/>
      <c r="K4" s="86"/>
      <c r="L4" s="86"/>
      <c r="M4" s="86"/>
      <c r="N4" s="220"/>
    </row>
    <row r="5" spans="1:14" ht="21.75" customHeight="1" x14ac:dyDescent="0.25">
      <c r="A5" s="352"/>
      <c r="B5" s="347"/>
      <c r="C5" s="347"/>
      <c r="D5" s="347"/>
      <c r="E5" s="347"/>
      <c r="F5" s="86"/>
      <c r="G5" s="86"/>
      <c r="H5" s="86"/>
      <c r="I5" s="86"/>
      <c r="J5" s="86"/>
      <c r="K5" s="86"/>
      <c r="L5" s="86"/>
      <c r="M5" s="86"/>
      <c r="N5" s="220"/>
    </row>
    <row r="6" spans="1:14" ht="30.75" customHeight="1" x14ac:dyDescent="0.25">
      <c r="A6" s="350"/>
      <c r="B6" s="351"/>
      <c r="C6" s="86"/>
      <c r="D6" s="353"/>
      <c r="E6" s="353"/>
      <c r="F6" s="86"/>
      <c r="G6" s="86"/>
      <c r="H6" s="86"/>
      <c r="I6" s="86"/>
      <c r="J6" s="86"/>
      <c r="K6" s="86"/>
      <c r="L6" s="86"/>
      <c r="M6" s="86"/>
      <c r="N6" s="220"/>
    </row>
    <row r="7" spans="1:14" ht="12.75" customHeight="1" x14ac:dyDescent="0.25">
      <c r="A7" s="354" t="s">
        <v>3</v>
      </c>
      <c r="B7" s="355"/>
      <c r="C7" s="86"/>
      <c r="D7" s="329" t="s">
        <v>4</v>
      </c>
      <c r="E7" s="329"/>
      <c r="F7" s="86"/>
      <c r="G7" s="86"/>
      <c r="H7" s="86"/>
      <c r="I7" s="86"/>
      <c r="J7" s="86"/>
      <c r="K7" s="86"/>
      <c r="L7" s="86"/>
      <c r="M7" s="86"/>
      <c r="N7" s="220"/>
    </row>
    <row r="8" spans="1:14" ht="12.75" customHeight="1" x14ac:dyDescent="0.25">
      <c r="A8" s="222"/>
      <c r="B8" s="330" t="s">
        <v>5</v>
      </c>
      <c r="C8" s="330"/>
      <c r="D8" s="330"/>
      <c r="E8" s="104"/>
      <c r="F8" s="86"/>
      <c r="G8" s="86"/>
      <c r="H8" s="86"/>
      <c r="I8" s="86"/>
      <c r="J8" s="86"/>
      <c r="K8" s="86"/>
      <c r="L8" s="86"/>
      <c r="M8" s="86"/>
      <c r="N8" s="220"/>
    </row>
    <row r="9" spans="1:14" ht="101.25" customHeight="1" x14ac:dyDescent="0.25">
      <c r="A9" s="219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220"/>
    </row>
    <row r="10" spans="1:14" ht="18.75" x14ac:dyDescent="0.3">
      <c r="A10" s="337" t="s">
        <v>6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9"/>
    </row>
    <row r="11" spans="1:14" ht="18.75" customHeight="1" x14ac:dyDescent="0.3">
      <c r="A11" s="340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2"/>
    </row>
    <row r="12" spans="1:14" x14ac:dyDescent="0.25">
      <c r="A12" s="343" t="s">
        <v>7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5"/>
    </row>
    <row r="13" spans="1:14" ht="18.75" x14ac:dyDescent="0.3">
      <c r="A13" s="219"/>
      <c r="B13" s="86"/>
      <c r="C13" s="86"/>
      <c r="D13" s="86"/>
      <c r="E13" s="223" t="s">
        <v>8</v>
      </c>
      <c r="F13" s="336">
        <v>2020</v>
      </c>
      <c r="G13" s="336"/>
      <c r="H13" s="346" t="s">
        <v>9</v>
      </c>
      <c r="I13" s="346"/>
      <c r="J13" s="346"/>
      <c r="K13" s="86"/>
      <c r="L13" s="86"/>
      <c r="M13" s="86"/>
      <c r="N13" s="220"/>
    </row>
    <row r="14" spans="1:14" x14ac:dyDescent="0.25">
      <c r="A14" s="219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220"/>
    </row>
    <row r="15" spans="1:14" x14ac:dyDescent="0.25">
      <c r="A15" s="219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220"/>
    </row>
    <row r="16" spans="1:14" x14ac:dyDescent="0.25">
      <c r="A16" s="219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220"/>
    </row>
    <row r="17" spans="1:14" x14ac:dyDescent="0.25">
      <c r="A17" s="219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220"/>
    </row>
    <row r="18" spans="1:14" x14ac:dyDescent="0.25">
      <c r="A18" s="219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220"/>
    </row>
    <row r="19" spans="1:14" x14ac:dyDescent="0.25">
      <c r="A19" s="219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220"/>
    </row>
    <row r="20" spans="1:14" x14ac:dyDescent="0.25">
      <c r="A20" s="219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220"/>
    </row>
    <row r="21" spans="1:14" x14ac:dyDescent="0.25">
      <c r="A21" s="219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220"/>
    </row>
    <row r="22" spans="1:14" x14ac:dyDescent="0.25">
      <c r="A22" s="219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220"/>
    </row>
    <row r="23" spans="1:14" ht="18.75" x14ac:dyDescent="0.25">
      <c r="A23" s="326" t="s">
        <v>10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8"/>
    </row>
    <row r="24" spans="1:14" x14ac:dyDescent="0.25">
      <c r="A24" s="219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220"/>
    </row>
    <row r="25" spans="1:14" x14ac:dyDescent="0.25">
      <c r="A25" s="21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220"/>
    </row>
    <row r="26" spans="1:14" x14ac:dyDescent="0.25">
      <c r="A26" s="219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220"/>
    </row>
    <row r="27" spans="1:14" x14ac:dyDescent="0.25">
      <c r="A27" s="219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220"/>
    </row>
    <row r="28" spans="1:14" x14ac:dyDescent="0.25">
      <c r="A28" s="219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220"/>
    </row>
    <row r="29" spans="1:14" x14ac:dyDescent="0.25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6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16" t="s">
        <v>124</v>
      </c>
      <c r="B1" s="116"/>
      <c r="C1" s="116"/>
      <c r="D1" s="116"/>
    </row>
    <row r="2" spans="1:4" ht="94.5" customHeight="1" x14ac:dyDescent="0.25">
      <c r="A2" s="95" t="s">
        <v>125</v>
      </c>
      <c r="B2" s="271" t="s">
        <v>126</v>
      </c>
      <c r="C2" s="271" t="s">
        <v>127</v>
      </c>
      <c r="D2" s="271" t="s">
        <v>128</v>
      </c>
    </row>
    <row r="3" spans="1:4" ht="37.5" customHeight="1" x14ac:dyDescent="0.25">
      <c r="A3" s="90" t="s">
        <v>34</v>
      </c>
      <c r="B3" s="141">
        <v>107</v>
      </c>
      <c r="C3" s="96">
        <v>107</v>
      </c>
      <c r="D3" s="96">
        <v>6090</v>
      </c>
    </row>
    <row r="4" spans="1:4" ht="37.5" customHeight="1" x14ac:dyDescent="0.25">
      <c r="A4" s="90" t="s">
        <v>35</v>
      </c>
      <c r="B4" s="141">
        <v>70</v>
      </c>
      <c r="C4" s="96">
        <v>70</v>
      </c>
      <c r="D4" s="96">
        <v>3900</v>
      </c>
    </row>
    <row r="5" spans="1:4" ht="37.5" customHeight="1" x14ac:dyDescent="0.25">
      <c r="A5" s="90" t="s">
        <v>36</v>
      </c>
      <c r="B5" s="141">
        <v>10</v>
      </c>
      <c r="C5" s="96">
        <v>10</v>
      </c>
      <c r="D5" s="96">
        <v>322</v>
      </c>
    </row>
    <row r="6" spans="1:4" ht="37.5" customHeight="1" x14ac:dyDescent="0.25">
      <c r="A6" s="90" t="s">
        <v>38</v>
      </c>
      <c r="B6" s="141">
        <v>20</v>
      </c>
      <c r="C6" s="96">
        <v>20</v>
      </c>
      <c r="D6" s="96">
        <v>658</v>
      </c>
    </row>
    <row r="7" spans="1:4" ht="37.5" customHeight="1" x14ac:dyDescent="0.25">
      <c r="A7" s="90" t="s">
        <v>39</v>
      </c>
      <c r="B7" s="141">
        <v>33</v>
      </c>
      <c r="C7" s="96">
        <v>33</v>
      </c>
      <c r="D7" s="96">
        <v>1700</v>
      </c>
    </row>
    <row r="8" spans="1:4" ht="37.5" customHeight="1" x14ac:dyDescent="0.25">
      <c r="A8" s="90" t="s">
        <v>40</v>
      </c>
      <c r="B8" s="141">
        <v>27</v>
      </c>
      <c r="C8" s="96">
        <v>27</v>
      </c>
      <c r="D8" s="96">
        <v>989</v>
      </c>
    </row>
    <row r="9" spans="1:4" ht="37.5" customHeight="1" x14ac:dyDescent="0.25">
      <c r="A9" s="276" t="s">
        <v>41</v>
      </c>
      <c r="B9" s="31">
        <f>SUM(B3:B8)</f>
        <v>267</v>
      </c>
      <c r="C9" s="31">
        <f>SUM(C3:C8)</f>
        <v>267</v>
      </c>
      <c r="D9" s="31">
        <f>SUM(D3:D8)</f>
        <v>13659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Normal="100" zoomScaleSheetLayoutView="100" workbookViewId="0">
      <selection activeCell="C127" sqref="C127:E127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411" t="s">
        <v>129</v>
      </c>
      <c r="B1" s="411"/>
      <c r="C1" s="411"/>
      <c r="D1" s="411"/>
      <c r="E1" s="411"/>
    </row>
    <row r="2" spans="1:5" ht="75" customHeight="1" x14ac:dyDescent="0.25">
      <c r="A2" s="271" t="s">
        <v>25</v>
      </c>
      <c r="B2" s="271" t="s">
        <v>130</v>
      </c>
      <c r="C2" s="271" t="s">
        <v>131</v>
      </c>
      <c r="D2" s="275" t="s">
        <v>132</v>
      </c>
      <c r="E2" s="271" t="s">
        <v>133</v>
      </c>
    </row>
    <row r="3" spans="1:5" ht="18.75" x14ac:dyDescent="0.25">
      <c r="A3" s="136"/>
      <c r="B3" s="137" t="s">
        <v>134</v>
      </c>
      <c r="C3" s="136"/>
      <c r="D3" s="161"/>
      <c r="E3" s="136"/>
    </row>
    <row r="4" spans="1:5" ht="18.75" x14ac:dyDescent="0.3">
      <c r="A4" s="138"/>
      <c r="B4" s="134" t="s">
        <v>135</v>
      </c>
      <c r="C4" s="135"/>
      <c r="D4" s="135"/>
      <c r="E4" s="135"/>
    </row>
    <row r="5" spans="1:5" ht="18.75" x14ac:dyDescent="0.25">
      <c r="A5" s="92">
        <v>1</v>
      </c>
      <c r="B5" s="62"/>
      <c r="C5" s="62"/>
      <c r="D5" s="62"/>
      <c r="E5" s="62"/>
    </row>
    <row r="6" spans="1:5" ht="18.75" x14ac:dyDescent="0.25">
      <c r="A6" s="92">
        <v>2</v>
      </c>
      <c r="B6" s="62"/>
      <c r="C6" s="62"/>
      <c r="D6" s="62"/>
      <c r="E6" s="62"/>
    </row>
    <row r="7" spans="1:5" ht="18.75" x14ac:dyDescent="0.25">
      <c r="A7" s="92">
        <v>3</v>
      </c>
      <c r="B7" s="62"/>
      <c r="C7" s="62"/>
      <c r="D7" s="62"/>
      <c r="E7" s="62"/>
    </row>
    <row r="8" spans="1:5" ht="18.75" x14ac:dyDescent="0.25">
      <c r="A8" s="92">
        <v>4</v>
      </c>
      <c r="B8" s="62"/>
      <c r="C8" s="62"/>
      <c r="D8" s="62"/>
      <c r="E8" s="62"/>
    </row>
    <row r="9" spans="1:5" ht="18.75" x14ac:dyDescent="0.25">
      <c r="A9" s="92">
        <v>5</v>
      </c>
      <c r="B9" s="62"/>
      <c r="C9" s="62"/>
      <c r="D9" s="62"/>
      <c r="E9" s="62"/>
    </row>
    <row r="10" spans="1:5" ht="23.25" customHeight="1" x14ac:dyDescent="0.3">
      <c r="A10" s="138"/>
      <c r="B10" s="134" t="s">
        <v>136</v>
      </c>
      <c r="C10" s="135"/>
      <c r="D10" s="135"/>
      <c r="E10" s="135"/>
    </row>
    <row r="11" spans="1:5" ht="18.75" x14ac:dyDescent="0.25">
      <c r="A11" s="92">
        <v>1</v>
      </c>
      <c r="B11" s="51"/>
      <c r="C11" s="51"/>
      <c r="D11" s="51"/>
      <c r="E11" s="51"/>
    </row>
    <row r="12" spans="1:5" ht="18.75" x14ac:dyDescent="0.25">
      <c r="A12" s="92">
        <v>2</v>
      </c>
      <c r="B12" s="51"/>
      <c r="C12" s="51"/>
      <c r="D12" s="51"/>
      <c r="E12" s="51"/>
    </row>
    <row r="13" spans="1:5" ht="18.75" x14ac:dyDescent="0.25">
      <c r="A13" s="92">
        <v>3</v>
      </c>
      <c r="B13" s="51"/>
      <c r="C13" s="51"/>
      <c r="D13" s="51"/>
      <c r="E13" s="51"/>
    </row>
    <row r="14" spans="1:5" ht="18.75" x14ac:dyDescent="0.25">
      <c r="A14" s="92">
        <v>4</v>
      </c>
      <c r="B14" s="51"/>
      <c r="C14" s="51"/>
      <c r="D14" s="51"/>
      <c r="E14" s="51"/>
    </row>
    <row r="15" spans="1:5" ht="18.75" x14ac:dyDescent="0.25">
      <c r="A15" s="92">
        <v>5</v>
      </c>
      <c r="B15" s="51"/>
      <c r="C15" s="51"/>
      <c r="D15" s="51"/>
      <c r="E15" s="51"/>
    </row>
    <row r="16" spans="1:5" ht="18.75" x14ac:dyDescent="0.3">
      <c r="A16" s="138"/>
      <c r="B16" s="134" t="s">
        <v>39</v>
      </c>
      <c r="C16" s="135"/>
      <c r="D16" s="135"/>
      <c r="E16" s="135"/>
    </row>
    <row r="17" spans="1:5" ht="18.75" x14ac:dyDescent="0.25">
      <c r="A17" s="92">
        <v>1</v>
      </c>
      <c r="B17" s="51"/>
      <c r="C17" s="51"/>
      <c r="D17" s="51"/>
      <c r="E17" s="51"/>
    </row>
    <row r="18" spans="1:5" ht="18.75" x14ac:dyDescent="0.25">
      <c r="A18" s="92">
        <v>2</v>
      </c>
      <c r="B18" s="51"/>
      <c r="C18" s="51"/>
      <c r="D18" s="51"/>
      <c r="E18" s="51"/>
    </row>
    <row r="19" spans="1:5" ht="18.75" x14ac:dyDescent="0.25">
      <c r="A19" s="92">
        <v>3</v>
      </c>
      <c r="B19" s="51"/>
      <c r="C19" s="51"/>
      <c r="D19" s="51"/>
      <c r="E19" s="51"/>
    </row>
    <row r="20" spans="1:5" ht="18.75" x14ac:dyDescent="0.25">
      <c r="A20" s="92">
        <v>4</v>
      </c>
      <c r="B20" s="51"/>
      <c r="C20" s="51"/>
      <c r="D20" s="51"/>
      <c r="E20" s="51"/>
    </row>
    <row r="21" spans="1:5" ht="18.75" x14ac:dyDescent="0.25">
      <c r="A21" s="92">
        <v>5</v>
      </c>
      <c r="B21" s="62"/>
      <c r="C21" s="62"/>
      <c r="D21" s="62"/>
      <c r="E21" s="62"/>
    </row>
    <row r="22" spans="1:5" ht="37.5" x14ac:dyDescent="0.3">
      <c r="A22" s="138"/>
      <c r="B22" s="140" t="s">
        <v>97</v>
      </c>
      <c r="C22" s="135"/>
      <c r="D22" s="135"/>
      <c r="E22" s="135"/>
    </row>
    <row r="23" spans="1:5" ht="18.75" x14ac:dyDescent="0.3">
      <c r="A23" s="156">
        <v>1</v>
      </c>
      <c r="B23" s="141"/>
      <c r="C23" s="139"/>
      <c r="D23" s="139"/>
      <c r="E23" s="139"/>
    </row>
    <row r="24" spans="1:5" ht="18.75" x14ac:dyDescent="0.3">
      <c r="A24" s="156">
        <v>2</v>
      </c>
      <c r="B24" s="141"/>
      <c r="C24" s="139"/>
      <c r="D24" s="139"/>
      <c r="E24" s="139"/>
    </row>
    <row r="25" spans="1:5" ht="18.75" x14ac:dyDescent="0.3">
      <c r="A25" s="156">
        <v>3</v>
      </c>
      <c r="B25" s="141"/>
      <c r="C25" s="139"/>
      <c r="D25" s="139"/>
      <c r="E25" s="139"/>
    </row>
    <row r="26" spans="1:5" ht="18.75" x14ac:dyDescent="0.3">
      <c r="A26" s="156">
        <v>4</v>
      </c>
      <c r="B26" s="141"/>
      <c r="C26" s="139"/>
      <c r="D26" s="139"/>
      <c r="E26" s="139"/>
    </row>
    <row r="27" spans="1:5" ht="18.75" x14ac:dyDescent="0.3">
      <c r="A27" s="156">
        <v>5</v>
      </c>
      <c r="B27" s="141"/>
      <c r="C27" s="139"/>
      <c r="D27" s="139"/>
      <c r="E27" s="139"/>
    </row>
    <row r="28" spans="1:5" ht="18.75" x14ac:dyDescent="0.25">
      <c r="A28" s="161"/>
      <c r="B28" s="137" t="s">
        <v>72</v>
      </c>
      <c r="C28" s="193"/>
      <c r="D28" s="193"/>
      <c r="E28" s="193"/>
    </row>
    <row r="29" spans="1:5" ht="18.75" x14ac:dyDescent="0.3">
      <c r="A29" s="138"/>
      <c r="B29" s="134" t="s">
        <v>135</v>
      </c>
      <c r="C29" s="192"/>
      <c r="D29" s="135"/>
      <c r="E29" s="135"/>
    </row>
    <row r="30" spans="1:5" ht="18.75" x14ac:dyDescent="0.25">
      <c r="A30" s="92">
        <v>1</v>
      </c>
      <c r="B30" s="51"/>
      <c r="C30" s="51"/>
      <c r="D30" s="51"/>
      <c r="E30" s="51"/>
    </row>
    <row r="31" spans="1:5" ht="18.75" x14ac:dyDescent="0.25">
      <c r="A31" s="92">
        <v>2</v>
      </c>
      <c r="B31" s="51"/>
      <c r="C31" s="51"/>
      <c r="D31" s="51"/>
      <c r="E31" s="51"/>
    </row>
    <row r="32" spans="1:5" ht="18.75" x14ac:dyDescent="0.25">
      <c r="A32" s="92">
        <v>3</v>
      </c>
      <c r="B32" s="51"/>
      <c r="C32" s="51"/>
      <c r="D32" s="51"/>
      <c r="E32" s="51"/>
    </row>
    <row r="33" spans="1:5" ht="18.75" x14ac:dyDescent="0.25">
      <c r="A33" s="92">
        <v>4</v>
      </c>
      <c r="B33" s="51"/>
      <c r="C33" s="51"/>
      <c r="D33" s="51"/>
      <c r="E33" s="51"/>
    </row>
    <row r="34" spans="1:5" ht="18.75" x14ac:dyDescent="0.25">
      <c r="A34" s="92">
        <v>5</v>
      </c>
      <c r="B34" s="62"/>
      <c r="C34" s="152"/>
      <c r="D34" s="153"/>
      <c r="E34" s="153"/>
    </row>
    <row r="35" spans="1:5" ht="18.75" x14ac:dyDescent="0.3">
      <c r="A35" s="162"/>
      <c r="B35" s="134" t="s">
        <v>136</v>
      </c>
      <c r="C35" s="135"/>
      <c r="D35" s="135"/>
      <c r="E35" s="135"/>
    </row>
    <row r="36" spans="1:5" ht="18.75" customHeight="1" x14ac:dyDescent="0.25">
      <c r="A36" s="92">
        <v>1</v>
      </c>
      <c r="B36" s="51"/>
      <c r="C36" s="51"/>
      <c r="D36" s="51"/>
      <c r="E36" s="51"/>
    </row>
    <row r="37" spans="1:5" ht="24" customHeight="1" x14ac:dyDescent="0.25">
      <c r="A37" s="92">
        <v>2</v>
      </c>
      <c r="B37" s="51"/>
      <c r="C37" s="51"/>
      <c r="D37" s="51"/>
      <c r="E37" s="51"/>
    </row>
    <row r="38" spans="1:5" ht="21" customHeight="1" x14ac:dyDescent="0.25">
      <c r="A38" s="92">
        <v>3</v>
      </c>
      <c r="B38" s="51"/>
      <c r="C38" s="51"/>
      <c r="D38" s="51"/>
      <c r="E38" s="51"/>
    </row>
    <row r="39" spans="1:5" ht="18.75" customHeight="1" x14ac:dyDescent="0.25">
      <c r="A39" s="92">
        <v>4</v>
      </c>
      <c r="B39" s="51"/>
      <c r="C39" s="51"/>
      <c r="D39" s="51"/>
      <c r="E39" s="51"/>
    </row>
    <row r="40" spans="1:5" ht="19.5" customHeight="1" x14ac:dyDescent="0.25">
      <c r="A40" s="92">
        <v>5</v>
      </c>
      <c r="B40" s="51"/>
      <c r="C40" s="51"/>
      <c r="D40" s="51"/>
      <c r="E40" s="51"/>
    </row>
    <row r="41" spans="1:5" ht="18.75" x14ac:dyDescent="0.25">
      <c r="A41" s="92">
        <v>6</v>
      </c>
      <c r="B41" s="51"/>
      <c r="C41" s="51"/>
      <c r="D41" s="51"/>
      <c r="E41" s="51"/>
    </row>
    <row r="42" spans="1:5" ht="18" customHeight="1" x14ac:dyDescent="0.25">
      <c r="A42" s="92">
        <v>7</v>
      </c>
      <c r="B42" s="51"/>
      <c r="C42" s="51"/>
      <c r="D42" s="51"/>
      <c r="E42" s="51"/>
    </row>
    <row r="43" spans="1:5" ht="20.25" customHeight="1" x14ac:dyDescent="0.25">
      <c r="A43" s="163">
        <v>8</v>
      </c>
      <c r="B43" s="51"/>
      <c r="C43" s="51"/>
      <c r="D43" s="51"/>
      <c r="E43" s="51"/>
    </row>
    <row r="44" spans="1:5" ht="20.25" customHeight="1" x14ac:dyDescent="0.25">
      <c r="A44" s="163">
        <v>9</v>
      </c>
      <c r="B44" s="51"/>
      <c r="C44" s="51"/>
      <c r="D44" s="51"/>
      <c r="E44" s="51"/>
    </row>
    <row r="45" spans="1:5" ht="21" customHeight="1" x14ac:dyDescent="0.25">
      <c r="A45" s="163">
        <v>10</v>
      </c>
      <c r="B45" s="51"/>
      <c r="C45" s="51"/>
      <c r="D45" s="51"/>
      <c r="E45" s="51"/>
    </row>
    <row r="46" spans="1:5" ht="18.75" x14ac:dyDescent="0.3">
      <c r="A46" s="164"/>
      <c r="B46" s="134" t="s">
        <v>39</v>
      </c>
      <c r="C46" s="135"/>
      <c r="D46" s="135"/>
      <c r="E46" s="135"/>
    </row>
    <row r="47" spans="1:5" ht="18.75" x14ac:dyDescent="0.25">
      <c r="A47" s="92">
        <v>1</v>
      </c>
      <c r="B47" s="51"/>
      <c r="C47" s="51"/>
      <c r="D47" s="51"/>
      <c r="E47" s="51"/>
    </row>
    <row r="48" spans="1:5" ht="22.5" customHeight="1" x14ac:dyDescent="0.25">
      <c r="A48" s="92">
        <v>2</v>
      </c>
      <c r="B48" s="51"/>
      <c r="C48" s="51"/>
      <c r="D48" s="51"/>
      <c r="E48" s="51"/>
    </row>
    <row r="49" spans="1:5" ht="17.25" customHeight="1" x14ac:dyDescent="0.25">
      <c r="A49" s="92">
        <v>3</v>
      </c>
      <c r="B49" s="51"/>
      <c r="C49" s="51"/>
      <c r="D49" s="51"/>
      <c r="E49" s="51"/>
    </row>
    <row r="50" spans="1:5" ht="18.75" x14ac:dyDescent="0.25">
      <c r="A50" s="92">
        <v>4</v>
      </c>
      <c r="B50" s="51"/>
      <c r="C50" s="51"/>
      <c r="D50" s="51"/>
      <c r="E50" s="51"/>
    </row>
    <row r="51" spans="1:5" ht="18.75" x14ac:dyDescent="0.25">
      <c r="A51" s="92">
        <v>5</v>
      </c>
      <c r="B51" s="51"/>
      <c r="C51" s="51"/>
      <c r="D51" s="51"/>
      <c r="E51" s="51"/>
    </row>
    <row r="52" spans="1:5" ht="18.75" x14ac:dyDescent="0.25">
      <c r="A52" s="92">
        <v>6</v>
      </c>
      <c r="B52" s="51"/>
      <c r="C52" s="51"/>
      <c r="D52" s="51"/>
      <c r="E52" s="51"/>
    </row>
    <row r="53" spans="1:5" ht="18.75" x14ac:dyDescent="0.25">
      <c r="A53" s="92">
        <v>7</v>
      </c>
      <c r="B53" s="51"/>
      <c r="C53" s="51"/>
      <c r="D53" s="51"/>
      <c r="E53" s="51"/>
    </row>
    <row r="54" spans="1:5" ht="18.75" x14ac:dyDescent="0.25">
      <c r="A54" s="92">
        <v>8</v>
      </c>
      <c r="B54" s="51"/>
      <c r="C54" s="51"/>
      <c r="D54" s="51"/>
      <c r="E54" s="51"/>
    </row>
    <row r="55" spans="1:5" ht="18.75" x14ac:dyDescent="0.25">
      <c r="A55" s="92">
        <v>9</v>
      </c>
      <c r="B55" s="51"/>
      <c r="C55" s="51"/>
      <c r="D55" s="51"/>
      <c r="E55" s="51"/>
    </row>
    <row r="56" spans="1:5" ht="18.75" x14ac:dyDescent="0.25">
      <c r="A56" s="92">
        <v>10</v>
      </c>
      <c r="B56" s="51"/>
      <c r="C56" s="51"/>
      <c r="D56" s="51"/>
      <c r="E56" s="51"/>
    </row>
    <row r="57" spans="1:5" ht="37.5" x14ac:dyDescent="0.3">
      <c r="A57" s="138"/>
      <c r="B57" s="140" t="s">
        <v>97</v>
      </c>
      <c r="C57" s="135"/>
      <c r="D57" s="135"/>
      <c r="E57" s="135"/>
    </row>
    <row r="58" spans="1:5" ht="18.75" x14ac:dyDescent="0.25">
      <c r="A58" s="92">
        <v>1</v>
      </c>
      <c r="B58" s="62"/>
      <c r="C58" s="62"/>
      <c r="D58" s="62"/>
      <c r="E58" s="62"/>
    </row>
    <row r="59" spans="1:5" ht="18.75" x14ac:dyDescent="0.25">
      <c r="A59" s="92">
        <v>2</v>
      </c>
      <c r="B59" s="62"/>
      <c r="C59" s="62"/>
      <c r="D59" s="62"/>
      <c r="E59" s="62"/>
    </row>
    <row r="60" spans="1:5" ht="18.75" x14ac:dyDescent="0.25">
      <c r="A60" s="92">
        <v>3</v>
      </c>
      <c r="B60" s="62"/>
      <c r="C60" s="62"/>
      <c r="D60" s="62"/>
      <c r="E60" s="62"/>
    </row>
    <row r="61" spans="1:5" ht="18.75" x14ac:dyDescent="0.25">
      <c r="A61" s="92">
        <v>4</v>
      </c>
      <c r="B61" s="62"/>
      <c r="C61" s="62"/>
      <c r="D61" s="62"/>
      <c r="E61" s="62"/>
    </row>
    <row r="62" spans="1:5" ht="18.75" x14ac:dyDescent="0.25">
      <c r="A62" s="92">
        <v>5</v>
      </c>
      <c r="B62" s="62"/>
      <c r="C62" s="62"/>
      <c r="D62" s="62"/>
      <c r="E62" s="62"/>
    </row>
    <row r="63" spans="1:5" ht="18.75" x14ac:dyDescent="0.25">
      <c r="A63" s="161"/>
      <c r="B63" s="137" t="s">
        <v>137</v>
      </c>
      <c r="C63" s="193"/>
      <c r="D63" s="193"/>
      <c r="E63" s="193"/>
    </row>
    <row r="64" spans="1:5" ht="18.75" x14ac:dyDescent="0.3">
      <c r="A64" s="138"/>
      <c r="B64" s="134" t="s">
        <v>135</v>
      </c>
      <c r="C64" s="135"/>
      <c r="D64" s="135"/>
      <c r="E64" s="135"/>
    </row>
    <row r="65" spans="1:5" ht="20.25" customHeight="1" x14ac:dyDescent="0.25">
      <c r="A65" s="92">
        <v>1</v>
      </c>
      <c r="B65" s="51"/>
      <c r="C65" s="51"/>
      <c r="D65" s="51"/>
      <c r="E65" s="51"/>
    </row>
    <row r="66" spans="1:5" ht="20.25" customHeight="1" x14ac:dyDescent="0.25">
      <c r="A66" s="92">
        <v>2</v>
      </c>
      <c r="B66" s="51"/>
      <c r="C66" s="51"/>
      <c r="D66" s="51"/>
      <c r="E66" s="51"/>
    </row>
    <row r="67" spans="1:5" ht="20.25" customHeight="1" x14ac:dyDescent="0.25">
      <c r="A67" s="92">
        <v>3</v>
      </c>
      <c r="B67" s="51"/>
      <c r="C67" s="51"/>
      <c r="D67" s="51"/>
      <c r="E67" s="51"/>
    </row>
    <row r="68" spans="1:5" ht="18.75" x14ac:dyDescent="0.25">
      <c r="A68" s="92">
        <v>4</v>
      </c>
      <c r="B68" s="51"/>
      <c r="C68" s="51"/>
      <c r="D68" s="51"/>
      <c r="E68" s="51"/>
    </row>
    <row r="69" spans="1:5" ht="18.75" x14ac:dyDescent="0.25">
      <c r="A69" s="92">
        <v>5</v>
      </c>
      <c r="B69" s="62"/>
      <c r="C69" s="62"/>
      <c r="D69" s="62"/>
      <c r="E69" s="62"/>
    </row>
    <row r="70" spans="1:5" ht="18.75" x14ac:dyDescent="0.3">
      <c r="A70" s="138"/>
      <c r="B70" s="134" t="s">
        <v>136</v>
      </c>
      <c r="C70" s="135"/>
      <c r="D70" s="135"/>
      <c r="E70" s="135"/>
    </row>
    <row r="71" spans="1:5" ht="18.75" x14ac:dyDescent="0.25">
      <c r="A71" s="92">
        <v>1</v>
      </c>
      <c r="B71" s="51"/>
      <c r="C71" s="51"/>
      <c r="D71" s="51"/>
      <c r="E71" s="51"/>
    </row>
    <row r="72" spans="1:5" ht="18.75" x14ac:dyDescent="0.25">
      <c r="A72" s="92">
        <v>2</v>
      </c>
      <c r="B72" s="51"/>
      <c r="C72" s="51"/>
      <c r="D72" s="51"/>
      <c r="E72" s="51"/>
    </row>
    <row r="73" spans="1:5" ht="18.75" x14ac:dyDescent="0.25">
      <c r="A73" s="92">
        <v>3</v>
      </c>
      <c r="B73" s="51"/>
      <c r="C73" s="51"/>
      <c r="D73" s="51"/>
      <c r="E73" s="51"/>
    </row>
    <row r="74" spans="1:5" ht="18.75" x14ac:dyDescent="0.25">
      <c r="A74" s="92">
        <v>4</v>
      </c>
      <c r="B74" s="51"/>
      <c r="C74" s="51"/>
      <c r="D74" s="51"/>
      <c r="E74" s="51"/>
    </row>
    <row r="75" spans="1:5" ht="18.75" x14ac:dyDescent="0.25">
      <c r="A75" s="92">
        <v>5</v>
      </c>
      <c r="B75" s="51"/>
      <c r="C75" s="51"/>
      <c r="D75" s="51"/>
      <c r="E75" s="51"/>
    </row>
    <row r="76" spans="1:5" ht="18.75" x14ac:dyDescent="0.25">
      <c r="A76" s="92">
        <v>6</v>
      </c>
      <c r="B76" s="51"/>
      <c r="C76" s="51"/>
      <c r="D76" s="51"/>
      <c r="E76" s="51"/>
    </row>
    <row r="77" spans="1:5" ht="19.5" customHeight="1" x14ac:dyDescent="0.25">
      <c r="A77" s="92">
        <v>7</v>
      </c>
      <c r="B77" s="51"/>
      <c r="C77" s="51"/>
      <c r="D77" s="51"/>
      <c r="E77" s="51"/>
    </row>
    <row r="78" spans="1:5" ht="21.75" customHeight="1" x14ac:dyDescent="0.25">
      <c r="A78" s="92">
        <v>8</v>
      </c>
      <c r="B78" s="51"/>
      <c r="C78" s="51"/>
      <c r="D78" s="51"/>
      <c r="E78" s="51"/>
    </row>
    <row r="79" spans="1:5" ht="21" customHeight="1" x14ac:dyDescent="0.25">
      <c r="A79" s="92">
        <v>9</v>
      </c>
      <c r="B79" s="51"/>
      <c r="C79" s="51"/>
      <c r="D79" s="51"/>
      <c r="E79" s="51"/>
    </row>
    <row r="80" spans="1:5" ht="21.75" customHeight="1" x14ac:dyDescent="0.25">
      <c r="A80" s="92">
        <v>10</v>
      </c>
      <c r="B80" s="51"/>
      <c r="C80" s="51"/>
      <c r="D80" s="51"/>
      <c r="E80" s="51"/>
    </row>
    <row r="81" spans="1:5" ht="22.5" customHeight="1" x14ac:dyDescent="0.25">
      <c r="A81" s="92">
        <v>11</v>
      </c>
      <c r="B81" s="51"/>
      <c r="C81" s="51"/>
      <c r="D81" s="51"/>
      <c r="E81" s="51"/>
    </row>
    <row r="82" spans="1:5" ht="20.25" customHeight="1" x14ac:dyDescent="0.25">
      <c r="A82" s="92">
        <v>12</v>
      </c>
      <c r="B82" s="51"/>
      <c r="C82" s="51"/>
      <c r="D82" s="51"/>
      <c r="E82" s="51"/>
    </row>
    <row r="83" spans="1:5" ht="18.75" x14ac:dyDescent="0.3">
      <c r="A83" s="138"/>
      <c r="B83" s="134" t="s">
        <v>39</v>
      </c>
      <c r="C83" s="135"/>
      <c r="D83" s="194"/>
      <c r="E83" s="135"/>
    </row>
    <row r="84" spans="1:5" ht="18.75" x14ac:dyDescent="0.25">
      <c r="A84" s="156">
        <v>1</v>
      </c>
      <c r="B84" s="51"/>
      <c r="C84" s="51"/>
      <c r="D84" s="51"/>
      <c r="E84" s="51"/>
    </row>
    <row r="85" spans="1:5" ht="18.75" customHeight="1" x14ac:dyDescent="0.25">
      <c r="A85" s="156">
        <v>2</v>
      </c>
      <c r="B85" s="51"/>
      <c r="C85" s="51"/>
      <c r="D85" s="51"/>
      <c r="E85" s="51"/>
    </row>
    <row r="86" spans="1:5" ht="18.75" x14ac:dyDescent="0.25">
      <c r="A86" s="156">
        <v>3</v>
      </c>
      <c r="B86" s="51"/>
      <c r="C86" s="51"/>
      <c r="D86" s="51"/>
      <c r="E86" s="51"/>
    </row>
    <row r="87" spans="1:5" ht="18.75" customHeight="1" x14ac:dyDescent="0.25">
      <c r="A87" s="156">
        <v>4</v>
      </c>
      <c r="B87" s="51"/>
      <c r="C87" s="51"/>
      <c r="D87" s="51"/>
      <c r="E87" s="51"/>
    </row>
    <row r="88" spans="1:5" ht="18" customHeight="1" x14ac:dyDescent="0.25">
      <c r="A88" s="156">
        <v>5</v>
      </c>
      <c r="B88" s="51"/>
      <c r="C88" s="51"/>
      <c r="D88" s="51"/>
      <c r="E88" s="51"/>
    </row>
    <row r="89" spans="1:5" ht="23.25" customHeight="1" x14ac:dyDescent="0.25">
      <c r="A89" s="156">
        <v>6</v>
      </c>
      <c r="B89" s="51"/>
      <c r="C89" s="51"/>
      <c r="D89" s="51"/>
      <c r="E89" s="51"/>
    </row>
    <row r="90" spans="1:5" ht="19.5" customHeight="1" x14ac:dyDescent="0.25">
      <c r="A90" s="156">
        <v>7</v>
      </c>
      <c r="B90" s="51"/>
      <c r="C90" s="51"/>
      <c r="D90" s="51"/>
      <c r="E90" s="51"/>
    </row>
    <row r="91" spans="1:5" ht="24.75" customHeight="1" x14ac:dyDescent="0.25">
      <c r="A91" s="191">
        <v>8</v>
      </c>
      <c r="B91" s="51"/>
      <c r="C91" s="51"/>
      <c r="D91" s="51"/>
      <c r="E91" s="51"/>
    </row>
    <row r="92" spans="1:5" ht="21" customHeight="1" x14ac:dyDescent="0.25">
      <c r="A92" s="191">
        <v>9</v>
      </c>
      <c r="B92" s="51"/>
      <c r="C92" s="51"/>
      <c r="D92" s="51"/>
      <c r="E92" s="51"/>
    </row>
    <row r="93" spans="1:5" ht="37.5" x14ac:dyDescent="0.3">
      <c r="A93" s="164"/>
      <c r="B93" s="140" t="s">
        <v>97</v>
      </c>
      <c r="C93" s="135"/>
      <c r="D93" s="135"/>
      <c r="E93" s="135"/>
    </row>
    <row r="94" spans="1:5" ht="18.75" x14ac:dyDescent="0.3">
      <c r="A94" s="156">
        <v>1</v>
      </c>
      <c r="B94" s="52"/>
      <c r="C94" s="139"/>
      <c r="D94" s="139"/>
      <c r="E94" s="139"/>
    </row>
    <row r="95" spans="1:5" ht="18.75" x14ac:dyDescent="0.3">
      <c r="A95" s="156">
        <v>2</v>
      </c>
      <c r="B95" s="52"/>
      <c r="C95" s="139"/>
      <c r="D95" s="139"/>
      <c r="E95" s="139"/>
    </row>
    <row r="96" spans="1:5" ht="18.75" x14ac:dyDescent="0.3">
      <c r="A96" s="156">
        <v>3</v>
      </c>
      <c r="B96" s="52"/>
      <c r="C96" s="139"/>
      <c r="D96" s="139"/>
      <c r="E96" s="139"/>
    </row>
    <row r="97" spans="1:5" ht="18.75" x14ac:dyDescent="0.3">
      <c r="A97" s="156">
        <v>4</v>
      </c>
      <c r="B97" s="52"/>
      <c r="C97" s="139"/>
      <c r="D97" s="139"/>
      <c r="E97" s="139"/>
    </row>
    <row r="98" spans="1:5" ht="18.75" x14ac:dyDescent="0.3">
      <c r="A98" s="156">
        <v>5</v>
      </c>
      <c r="B98" s="52"/>
      <c r="C98" s="139"/>
      <c r="D98" s="139"/>
      <c r="E98" s="139"/>
    </row>
    <row r="99" spans="1:5" ht="18.75" x14ac:dyDescent="0.25">
      <c r="A99" s="161"/>
      <c r="B99" s="137" t="s">
        <v>74</v>
      </c>
      <c r="C99" s="137"/>
      <c r="D99" s="137"/>
      <c r="E99" s="137"/>
    </row>
    <row r="100" spans="1:5" ht="18.75" x14ac:dyDescent="0.3">
      <c r="A100" s="138"/>
      <c r="B100" s="134" t="s">
        <v>135</v>
      </c>
      <c r="C100" s="135"/>
      <c r="D100" s="135"/>
      <c r="E100" s="135"/>
    </row>
    <row r="101" spans="1:5" ht="18.75" x14ac:dyDescent="0.25">
      <c r="A101" s="92">
        <v>1</v>
      </c>
      <c r="B101" s="62"/>
      <c r="C101" s="62"/>
      <c r="D101" s="62"/>
      <c r="E101" s="62"/>
    </row>
    <row r="102" spans="1:5" ht="18.75" x14ac:dyDescent="0.25">
      <c r="A102" s="92">
        <v>2</v>
      </c>
      <c r="B102" s="62"/>
      <c r="C102" s="62"/>
      <c r="D102" s="62"/>
      <c r="E102" s="62"/>
    </row>
    <row r="103" spans="1:5" ht="18.75" x14ac:dyDescent="0.25">
      <c r="A103" s="92">
        <v>3</v>
      </c>
      <c r="B103" s="62"/>
      <c r="C103" s="62"/>
      <c r="D103" s="62"/>
      <c r="E103" s="62"/>
    </row>
    <row r="104" spans="1:5" ht="18.75" x14ac:dyDescent="0.25">
      <c r="A104" s="92">
        <v>4</v>
      </c>
      <c r="B104" s="62"/>
      <c r="C104" s="62"/>
      <c r="D104" s="62"/>
      <c r="E104" s="62"/>
    </row>
    <row r="105" spans="1:5" ht="18.75" x14ac:dyDescent="0.25">
      <c r="A105" s="92">
        <v>5</v>
      </c>
      <c r="B105" s="62"/>
      <c r="C105" s="62"/>
      <c r="D105" s="62"/>
      <c r="E105" s="62"/>
    </row>
    <row r="106" spans="1:5" ht="18.75" x14ac:dyDescent="0.3">
      <c r="A106" s="138"/>
      <c r="B106" s="134" t="s">
        <v>136</v>
      </c>
      <c r="C106" s="135"/>
      <c r="D106" s="135"/>
      <c r="E106" s="135"/>
    </row>
    <row r="107" spans="1:5" ht="18.75" x14ac:dyDescent="0.25">
      <c r="A107" s="92">
        <v>1</v>
      </c>
      <c r="B107" s="51"/>
      <c r="C107" s="51"/>
      <c r="D107" s="51"/>
      <c r="E107" s="51"/>
    </row>
    <row r="108" spans="1:5" ht="18.75" x14ac:dyDescent="0.25">
      <c r="A108" s="92">
        <v>2</v>
      </c>
      <c r="B108" s="51"/>
      <c r="C108" s="51"/>
      <c r="D108" s="51"/>
      <c r="E108" s="51"/>
    </row>
    <row r="109" spans="1:5" ht="18.75" x14ac:dyDescent="0.25">
      <c r="A109" s="92">
        <v>3</v>
      </c>
      <c r="B109" s="51"/>
      <c r="C109" s="51"/>
      <c r="D109" s="51"/>
      <c r="E109" s="51"/>
    </row>
    <row r="110" spans="1:5" ht="21.75" customHeight="1" x14ac:dyDescent="0.25">
      <c r="A110" s="92">
        <v>4</v>
      </c>
      <c r="B110" s="51"/>
      <c r="C110" s="51"/>
      <c r="D110" s="51"/>
      <c r="E110" s="51"/>
    </row>
    <row r="111" spans="1:5" ht="18.75" x14ac:dyDescent="0.25">
      <c r="A111" s="92">
        <v>5</v>
      </c>
      <c r="B111" s="51"/>
      <c r="C111" s="51"/>
      <c r="D111" s="51"/>
      <c r="E111" s="51"/>
    </row>
    <row r="112" spans="1:5" ht="18.75" x14ac:dyDescent="0.25">
      <c r="A112" s="92">
        <v>6</v>
      </c>
      <c r="B112" s="51"/>
      <c r="C112" s="51"/>
      <c r="D112" s="51"/>
      <c r="E112" s="51"/>
    </row>
    <row r="113" spans="1:5" ht="18.75" x14ac:dyDescent="0.25">
      <c r="A113" s="92">
        <v>7</v>
      </c>
      <c r="B113" s="51"/>
      <c r="C113" s="51"/>
      <c r="D113" s="51"/>
      <c r="E113" s="51"/>
    </row>
    <row r="114" spans="1:5" ht="22.5" customHeight="1" x14ac:dyDescent="0.25">
      <c r="A114" s="92">
        <v>8</v>
      </c>
      <c r="B114" s="51"/>
      <c r="C114" s="51"/>
      <c r="D114" s="51"/>
      <c r="E114" s="51"/>
    </row>
    <row r="115" spans="1:5" ht="21.75" customHeight="1" x14ac:dyDescent="0.25">
      <c r="A115" s="92">
        <v>9</v>
      </c>
      <c r="B115" s="51"/>
      <c r="C115" s="51"/>
      <c r="D115" s="51"/>
      <c r="E115" s="51"/>
    </row>
    <row r="116" spans="1:5" ht="20.25" customHeight="1" x14ac:dyDescent="0.25">
      <c r="A116" s="92">
        <v>10</v>
      </c>
      <c r="B116" s="51"/>
      <c r="C116" s="51"/>
      <c r="D116" s="51"/>
      <c r="E116" s="51"/>
    </row>
    <row r="117" spans="1:5" ht="19.5" customHeight="1" x14ac:dyDescent="0.25">
      <c r="A117" s="92">
        <v>11</v>
      </c>
      <c r="B117" s="51"/>
      <c r="C117" s="51"/>
      <c r="D117" s="51"/>
      <c r="E117" s="51"/>
    </row>
    <row r="118" spans="1:5" ht="24" customHeight="1" x14ac:dyDescent="0.25">
      <c r="A118" s="92">
        <v>12</v>
      </c>
      <c r="B118" s="51"/>
      <c r="C118" s="51"/>
      <c r="D118" s="51"/>
      <c r="E118" s="51"/>
    </row>
    <row r="119" spans="1:5" ht="26.25" customHeight="1" x14ac:dyDescent="0.25">
      <c r="A119" s="92">
        <v>13</v>
      </c>
      <c r="B119" s="51"/>
      <c r="C119" s="51"/>
      <c r="D119" s="51"/>
      <c r="E119" s="51"/>
    </row>
    <row r="120" spans="1:5" ht="19.5" customHeight="1" x14ac:dyDescent="0.25">
      <c r="A120" s="92">
        <v>14</v>
      </c>
      <c r="B120" s="51"/>
      <c r="C120" s="51"/>
      <c r="D120" s="51"/>
      <c r="E120" s="51"/>
    </row>
    <row r="121" spans="1:5" ht="18.75" x14ac:dyDescent="0.25">
      <c r="A121" s="138"/>
      <c r="B121" s="132" t="s">
        <v>39</v>
      </c>
      <c r="C121" s="195"/>
      <c r="D121" s="195"/>
      <c r="E121" s="195"/>
    </row>
    <row r="122" spans="1:5" ht="18.75" x14ac:dyDescent="0.25">
      <c r="A122" s="156">
        <v>1</v>
      </c>
      <c r="B122" s="51"/>
      <c r="C122" s="51"/>
      <c r="D122" s="51"/>
      <c r="E122" s="51"/>
    </row>
    <row r="123" spans="1:5" ht="18.75" x14ac:dyDescent="0.25">
      <c r="A123" s="156">
        <v>2</v>
      </c>
      <c r="B123" s="51"/>
      <c r="C123" s="51"/>
      <c r="D123" s="51"/>
      <c r="E123" s="51"/>
    </row>
    <row r="124" spans="1:5" ht="18.75" x14ac:dyDescent="0.25">
      <c r="A124" s="156">
        <v>3</v>
      </c>
      <c r="B124" s="51"/>
      <c r="C124" s="51"/>
      <c r="D124" s="51"/>
      <c r="E124" s="51"/>
    </row>
    <row r="125" spans="1:5" ht="18.75" x14ac:dyDescent="0.25">
      <c r="A125" s="156">
        <v>4</v>
      </c>
      <c r="B125" s="51"/>
      <c r="C125" s="51"/>
      <c r="D125" s="51"/>
      <c r="E125" s="51"/>
    </row>
    <row r="126" spans="1:5" ht="18.75" x14ac:dyDescent="0.3">
      <c r="A126" s="156">
        <v>5</v>
      </c>
      <c r="B126" s="52"/>
      <c r="C126" s="139"/>
      <c r="D126" s="139"/>
      <c r="E126" s="139"/>
    </row>
    <row r="127" spans="1:5" ht="37.5" x14ac:dyDescent="0.3">
      <c r="A127" s="138"/>
      <c r="B127" s="140" t="s">
        <v>97</v>
      </c>
      <c r="C127" s="135"/>
      <c r="D127" s="135"/>
      <c r="E127" s="135"/>
    </row>
    <row r="128" spans="1:5" ht="18.75" x14ac:dyDescent="0.3">
      <c r="A128" s="156">
        <v>1</v>
      </c>
      <c r="B128" s="52"/>
      <c r="C128" s="139"/>
      <c r="D128" s="139"/>
      <c r="E128" s="139"/>
    </row>
    <row r="129" spans="1:5" ht="18.75" x14ac:dyDescent="0.3">
      <c r="A129" s="156">
        <v>2</v>
      </c>
      <c r="B129" s="52"/>
      <c r="C129" s="139"/>
      <c r="D129" s="139"/>
      <c r="E129" s="139"/>
    </row>
    <row r="130" spans="1:5" ht="18.75" x14ac:dyDescent="0.3">
      <c r="A130" s="156">
        <v>3</v>
      </c>
      <c r="B130" s="52"/>
      <c r="C130" s="139"/>
      <c r="D130" s="139"/>
      <c r="E130" s="139"/>
    </row>
    <row r="131" spans="1:5" ht="18.75" x14ac:dyDescent="0.3">
      <c r="A131" s="156">
        <v>4</v>
      </c>
      <c r="B131" s="52"/>
      <c r="C131" s="139"/>
      <c r="D131" s="139"/>
      <c r="E131" s="139"/>
    </row>
    <row r="132" spans="1:5" ht="18.75" x14ac:dyDescent="0.3">
      <c r="A132" s="156">
        <v>5</v>
      </c>
      <c r="B132" s="52"/>
      <c r="C132" s="139"/>
      <c r="D132" s="139"/>
      <c r="E132" s="139"/>
    </row>
    <row r="133" spans="1:5" ht="18.75" x14ac:dyDescent="0.25">
      <c r="A133" s="55"/>
      <c r="B133" s="55"/>
      <c r="C133" s="55"/>
      <c r="D133" s="55"/>
      <c r="E133" s="55"/>
    </row>
    <row r="134" spans="1:5" ht="18.75" x14ac:dyDescent="0.25">
      <c r="A134" s="55"/>
      <c r="B134" s="55"/>
      <c r="C134" s="55"/>
      <c r="D134" s="55"/>
      <c r="E134" s="55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topLeftCell="A4" zoomScaleNormal="100" zoomScaleSheetLayoutView="100" workbookViewId="0">
      <selection activeCell="B7" sqref="B7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12" t="s">
        <v>138</v>
      </c>
      <c r="B1" s="412"/>
      <c r="C1" s="412"/>
      <c r="D1" s="412"/>
      <c r="E1" s="412"/>
    </row>
    <row r="2" spans="1:5" ht="94.5" customHeight="1" x14ac:dyDescent="0.25">
      <c r="A2" s="271" t="s">
        <v>139</v>
      </c>
      <c r="B2" s="271" t="s">
        <v>140</v>
      </c>
      <c r="C2" s="271" t="s">
        <v>141</v>
      </c>
      <c r="D2" s="271" t="s">
        <v>142</v>
      </c>
      <c r="E2" s="271" t="s">
        <v>143</v>
      </c>
    </row>
    <row r="3" spans="1:5" ht="56.25" x14ac:dyDescent="0.3">
      <c r="A3" s="59" t="s">
        <v>144</v>
      </c>
      <c r="B3" s="49">
        <v>26</v>
      </c>
      <c r="C3" s="96">
        <v>8</v>
      </c>
      <c r="D3" s="96">
        <v>26</v>
      </c>
      <c r="E3" s="96">
        <v>463</v>
      </c>
    </row>
    <row r="4" spans="1:5" ht="75" x14ac:dyDescent="0.3">
      <c r="A4" s="59" t="s">
        <v>145</v>
      </c>
      <c r="B4" s="49">
        <v>90</v>
      </c>
      <c r="C4" s="96">
        <v>12</v>
      </c>
      <c r="D4" s="96">
        <v>42</v>
      </c>
      <c r="E4" s="96">
        <v>48</v>
      </c>
    </row>
    <row r="5" spans="1:5" ht="112.5" x14ac:dyDescent="0.3">
      <c r="A5" s="59" t="s">
        <v>146</v>
      </c>
      <c r="B5" s="105">
        <f>B6+B7+B8+B9</f>
        <v>8</v>
      </c>
      <c r="C5" s="105">
        <f>C6+C7+C8+C9</f>
        <v>1</v>
      </c>
      <c r="D5" s="105">
        <f>D6+D7+D8+D9</f>
        <v>0</v>
      </c>
      <c r="E5" s="105">
        <f>E6+E7+E8+E9</f>
        <v>3</v>
      </c>
    </row>
    <row r="6" spans="1:5" ht="24" customHeight="1" x14ac:dyDescent="0.3">
      <c r="A6" s="59" t="s">
        <v>147</v>
      </c>
      <c r="B6" s="49">
        <v>1</v>
      </c>
      <c r="C6" s="96">
        <v>0</v>
      </c>
      <c r="D6" s="96">
        <v>0</v>
      </c>
      <c r="E6" s="96">
        <v>1</v>
      </c>
    </row>
    <row r="7" spans="1:5" ht="37.5" x14ac:dyDescent="0.3">
      <c r="A7" s="59" t="s">
        <v>148</v>
      </c>
      <c r="B7" s="49">
        <v>2</v>
      </c>
      <c r="C7" s="96">
        <v>0</v>
      </c>
      <c r="D7" s="96">
        <v>0</v>
      </c>
      <c r="E7" s="96">
        <v>0</v>
      </c>
    </row>
    <row r="8" spans="1:5" ht="56.25" x14ac:dyDescent="0.3">
      <c r="A8" s="59" t="s">
        <v>149</v>
      </c>
      <c r="B8" s="49">
        <v>2</v>
      </c>
      <c r="C8" s="96">
        <v>0</v>
      </c>
      <c r="D8" s="96">
        <v>0</v>
      </c>
      <c r="E8" s="96">
        <v>1</v>
      </c>
    </row>
    <row r="9" spans="1:5" ht="56.25" x14ac:dyDescent="0.3">
      <c r="A9" s="59" t="s">
        <v>150</v>
      </c>
      <c r="B9" s="49">
        <v>3</v>
      </c>
      <c r="C9" s="96">
        <v>1</v>
      </c>
      <c r="D9" s="96">
        <v>0</v>
      </c>
      <c r="E9" s="96">
        <v>1</v>
      </c>
    </row>
    <row r="10" spans="1:5" ht="18.75" x14ac:dyDescent="0.25">
      <c r="A10" s="60" t="s">
        <v>41</v>
      </c>
      <c r="B10" s="94">
        <f>B3+B4+B5</f>
        <v>124</v>
      </c>
      <c r="C10" s="94">
        <f>C3+C4+C5</f>
        <v>21</v>
      </c>
      <c r="D10" s="94">
        <f>D3+D4+D5</f>
        <v>68</v>
      </c>
      <c r="E10" s="94">
        <f>E3+E4+E5</f>
        <v>514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topLeftCell="A136" zoomScaleNormal="100" zoomScaleSheetLayoutView="100" workbookViewId="0">
      <selection activeCell="A102" sqref="A102:D142"/>
    </sheetView>
  </sheetViews>
  <sheetFormatPr defaultRowHeight="15" x14ac:dyDescent="0.25"/>
  <cols>
    <col min="1" max="1" width="66.140625" customWidth="1"/>
    <col min="2" max="2" width="19.5703125" customWidth="1"/>
    <col min="3" max="3" width="26" customWidth="1"/>
    <col min="4" max="4" width="78" customWidth="1"/>
  </cols>
  <sheetData>
    <row r="1" spans="1:4" ht="58.5" customHeight="1" x14ac:dyDescent="0.25">
      <c r="A1" s="411" t="s">
        <v>151</v>
      </c>
      <c r="B1" s="413"/>
      <c r="C1" s="413"/>
      <c r="D1" s="413"/>
    </row>
    <row r="2" spans="1:4" ht="37.5" x14ac:dyDescent="0.25">
      <c r="A2" s="271" t="s">
        <v>62</v>
      </c>
      <c r="B2" s="271" t="s">
        <v>131</v>
      </c>
      <c r="C2" s="271" t="s">
        <v>64</v>
      </c>
      <c r="D2" s="271" t="s">
        <v>152</v>
      </c>
    </row>
    <row r="3" spans="1:4" ht="18.75" x14ac:dyDescent="0.25">
      <c r="A3" s="232" t="s">
        <v>69</v>
      </c>
      <c r="B3" s="234"/>
      <c r="C3" s="232"/>
      <c r="D3" s="234"/>
    </row>
    <row r="4" spans="1:4" ht="15.75" customHeight="1" x14ac:dyDescent="0.25">
      <c r="A4" s="246" t="s">
        <v>153</v>
      </c>
      <c r="B4" s="281" t="s">
        <v>154</v>
      </c>
      <c r="C4" s="281" t="s">
        <v>155</v>
      </c>
      <c r="D4" s="280" t="s">
        <v>156</v>
      </c>
    </row>
    <row r="5" spans="1:4" x14ac:dyDescent="0.25">
      <c r="A5" s="246"/>
      <c r="B5" s="281"/>
      <c r="C5" s="281"/>
      <c r="D5" s="280"/>
    </row>
    <row r="6" spans="1:4" x14ac:dyDescent="0.25">
      <c r="A6" s="239"/>
      <c r="B6" s="240"/>
      <c r="C6" s="240"/>
      <c r="D6" s="239"/>
    </row>
    <row r="7" spans="1:4" x14ac:dyDescent="0.25">
      <c r="A7" s="239"/>
      <c r="B7" s="240"/>
      <c r="C7" s="240"/>
      <c r="D7" s="239"/>
    </row>
    <row r="8" spans="1:4" x14ac:dyDescent="0.25">
      <c r="A8" s="239"/>
      <c r="B8" s="240"/>
      <c r="C8" s="240"/>
      <c r="D8" s="239"/>
    </row>
    <row r="9" spans="1:4" x14ac:dyDescent="0.25">
      <c r="A9" s="239"/>
      <c r="B9" s="240"/>
      <c r="C9" s="240"/>
      <c r="D9" s="239"/>
    </row>
    <row r="10" spans="1:4" x14ac:dyDescent="0.25">
      <c r="A10" s="239"/>
      <c r="B10" s="240"/>
      <c r="C10" s="240"/>
      <c r="D10" s="239"/>
    </row>
    <row r="11" spans="1:4" ht="18.75" x14ac:dyDescent="0.25">
      <c r="A11" s="130" t="s">
        <v>70</v>
      </c>
      <c r="B11" s="242"/>
      <c r="C11" s="243"/>
      <c r="D11" s="241"/>
    </row>
    <row r="12" spans="1:4" ht="15.75" customHeight="1" x14ac:dyDescent="0.25">
      <c r="A12" s="246" t="s">
        <v>157</v>
      </c>
      <c r="B12" s="238" t="s">
        <v>158</v>
      </c>
      <c r="C12" s="238" t="s">
        <v>159</v>
      </c>
      <c r="D12" s="280" t="s">
        <v>160</v>
      </c>
    </row>
    <row r="13" spans="1:4" ht="18.75" customHeight="1" x14ac:dyDescent="0.25">
      <c r="A13" s="249" t="s">
        <v>161</v>
      </c>
      <c r="B13" s="258">
        <v>43891</v>
      </c>
      <c r="C13" s="281"/>
      <c r="D13" s="247" t="s">
        <v>162</v>
      </c>
    </row>
    <row r="14" spans="1:4" ht="24" customHeight="1" x14ac:dyDescent="0.25">
      <c r="A14" s="280" t="s">
        <v>163</v>
      </c>
      <c r="B14" s="259">
        <v>43891</v>
      </c>
      <c r="C14" s="281" t="s">
        <v>164</v>
      </c>
      <c r="D14" s="280" t="s">
        <v>165</v>
      </c>
    </row>
    <row r="15" spans="1:4" ht="33" customHeight="1" x14ac:dyDescent="0.25">
      <c r="A15" s="246" t="s">
        <v>166</v>
      </c>
      <c r="B15" s="238" t="s">
        <v>167</v>
      </c>
      <c r="C15" s="281" t="s">
        <v>168</v>
      </c>
      <c r="D15" s="280" t="s">
        <v>169</v>
      </c>
    </row>
    <row r="16" spans="1:4" ht="16.5" customHeight="1" x14ac:dyDescent="0.25">
      <c r="A16" s="280" t="s">
        <v>170</v>
      </c>
      <c r="B16" s="281" t="s">
        <v>171</v>
      </c>
      <c r="C16" s="281" t="s">
        <v>172</v>
      </c>
      <c r="D16" s="280" t="s">
        <v>173</v>
      </c>
    </row>
    <row r="17" spans="1:4" x14ac:dyDescent="0.25">
      <c r="A17" s="239"/>
      <c r="B17" s="244"/>
      <c r="C17" s="240"/>
      <c r="D17" s="245"/>
    </row>
    <row r="18" spans="1:4" x14ac:dyDescent="0.25">
      <c r="A18" s="239"/>
      <c r="B18" s="240"/>
      <c r="C18" s="240"/>
      <c r="D18" s="239"/>
    </row>
    <row r="19" spans="1:4" ht="18.75" x14ac:dyDescent="0.25">
      <c r="A19" s="130" t="s">
        <v>71</v>
      </c>
      <c r="B19" s="242"/>
      <c r="C19" s="243"/>
      <c r="D19" s="241"/>
    </row>
    <row r="20" spans="1:4" ht="17.25" customHeight="1" x14ac:dyDescent="0.25">
      <c r="A20" s="246" t="s">
        <v>174</v>
      </c>
      <c r="B20" s="281" t="s">
        <v>175</v>
      </c>
      <c r="C20" s="281" t="s">
        <v>176</v>
      </c>
      <c r="D20" s="233" t="s">
        <v>177</v>
      </c>
    </row>
    <row r="21" spans="1:4" ht="29.25" customHeight="1" x14ac:dyDescent="0.25">
      <c r="A21" s="251" t="s">
        <v>178</v>
      </c>
      <c r="B21" s="153" t="s">
        <v>179</v>
      </c>
      <c r="C21" s="281" t="s">
        <v>180</v>
      </c>
      <c r="D21" s="249" t="s">
        <v>181</v>
      </c>
    </row>
    <row r="22" spans="1:4" ht="18.75" customHeight="1" x14ac:dyDescent="0.25">
      <c r="A22" s="246" t="s">
        <v>182</v>
      </c>
      <c r="B22" s="260">
        <v>43883</v>
      </c>
      <c r="C22" s="238" t="s">
        <v>159</v>
      </c>
      <c r="D22" s="246" t="s">
        <v>183</v>
      </c>
    </row>
    <row r="23" spans="1:4" ht="19.5" customHeight="1" x14ac:dyDescent="0.25">
      <c r="A23" s="246" t="s">
        <v>184</v>
      </c>
      <c r="B23" s="260">
        <v>43891</v>
      </c>
      <c r="C23" s="281" t="s">
        <v>159</v>
      </c>
      <c r="D23" s="280" t="s">
        <v>185</v>
      </c>
    </row>
    <row r="24" spans="1:4" ht="27" customHeight="1" x14ac:dyDescent="0.25">
      <c r="A24" s="280" t="s">
        <v>186</v>
      </c>
      <c r="B24" s="281" t="s">
        <v>187</v>
      </c>
      <c r="C24" s="281" t="s">
        <v>159</v>
      </c>
      <c r="D24" s="246" t="s">
        <v>188</v>
      </c>
    </row>
    <row r="25" spans="1:4" ht="38.25" x14ac:dyDescent="0.25">
      <c r="A25" s="280" t="s">
        <v>189</v>
      </c>
      <c r="B25" s="281" t="s">
        <v>187</v>
      </c>
      <c r="C25" s="281" t="s">
        <v>172</v>
      </c>
      <c r="D25" s="280" t="s">
        <v>190</v>
      </c>
    </row>
    <row r="26" spans="1:4" ht="19.5" customHeight="1" x14ac:dyDescent="0.25">
      <c r="A26" s="251" t="s">
        <v>191</v>
      </c>
      <c r="B26" s="265" t="s">
        <v>192</v>
      </c>
      <c r="C26" s="255"/>
      <c r="D26" s="249" t="s">
        <v>193</v>
      </c>
    </row>
    <row r="27" spans="1:4" ht="15.75" customHeight="1" x14ac:dyDescent="0.25">
      <c r="A27" s="256" t="s">
        <v>194</v>
      </c>
      <c r="B27" s="266">
        <v>43983</v>
      </c>
      <c r="C27" s="237" t="s">
        <v>195</v>
      </c>
      <c r="D27" s="263" t="s">
        <v>196</v>
      </c>
    </row>
    <row r="28" spans="1:4" s="248" customFormat="1" ht="25.5" x14ac:dyDescent="0.25">
      <c r="A28" s="254" t="s">
        <v>197</v>
      </c>
      <c r="B28" s="264" t="s">
        <v>198</v>
      </c>
      <c r="C28" s="254"/>
      <c r="D28" s="254" t="s">
        <v>199</v>
      </c>
    </row>
    <row r="29" spans="1:4" ht="27.75" customHeight="1" x14ac:dyDescent="0.25">
      <c r="A29" s="247" t="s">
        <v>200</v>
      </c>
      <c r="B29" s="261" t="s">
        <v>201</v>
      </c>
      <c r="C29" s="281" t="s">
        <v>202</v>
      </c>
      <c r="D29" s="247" t="s">
        <v>203</v>
      </c>
    </row>
    <row r="30" spans="1:4" ht="18.75" customHeight="1" x14ac:dyDescent="0.25">
      <c r="A30" s="280" t="s">
        <v>204</v>
      </c>
      <c r="B30" s="238">
        <v>44128</v>
      </c>
      <c r="C30" s="281" t="s">
        <v>159</v>
      </c>
      <c r="D30" s="246" t="s">
        <v>205</v>
      </c>
    </row>
    <row r="31" spans="1:4" ht="19.5" customHeight="1" x14ac:dyDescent="0.25">
      <c r="A31" s="280" t="s">
        <v>206</v>
      </c>
      <c r="B31" s="262" t="s">
        <v>207</v>
      </c>
      <c r="C31" s="281" t="s">
        <v>159</v>
      </c>
      <c r="D31" s="246" t="s">
        <v>208</v>
      </c>
    </row>
    <row r="32" spans="1:4" ht="22.5" customHeight="1" x14ac:dyDescent="0.25">
      <c r="A32" s="280"/>
      <c r="B32" s="235"/>
      <c r="C32" s="281"/>
      <c r="D32" s="280"/>
    </row>
    <row r="33" spans="1:4" ht="15.75" hidden="1" customHeight="1" x14ac:dyDescent="0.25">
      <c r="A33" s="280"/>
      <c r="B33" s="235"/>
      <c r="C33" s="281"/>
      <c r="D33" s="280"/>
    </row>
    <row r="34" spans="1:4" ht="17.25" customHeight="1" x14ac:dyDescent="0.25">
      <c r="A34" s="280"/>
      <c r="B34" s="235"/>
      <c r="C34" s="281"/>
      <c r="D34" s="280"/>
    </row>
    <row r="35" spans="1:4" ht="17.25" customHeight="1" x14ac:dyDescent="0.25">
      <c r="A35" s="280"/>
      <c r="B35" s="235"/>
      <c r="C35" s="281"/>
      <c r="D35" s="280"/>
    </row>
    <row r="36" spans="1:4" ht="18.75" customHeight="1" x14ac:dyDescent="0.25">
      <c r="A36" s="130" t="s">
        <v>72</v>
      </c>
      <c r="B36" s="242"/>
      <c r="C36" s="243"/>
      <c r="D36" s="241"/>
    </row>
    <row r="37" spans="1:4" ht="63" customHeight="1" x14ac:dyDescent="0.25">
      <c r="A37" s="280" t="s">
        <v>209</v>
      </c>
      <c r="B37" s="281" t="s">
        <v>154</v>
      </c>
      <c r="C37" s="281" t="s">
        <v>210</v>
      </c>
      <c r="D37" s="280" t="s">
        <v>211</v>
      </c>
    </row>
    <row r="38" spans="1:4" ht="38.25" customHeight="1" x14ac:dyDescent="0.25">
      <c r="A38" s="257" t="s">
        <v>212</v>
      </c>
      <c r="B38" s="281" t="s">
        <v>213</v>
      </c>
      <c r="C38" s="281" t="s">
        <v>214</v>
      </c>
      <c r="D38" s="280" t="s">
        <v>215</v>
      </c>
    </row>
    <row r="39" spans="1:4" ht="14.25" customHeight="1" x14ac:dyDescent="0.25">
      <c r="A39" s="280" t="s">
        <v>216</v>
      </c>
      <c r="B39" s="281" t="s">
        <v>213</v>
      </c>
      <c r="C39" s="281" t="s">
        <v>217</v>
      </c>
      <c r="D39" s="280" t="s">
        <v>218</v>
      </c>
    </row>
    <row r="40" spans="1:4" ht="14.25" customHeight="1" x14ac:dyDescent="0.25">
      <c r="A40" s="280" t="s">
        <v>219</v>
      </c>
      <c r="B40" s="281" t="s">
        <v>220</v>
      </c>
      <c r="C40" s="281" t="s">
        <v>159</v>
      </c>
      <c r="D40" s="280" t="s">
        <v>221</v>
      </c>
    </row>
    <row r="41" spans="1:4" ht="14.25" customHeight="1" x14ac:dyDescent="0.25">
      <c r="A41" s="280" t="s">
        <v>222</v>
      </c>
      <c r="B41" s="281" t="s">
        <v>223</v>
      </c>
      <c r="C41" s="281" t="s">
        <v>224</v>
      </c>
      <c r="D41" s="280" t="s">
        <v>225</v>
      </c>
    </row>
    <row r="42" spans="1:4" ht="15.75" customHeight="1" x14ac:dyDescent="0.25">
      <c r="A42" s="280" t="s">
        <v>226</v>
      </c>
      <c r="B42" s="281"/>
      <c r="C42" s="281" t="s">
        <v>159</v>
      </c>
      <c r="D42" s="280" t="s">
        <v>227</v>
      </c>
    </row>
    <row r="43" spans="1:4" ht="15" customHeight="1" x14ac:dyDescent="0.25">
      <c r="A43" s="246" t="s">
        <v>228</v>
      </c>
      <c r="B43" s="281" t="s">
        <v>229</v>
      </c>
      <c r="C43" s="281"/>
      <c r="D43" s="280" t="s">
        <v>230</v>
      </c>
    </row>
    <row r="44" spans="1:4" ht="16.5" customHeight="1" x14ac:dyDescent="0.25">
      <c r="A44" s="280" t="s">
        <v>231</v>
      </c>
      <c r="B44" s="281" t="s">
        <v>232</v>
      </c>
      <c r="C44" s="281"/>
      <c r="D44" s="280" t="s">
        <v>233</v>
      </c>
    </row>
    <row r="45" spans="1:4" ht="17.25" customHeight="1" x14ac:dyDescent="0.25">
      <c r="A45" s="280" t="s">
        <v>234</v>
      </c>
      <c r="B45" s="281" t="s">
        <v>235</v>
      </c>
      <c r="C45" s="281" t="s">
        <v>236</v>
      </c>
      <c r="D45" s="280" t="s">
        <v>237</v>
      </c>
    </row>
    <row r="46" spans="1:4" ht="16.5" customHeight="1" x14ac:dyDescent="0.25">
      <c r="A46" s="280" t="s">
        <v>238</v>
      </c>
      <c r="B46" s="281" t="s">
        <v>239</v>
      </c>
      <c r="C46" s="281" t="s">
        <v>159</v>
      </c>
      <c r="D46" s="280" t="s">
        <v>240</v>
      </c>
    </row>
    <row r="47" spans="1:4" ht="15" customHeight="1" x14ac:dyDescent="0.25">
      <c r="A47" s="280" t="s">
        <v>241</v>
      </c>
      <c r="B47" s="238">
        <v>44114</v>
      </c>
      <c r="C47" s="281" t="s">
        <v>159</v>
      </c>
      <c r="D47" s="246" t="s">
        <v>242</v>
      </c>
    </row>
    <row r="48" spans="1:4" ht="30.75" customHeight="1" x14ac:dyDescent="0.25">
      <c r="A48" s="280" t="s">
        <v>243</v>
      </c>
      <c r="B48" s="281" t="s">
        <v>171</v>
      </c>
      <c r="C48" s="281" t="s">
        <v>172</v>
      </c>
      <c r="D48" s="280" t="s">
        <v>244</v>
      </c>
    </row>
    <row r="49" spans="1:4" ht="33.75" customHeight="1" x14ac:dyDescent="0.25">
      <c r="A49" s="280" t="s">
        <v>245</v>
      </c>
      <c r="B49" s="281" t="s">
        <v>171</v>
      </c>
      <c r="C49" s="281" t="s">
        <v>246</v>
      </c>
      <c r="D49" s="280" t="s">
        <v>247</v>
      </c>
    </row>
    <row r="50" spans="1:4" ht="15" customHeight="1" x14ac:dyDescent="0.25">
      <c r="A50" s="280"/>
      <c r="B50" s="235"/>
      <c r="C50" s="281"/>
      <c r="D50" s="280"/>
    </row>
    <row r="51" spans="1:4" ht="17.25" customHeight="1" x14ac:dyDescent="0.25">
      <c r="A51" s="280"/>
      <c r="B51" s="235"/>
      <c r="C51" s="281"/>
      <c r="D51" s="280"/>
    </row>
    <row r="52" spans="1:4" ht="15.75" customHeight="1" x14ac:dyDescent="0.25">
      <c r="A52" s="280"/>
      <c r="B52" s="235"/>
      <c r="C52" s="281"/>
      <c r="D52" s="280"/>
    </row>
    <row r="53" spans="1:4" ht="16.5" customHeight="1" x14ac:dyDescent="0.25">
      <c r="A53" s="280"/>
      <c r="B53" s="280"/>
      <c r="C53" s="281"/>
      <c r="D53" s="280"/>
    </row>
    <row r="54" spans="1:4" ht="16.5" customHeight="1" x14ac:dyDescent="0.25">
      <c r="A54" s="280"/>
      <c r="B54" s="235"/>
      <c r="C54" s="281"/>
      <c r="D54" s="280"/>
    </row>
    <row r="55" spans="1:4" ht="15.75" customHeight="1" x14ac:dyDescent="0.25">
      <c r="A55" s="280"/>
      <c r="B55" s="280"/>
      <c r="C55" s="281"/>
      <c r="D55" s="280"/>
    </row>
    <row r="56" spans="1:4" ht="18" customHeight="1" x14ac:dyDescent="0.25">
      <c r="A56" s="280"/>
      <c r="B56" s="235"/>
      <c r="C56" s="281"/>
      <c r="D56" s="280"/>
    </row>
    <row r="57" spans="1:4" ht="14.25" customHeight="1" x14ac:dyDescent="0.25">
      <c r="A57" s="280"/>
      <c r="B57" s="280"/>
      <c r="C57" s="281"/>
      <c r="D57" s="280"/>
    </row>
    <row r="58" spans="1:4" ht="16.5" customHeight="1" x14ac:dyDescent="0.25">
      <c r="A58" s="280"/>
      <c r="B58" s="280"/>
      <c r="C58" s="281"/>
      <c r="D58" s="280"/>
    </row>
    <row r="59" spans="1:4" ht="18.75" customHeight="1" x14ac:dyDescent="0.25">
      <c r="A59" s="280"/>
      <c r="B59" s="235"/>
      <c r="C59" s="281"/>
      <c r="D59" s="280"/>
    </row>
    <row r="60" spans="1:4" ht="16.5" customHeight="1" x14ac:dyDescent="0.25">
      <c r="A60" s="280"/>
      <c r="B60" s="280"/>
      <c r="C60" s="281"/>
      <c r="D60" s="280"/>
    </row>
    <row r="61" spans="1:4" ht="17.25" customHeight="1" x14ac:dyDescent="0.25">
      <c r="A61" s="280"/>
      <c r="B61" s="235"/>
      <c r="C61" s="281"/>
      <c r="D61" s="280"/>
    </row>
    <row r="62" spans="1:4" ht="17.25" customHeight="1" x14ac:dyDescent="0.25">
      <c r="A62" s="280"/>
      <c r="B62" s="281"/>
      <c r="C62" s="281"/>
      <c r="D62" s="280"/>
    </row>
    <row r="63" spans="1:4" x14ac:dyDescent="0.25">
      <c r="A63" s="239"/>
      <c r="B63" s="240"/>
      <c r="C63" s="240"/>
      <c r="D63" s="239"/>
    </row>
    <row r="64" spans="1:4" ht="18.75" x14ac:dyDescent="0.25">
      <c r="A64" s="130" t="s">
        <v>73</v>
      </c>
      <c r="B64" s="242"/>
      <c r="C64" s="243"/>
      <c r="D64" s="241"/>
    </row>
    <row r="65" spans="1:4" ht="25.5" x14ac:dyDescent="0.25">
      <c r="A65" s="280" t="s">
        <v>248</v>
      </c>
      <c r="B65" s="281" t="s">
        <v>154</v>
      </c>
      <c r="C65" s="281"/>
      <c r="D65" s="280" t="s">
        <v>249</v>
      </c>
    </row>
    <row r="66" spans="1:4" x14ac:dyDescent="0.25">
      <c r="A66" s="239"/>
      <c r="B66" s="240"/>
      <c r="C66" s="240"/>
      <c r="D66" s="239"/>
    </row>
    <row r="67" spans="1:4" x14ac:dyDescent="0.25">
      <c r="A67" s="239"/>
      <c r="B67" s="240"/>
      <c r="C67" s="240"/>
      <c r="D67" s="239"/>
    </row>
    <row r="68" spans="1:4" x14ac:dyDescent="0.25">
      <c r="A68" s="239"/>
      <c r="B68" s="240"/>
      <c r="C68" s="240"/>
      <c r="D68" s="239"/>
    </row>
    <row r="69" spans="1:4" x14ac:dyDescent="0.25">
      <c r="A69" s="239"/>
      <c r="B69" s="240"/>
      <c r="C69" s="240"/>
      <c r="D69" s="239"/>
    </row>
    <row r="70" spans="1:4" x14ac:dyDescent="0.25">
      <c r="A70" s="239"/>
      <c r="B70" s="240"/>
      <c r="C70" s="240"/>
      <c r="D70" s="239"/>
    </row>
    <row r="71" spans="1:4" x14ac:dyDescent="0.25">
      <c r="A71" s="239"/>
      <c r="B71" s="240"/>
      <c r="C71" s="240"/>
      <c r="D71" s="239"/>
    </row>
    <row r="72" spans="1:4" x14ac:dyDescent="0.25">
      <c r="A72" s="239"/>
      <c r="B72" s="240"/>
      <c r="C72" s="240"/>
      <c r="D72" s="239"/>
    </row>
    <row r="73" spans="1:4" x14ac:dyDescent="0.25">
      <c r="A73" s="239"/>
      <c r="B73" s="240"/>
      <c r="C73" s="240"/>
      <c r="D73" s="239"/>
    </row>
    <row r="74" spans="1:4" x14ac:dyDescent="0.25">
      <c r="A74" s="239"/>
      <c r="B74" s="240"/>
      <c r="C74" s="240"/>
      <c r="D74" s="239"/>
    </row>
    <row r="75" spans="1:4" x14ac:dyDescent="0.25">
      <c r="A75" s="239"/>
      <c r="B75" s="240"/>
      <c r="C75" s="240"/>
      <c r="D75" s="239"/>
    </row>
    <row r="76" spans="1:4" ht="18.75" x14ac:dyDescent="0.25">
      <c r="A76" s="130" t="s">
        <v>137</v>
      </c>
      <c r="B76" s="242"/>
      <c r="C76" s="243"/>
      <c r="D76" s="241"/>
    </row>
    <row r="77" spans="1:4" ht="24.75" customHeight="1" x14ac:dyDescent="0.25">
      <c r="A77" s="251" t="s">
        <v>250</v>
      </c>
      <c r="B77" s="252" t="s">
        <v>251</v>
      </c>
      <c r="C77" s="255"/>
      <c r="D77" s="249" t="s">
        <v>252</v>
      </c>
    </row>
    <row r="78" spans="1:4" ht="24" customHeight="1" x14ac:dyDescent="0.25">
      <c r="A78" s="280" t="s">
        <v>253</v>
      </c>
      <c r="B78" s="281" t="s">
        <v>154</v>
      </c>
      <c r="C78" s="281" t="s">
        <v>172</v>
      </c>
      <c r="D78" s="280" t="s">
        <v>254</v>
      </c>
    </row>
    <row r="79" spans="1:4" ht="27.75" customHeight="1" x14ac:dyDescent="0.25">
      <c r="A79" s="280" t="s">
        <v>255</v>
      </c>
      <c r="B79" s="281" t="s">
        <v>154</v>
      </c>
      <c r="C79" s="281" t="s">
        <v>172</v>
      </c>
      <c r="D79" s="280" t="s">
        <v>256</v>
      </c>
    </row>
    <row r="80" spans="1:4" ht="37.5" customHeight="1" x14ac:dyDescent="0.25">
      <c r="A80" s="280" t="s">
        <v>257</v>
      </c>
      <c r="B80" s="281" t="s">
        <v>258</v>
      </c>
      <c r="C80" s="281" t="s">
        <v>172</v>
      </c>
      <c r="D80" s="280" t="s">
        <v>259</v>
      </c>
    </row>
    <row r="81" spans="1:4" ht="63.75" x14ac:dyDescent="0.25">
      <c r="A81" s="280" t="s">
        <v>260</v>
      </c>
      <c r="B81" s="281" t="s">
        <v>258</v>
      </c>
      <c r="C81" s="281" t="s">
        <v>172</v>
      </c>
      <c r="D81" s="280" t="s">
        <v>261</v>
      </c>
    </row>
    <row r="82" spans="1:4" x14ac:dyDescent="0.25">
      <c r="A82" s="246" t="s">
        <v>262</v>
      </c>
      <c r="B82" s="281" t="s">
        <v>263</v>
      </c>
      <c r="C82" s="281" t="s">
        <v>264</v>
      </c>
      <c r="D82" s="246" t="s">
        <v>265</v>
      </c>
    </row>
    <row r="83" spans="1:4" ht="30.75" customHeight="1" x14ac:dyDescent="0.25">
      <c r="A83" s="280" t="s">
        <v>266</v>
      </c>
      <c r="B83" s="281" t="s">
        <v>267</v>
      </c>
      <c r="C83" s="281" t="s">
        <v>172</v>
      </c>
      <c r="D83" s="280" t="s">
        <v>268</v>
      </c>
    </row>
    <row r="84" spans="1:4" ht="39" customHeight="1" x14ac:dyDescent="0.25">
      <c r="A84" s="280" t="s">
        <v>269</v>
      </c>
      <c r="B84" s="281" t="s">
        <v>267</v>
      </c>
      <c r="C84" s="281" t="s">
        <v>172</v>
      </c>
      <c r="D84" s="280" t="s">
        <v>270</v>
      </c>
    </row>
    <row r="85" spans="1:4" ht="33" customHeight="1" x14ac:dyDescent="0.25">
      <c r="A85" s="280" t="s">
        <v>271</v>
      </c>
      <c r="B85" s="281" t="s">
        <v>158</v>
      </c>
      <c r="C85" s="281" t="s">
        <v>172</v>
      </c>
      <c r="D85" s="280" t="s">
        <v>272</v>
      </c>
    </row>
    <row r="86" spans="1:4" ht="30" customHeight="1" x14ac:dyDescent="0.25">
      <c r="A86" s="280" t="s">
        <v>273</v>
      </c>
      <c r="B86" s="281" t="s">
        <v>187</v>
      </c>
      <c r="C86" s="281" t="s">
        <v>172</v>
      </c>
      <c r="D86" s="280" t="s">
        <v>274</v>
      </c>
    </row>
    <row r="87" spans="1:4" ht="30" customHeight="1" x14ac:dyDescent="0.25">
      <c r="A87" s="251" t="s">
        <v>275</v>
      </c>
      <c r="B87" s="264" t="s">
        <v>276</v>
      </c>
      <c r="C87" s="236"/>
      <c r="D87" s="249" t="s">
        <v>277</v>
      </c>
    </row>
    <row r="88" spans="1:4" ht="27" customHeight="1" x14ac:dyDescent="0.25">
      <c r="A88" s="251" t="s">
        <v>278</v>
      </c>
      <c r="B88" s="264" t="s">
        <v>279</v>
      </c>
      <c r="C88" s="255"/>
      <c r="D88" s="249" t="s">
        <v>280</v>
      </c>
    </row>
    <row r="89" spans="1:4" ht="35.25" customHeight="1" x14ac:dyDescent="0.25">
      <c r="A89" s="280" t="s">
        <v>281</v>
      </c>
      <c r="B89" s="281" t="s">
        <v>282</v>
      </c>
      <c r="C89" s="281" t="s">
        <v>172</v>
      </c>
      <c r="D89" s="280" t="s">
        <v>283</v>
      </c>
    </row>
    <row r="90" spans="1:4" ht="34.5" customHeight="1" x14ac:dyDescent="0.25">
      <c r="A90" s="280" t="s">
        <v>284</v>
      </c>
      <c r="B90" s="281" t="s">
        <v>285</v>
      </c>
      <c r="C90" s="281" t="s">
        <v>172</v>
      </c>
      <c r="D90" s="280" t="s">
        <v>286</v>
      </c>
    </row>
    <row r="91" spans="1:4" ht="34.5" customHeight="1" x14ac:dyDescent="0.25">
      <c r="A91" s="251" t="s">
        <v>287</v>
      </c>
      <c r="B91" s="250" t="s">
        <v>288</v>
      </c>
      <c r="C91" s="281" t="s">
        <v>289</v>
      </c>
      <c r="D91" s="280" t="s">
        <v>290</v>
      </c>
    </row>
    <row r="92" spans="1:4" ht="31.5" customHeight="1" x14ac:dyDescent="0.25">
      <c r="A92" s="280" t="s">
        <v>291</v>
      </c>
      <c r="B92" s="281" t="s">
        <v>285</v>
      </c>
      <c r="C92" s="281" t="s">
        <v>172</v>
      </c>
      <c r="D92" s="280" t="s">
        <v>292</v>
      </c>
    </row>
    <row r="93" spans="1:4" ht="30" customHeight="1" x14ac:dyDescent="0.25">
      <c r="A93" s="280" t="s">
        <v>293</v>
      </c>
      <c r="B93" s="281" t="s">
        <v>285</v>
      </c>
      <c r="C93" s="281" t="s">
        <v>172</v>
      </c>
      <c r="D93" s="280" t="s">
        <v>294</v>
      </c>
    </row>
    <row r="94" spans="1:4" ht="30.75" customHeight="1" x14ac:dyDescent="0.25">
      <c r="A94" s="414" t="s">
        <v>295</v>
      </c>
      <c r="B94" s="415" t="s">
        <v>167</v>
      </c>
      <c r="C94" s="415" t="s">
        <v>172</v>
      </c>
      <c r="D94" s="280" t="s">
        <v>296</v>
      </c>
    </row>
    <row r="95" spans="1:4" ht="16.5" customHeight="1" x14ac:dyDescent="0.25">
      <c r="A95" s="414"/>
      <c r="B95" s="415"/>
      <c r="C95" s="415"/>
      <c r="D95" s="280" t="s">
        <v>297</v>
      </c>
    </row>
    <row r="96" spans="1:4" ht="30.75" customHeight="1" x14ac:dyDescent="0.25">
      <c r="A96" s="282" t="s">
        <v>298</v>
      </c>
      <c r="B96" s="281" t="s">
        <v>299</v>
      </c>
      <c r="C96" s="281" t="s">
        <v>172</v>
      </c>
      <c r="D96" s="280" t="s">
        <v>300</v>
      </c>
    </row>
    <row r="97" spans="1:4" ht="71.25" customHeight="1" x14ac:dyDescent="0.25">
      <c r="A97" s="282" t="s">
        <v>301</v>
      </c>
      <c r="B97" s="281" t="s">
        <v>302</v>
      </c>
      <c r="C97" s="281" t="s">
        <v>172</v>
      </c>
      <c r="D97" s="280" t="s">
        <v>303</v>
      </c>
    </row>
    <row r="98" spans="1:4" ht="30" customHeight="1" x14ac:dyDescent="0.25">
      <c r="A98" s="280" t="s">
        <v>281</v>
      </c>
      <c r="B98" s="262" t="s">
        <v>171</v>
      </c>
      <c r="C98" s="281" t="s">
        <v>172</v>
      </c>
      <c r="D98" s="280" t="s">
        <v>304</v>
      </c>
    </row>
    <row r="99" spans="1:4" ht="28.5" customHeight="1" x14ac:dyDescent="0.25">
      <c r="A99" s="280" t="s">
        <v>305</v>
      </c>
      <c r="B99" s="281" t="s">
        <v>171</v>
      </c>
      <c r="C99" s="281" t="s">
        <v>172</v>
      </c>
      <c r="D99" s="280" t="s">
        <v>306</v>
      </c>
    </row>
    <row r="100" spans="1:4" ht="52.5" customHeight="1" x14ac:dyDescent="0.25">
      <c r="A100" s="282" t="s">
        <v>307</v>
      </c>
      <c r="B100" s="281" t="s">
        <v>308</v>
      </c>
      <c r="C100" s="281" t="s">
        <v>172</v>
      </c>
      <c r="D100" s="280" t="s">
        <v>309</v>
      </c>
    </row>
    <row r="101" spans="1:4" ht="18.75" x14ac:dyDescent="0.25">
      <c r="A101" s="130" t="s">
        <v>74</v>
      </c>
      <c r="B101" s="242"/>
      <c r="C101" s="243"/>
      <c r="D101" s="241"/>
    </row>
    <row r="102" spans="1:4" x14ac:dyDescent="0.25">
      <c r="A102" s="251" t="s">
        <v>310</v>
      </c>
      <c r="B102" s="253">
        <v>43831</v>
      </c>
      <c r="C102" s="281" t="s">
        <v>311</v>
      </c>
      <c r="D102" s="247" t="s">
        <v>312</v>
      </c>
    </row>
    <row r="103" spans="1:4" x14ac:dyDescent="0.25">
      <c r="A103" s="251" t="s">
        <v>313</v>
      </c>
      <c r="B103" s="253">
        <v>43831</v>
      </c>
      <c r="C103" s="281" t="s">
        <v>311</v>
      </c>
      <c r="D103" s="247" t="s">
        <v>312</v>
      </c>
    </row>
    <row r="104" spans="1:4" x14ac:dyDescent="0.25">
      <c r="A104" s="251" t="s">
        <v>314</v>
      </c>
      <c r="B104" s="253">
        <v>43831</v>
      </c>
      <c r="C104" s="281" t="s">
        <v>311</v>
      </c>
      <c r="D104" s="247" t="s">
        <v>315</v>
      </c>
    </row>
    <row r="105" spans="1:4" ht="21" customHeight="1" x14ac:dyDescent="0.25">
      <c r="A105" s="246" t="s">
        <v>316</v>
      </c>
      <c r="B105" s="235"/>
      <c r="C105" s="238" t="s">
        <v>159</v>
      </c>
      <c r="D105" s="280" t="s">
        <v>160</v>
      </c>
    </row>
    <row r="106" spans="1:4" ht="28.5" customHeight="1" x14ac:dyDescent="0.25">
      <c r="A106" s="280" t="s">
        <v>317</v>
      </c>
      <c r="B106" s="281" t="s">
        <v>154</v>
      </c>
      <c r="C106" s="281" t="s">
        <v>172</v>
      </c>
      <c r="D106" s="280" t="s">
        <v>318</v>
      </c>
    </row>
    <row r="107" spans="1:4" ht="28.5" customHeight="1" x14ac:dyDescent="0.25">
      <c r="A107" s="249" t="s">
        <v>319</v>
      </c>
      <c r="B107" s="261" t="s">
        <v>179</v>
      </c>
      <c r="C107" s="281"/>
      <c r="D107" s="249" t="s">
        <v>320</v>
      </c>
    </row>
    <row r="108" spans="1:4" ht="28.5" customHeight="1" x14ac:dyDescent="0.25">
      <c r="A108" s="251" t="s">
        <v>321</v>
      </c>
      <c r="B108" s="250" t="s">
        <v>322</v>
      </c>
      <c r="C108" s="281" t="s">
        <v>323</v>
      </c>
      <c r="D108" s="247" t="s">
        <v>324</v>
      </c>
    </row>
    <row r="109" spans="1:4" ht="49.5" customHeight="1" x14ac:dyDescent="0.25">
      <c r="A109" s="280" t="s">
        <v>325</v>
      </c>
      <c r="B109" s="281" t="s">
        <v>213</v>
      </c>
      <c r="C109" s="281" t="s">
        <v>172</v>
      </c>
      <c r="D109" s="280" t="s">
        <v>326</v>
      </c>
    </row>
    <row r="110" spans="1:4" ht="48.75" customHeight="1" x14ac:dyDescent="0.25">
      <c r="A110" s="280" t="s">
        <v>327</v>
      </c>
      <c r="B110" s="281" t="s">
        <v>213</v>
      </c>
      <c r="C110" s="281" t="s">
        <v>172</v>
      </c>
      <c r="D110" s="280" t="s">
        <v>328</v>
      </c>
    </row>
    <row r="111" spans="1:4" ht="48.75" customHeight="1" x14ac:dyDescent="0.25">
      <c r="A111" s="257" t="s">
        <v>329</v>
      </c>
      <c r="B111" s="281" t="s">
        <v>330</v>
      </c>
      <c r="C111" s="281" t="s">
        <v>331</v>
      </c>
      <c r="D111" s="254" t="s">
        <v>332</v>
      </c>
    </row>
    <row r="112" spans="1:4" ht="34.5" customHeight="1" x14ac:dyDescent="0.25">
      <c r="A112" s="280" t="s">
        <v>333</v>
      </c>
      <c r="B112" s="281" t="s">
        <v>213</v>
      </c>
      <c r="C112" s="281" t="s">
        <v>334</v>
      </c>
      <c r="D112" s="280" t="s">
        <v>335</v>
      </c>
    </row>
    <row r="113" spans="1:4" ht="39" customHeight="1" x14ac:dyDescent="0.25">
      <c r="A113" s="280" t="s">
        <v>336</v>
      </c>
      <c r="B113" s="281" t="s">
        <v>223</v>
      </c>
      <c r="C113" s="281" t="s">
        <v>172</v>
      </c>
      <c r="D113" s="280" t="s">
        <v>337</v>
      </c>
    </row>
    <row r="114" spans="1:4" ht="39" customHeight="1" x14ac:dyDescent="0.25">
      <c r="A114" s="251" t="s">
        <v>338</v>
      </c>
      <c r="B114" s="264" t="s">
        <v>339</v>
      </c>
      <c r="C114" s="255"/>
      <c r="D114" s="249" t="s">
        <v>340</v>
      </c>
    </row>
    <row r="115" spans="1:4" ht="18" customHeight="1" x14ac:dyDescent="0.25">
      <c r="A115" s="255" t="s">
        <v>341</v>
      </c>
      <c r="B115" s="253">
        <v>43891</v>
      </c>
      <c r="C115" s="281" t="s">
        <v>311</v>
      </c>
      <c r="D115" s="280" t="s">
        <v>342</v>
      </c>
    </row>
    <row r="116" spans="1:4" ht="20.25" customHeight="1" x14ac:dyDescent="0.25">
      <c r="A116" s="255" t="s">
        <v>343</v>
      </c>
      <c r="B116" s="253">
        <v>43891</v>
      </c>
      <c r="C116" s="281" t="s">
        <v>311</v>
      </c>
      <c r="D116" s="280" t="s">
        <v>342</v>
      </c>
    </row>
    <row r="117" spans="1:4" ht="20.25" customHeight="1" x14ac:dyDescent="0.25">
      <c r="A117" s="255" t="s">
        <v>344</v>
      </c>
      <c r="B117" s="253">
        <v>43891</v>
      </c>
      <c r="C117" s="281" t="s">
        <v>311</v>
      </c>
      <c r="D117" s="280" t="s">
        <v>342</v>
      </c>
    </row>
    <row r="118" spans="1:4" ht="21.75" customHeight="1" x14ac:dyDescent="0.25">
      <c r="A118" s="280" t="s">
        <v>345</v>
      </c>
      <c r="B118" s="281" t="s">
        <v>223</v>
      </c>
      <c r="C118" s="281" t="s">
        <v>172</v>
      </c>
      <c r="D118" s="280" t="s">
        <v>346</v>
      </c>
    </row>
    <row r="119" spans="1:4" ht="30.75" customHeight="1" x14ac:dyDescent="0.25">
      <c r="A119" s="280" t="s">
        <v>347</v>
      </c>
      <c r="B119" s="281" t="s">
        <v>348</v>
      </c>
      <c r="C119" s="281" t="s">
        <v>172</v>
      </c>
      <c r="D119" s="280" t="s">
        <v>349</v>
      </c>
    </row>
    <row r="120" spans="1:4" ht="41.25" customHeight="1" x14ac:dyDescent="0.25">
      <c r="A120" s="280" t="s">
        <v>350</v>
      </c>
      <c r="B120" s="281" t="s">
        <v>348</v>
      </c>
      <c r="C120" s="281" t="s">
        <v>172</v>
      </c>
      <c r="D120" s="280" t="s">
        <v>351</v>
      </c>
    </row>
    <row r="121" spans="1:4" ht="45" customHeight="1" x14ac:dyDescent="0.25">
      <c r="A121" s="280" t="s">
        <v>352</v>
      </c>
      <c r="B121" s="281" t="s">
        <v>348</v>
      </c>
      <c r="C121" s="281" t="s">
        <v>172</v>
      </c>
      <c r="D121" s="280" t="s">
        <v>353</v>
      </c>
    </row>
    <row r="122" spans="1:4" ht="27.75" customHeight="1" x14ac:dyDescent="0.25">
      <c r="A122" s="254" t="s">
        <v>354</v>
      </c>
      <c r="B122" s="261" t="s">
        <v>355</v>
      </c>
      <c r="C122" s="281"/>
      <c r="D122" s="254" t="s">
        <v>356</v>
      </c>
    </row>
    <row r="123" spans="1:4" ht="18" customHeight="1" x14ac:dyDescent="0.25">
      <c r="A123" s="280" t="s">
        <v>357</v>
      </c>
      <c r="B123" s="281" t="s">
        <v>355</v>
      </c>
      <c r="C123" s="281" t="s">
        <v>172</v>
      </c>
      <c r="D123" s="280" t="s">
        <v>358</v>
      </c>
    </row>
    <row r="124" spans="1:4" ht="18" customHeight="1" x14ac:dyDescent="0.25">
      <c r="A124" s="251" t="s">
        <v>359</v>
      </c>
      <c r="B124" s="264" t="s">
        <v>360</v>
      </c>
      <c r="C124" s="255"/>
      <c r="D124" s="249" t="s">
        <v>361</v>
      </c>
    </row>
    <row r="125" spans="1:4" ht="15" customHeight="1" x14ac:dyDescent="0.25">
      <c r="A125" s="246" t="s">
        <v>362</v>
      </c>
      <c r="B125" s="281" t="s">
        <v>355</v>
      </c>
      <c r="C125" s="281" t="s">
        <v>172</v>
      </c>
      <c r="D125" s="280" t="s">
        <v>363</v>
      </c>
    </row>
    <row r="126" spans="1:4" ht="42.75" customHeight="1" x14ac:dyDescent="0.25">
      <c r="A126" s="282" t="s">
        <v>364</v>
      </c>
      <c r="B126" s="415" t="s">
        <v>285</v>
      </c>
      <c r="C126" s="415" t="s">
        <v>172</v>
      </c>
      <c r="D126" s="414" t="s">
        <v>365</v>
      </c>
    </row>
    <row r="127" spans="1:4" ht="22.5" customHeight="1" x14ac:dyDescent="0.25">
      <c r="A127" s="282" t="s">
        <v>366</v>
      </c>
      <c r="B127" s="415"/>
      <c r="C127" s="415"/>
      <c r="D127" s="414"/>
    </row>
    <row r="128" spans="1:4" ht="52.5" customHeight="1" x14ac:dyDescent="0.25">
      <c r="A128" s="282" t="s">
        <v>367</v>
      </c>
      <c r="B128" s="281" t="s">
        <v>285</v>
      </c>
      <c r="C128" s="281" t="s">
        <v>172</v>
      </c>
      <c r="D128" s="280" t="s">
        <v>368</v>
      </c>
    </row>
    <row r="129" spans="1:4" ht="30.75" customHeight="1" x14ac:dyDescent="0.25">
      <c r="A129" s="282" t="s">
        <v>369</v>
      </c>
      <c r="B129" s="281" t="s">
        <v>167</v>
      </c>
      <c r="C129" s="281" t="s">
        <v>172</v>
      </c>
      <c r="D129" s="280" t="s">
        <v>370</v>
      </c>
    </row>
    <row r="130" spans="1:4" ht="17.25" customHeight="1" x14ac:dyDescent="0.25">
      <c r="A130" s="280" t="s">
        <v>371</v>
      </c>
      <c r="B130" s="281" t="s">
        <v>167</v>
      </c>
      <c r="C130" s="281" t="s">
        <v>172</v>
      </c>
      <c r="D130" s="280" t="s">
        <v>372</v>
      </c>
    </row>
    <row r="131" spans="1:4" ht="25.5" customHeight="1" x14ac:dyDescent="0.25">
      <c r="A131" s="280" t="s">
        <v>373</v>
      </c>
      <c r="B131" s="281" t="s">
        <v>299</v>
      </c>
      <c r="C131" s="281" t="s">
        <v>172</v>
      </c>
      <c r="D131" s="280" t="s">
        <v>374</v>
      </c>
    </row>
    <row r="132" spans="1:4" ht="30" customHeight="1" x14ac:dyDescent="0.25">
      <c r="A132" s="280" t="s">
        <v>375</v>
      </c>
      <c r="B132" s="281" t="s">
        <v>299</v>
      </c>
      <c r="C132" s="281" t="s">
        <v>172</v>
      </c>
      <c r="D132" s="280" t="s">
        <v>376</v>
      </c>
    </row>
    <row r="133" spans="1:4" ht="51" customHeight="1" x14ac:dyDescent="0.25">
      <c r="A133" s="282" t="s">
        <v>377</v>
      </c>
      <c r="B133" s="281" t="s">
        <v>378</v>
      </c>
      <c r="C133" s="281" t="s">
        <v>172</v>
      </c>
      <c r="D133" s="280" t="s">
        <v>379</v>
      </c>
    </row>
    <row r="134" spans="1:4" ht="42.75" customHeight="1" x14ac:dyDescent="0.25">
      <c r="A134" s="416" t="s">
        <v>380</v>
      </c>
      <c r="B134" s="415" t="s">
        <v>171</v>
      </c>
      <c r="C134" s="415" t="s">
        <v>172</v>
      </c>
      <c r="D134" s="414" t="s">
        <v>381</v>
      </c>
    </row>
    <row r="135" spans="1:4" ht="17.25" customHeight="1" x14ac:dyDescent="0.25">
      <c r="A135" s="416"/>
      <c r="B135" s="415"/>
      <c r="C135" s="415"/>
      <c r="D135" s="414"/>
    </row>
    <row r="136" spans="1:4" ht="27.75" customHeight="1" x14ac:dyDescent="0.25">
      <c r="A136" s="416" t="s">
        <v>382</v>
      </c>
      <c r="B136" s="415" t="s">
        <v>171</v>
      </c>
      <c r="C136" s="415" t="s">
        <v>172</v>
      </c>
      <c r="D136" s="414" t="s">
        <v>383</v>
      </c>
    </row>
    <row r="137" spans="1:4" ht="17.25" customHeight="1" x14ac:dyDescent="0.25">
      <c r="A137" s="416"/>
      <c r="B137" s="415"/>
      <c r="C137" s="415"/>
      <c r="D137" s="414"/>
    </row>
    <row r="138" spans="1:4" ht="42" customHeight="1" x14ac:dyDescent="0.25">
      <c r="A138" s="282" t="s">
        <v>384</v>
      </c>
      <c r="B138" s="281" t="s">
        <v>171</v>
      </c>
      <c r="C138" s="281" t="s">
        <v>172</v>
      </c>
      <c r="D138" s="280" t="s">
        <v>385</v>
      </c>
    </row>
    <row r="139" spans="1:4" ht="27.75" customHeight="1" x14ac:dyDescent="0.25">
      <c r="A139" s="416" t="s">
        <v>386</v>
      </c>
      <c r="B139" s="415" t="s">
        <v>171</v>
      </c>
      <c r="C139" s="415" t="s">
        <v>172</v>
      </c>
      <c r="D139" s="414" t="s">
        <v>387</v>
      </c>
    </row>
    <row r="140" spans="1:4" ht="17.25" customHeight="1" x14ac:dyDescent="0.25">
      <c r="A140" s="416"/>
      <c r="B140" s="415"/>
      <c r="C140" s="415"/>
      <c r="D140" s="414"/>
    </row>
    <row r="141" spans="1:4" ht="27.75" customHeight="1" x14ac:dyDescent="0.25">
      <c r="A141" s="416" t="s">
        <v>388</v>
      </c>
      <c r="B141" s="415" t="s">
        <v>308</v>
      </c>
      <c r="C141" s="415" t="s">
        <v>172</v>
      </c>
      <c r="D141" s="414" t="s">
        <v>389</v>
      </c>
    </row>
    <row r="142" spans="1:4" ht="17.25" customHeight="1" x14ac:dyDescent="0.25">
      <c r="A142" s="416"/>
      <c r="B142" s="415"/>
      <c r="C142" s="415"/>
      <c r="D142" s="414"/>
    </row>
    <row r="143" spans="1:4" ht="17.25" customHeight="1" x14ac:dyDescent="0.25">
      <c r="A143" s="280"/>
      <c r="B143" s="154"/>
      <c r="C143" s="281"/>
      <c r="D143" s="280"/>
    </row>
    <row r="144" spans="1:4" ht="17.25" customHeight="1" x14ac:dyDescent="0.25">
      <c r="A144" s="280"/>
      <c r="B144" s="154"/>
      <c r="C144" s="281"/>
      <c r="D144" s="280"/>
    </row>
    <row r="145" spans="1:4" ht="17.25" customHeight="1" x14ac:dyDescent="0.25">
      <c r="A145" s="280"/>
      <c r="B145" s="154"/>
      <c r="C145" s="281"/>
      <c r="D145" s="280"/>
    </row>
    <row r="146" spans="1:4" ht="17.25" customHeight="1" x14ac:dyDescent="0.25">
      <c r="A146" s="280"/>
      <c r="B146" s="154"/>
      <c r="C146" s="281"/>
      <c r="D146" s="280"/>
    </row>
    <row r="147" spans="1:4" ht="17.25" customHeight="1" x14ac:dyDescent="0.25">
      <c r="A147" s="280"/>
      <c r="B147" s="154"/>
      <c r="C147" s="281"/>
      <c r="D147" s="280"/>
    </row>
    <row r="148" spans="1:4" ht="17.25" customHeight="1" x14ac:dyDescent="0.25">
      <c r="A148" s="280"/>
      <c r="B148" s="154"/>
      <c r="C148" s="281"/>
      <c r="D148" s="151"/>
    </row>
    <row r="149" spans="1:4" ht="14.25" customHeight="1" x14ac:dyDescent="0.25">
      <c r="A149" s="280"/>
      <c r="B149" s="154"/>
      <c r="C149" s="281"/>
      <c r="D149" s="151"/>
    </row>
  </sheetData>
  <sheetProtection sort="0" autoFilter="0" pivotTables="0"/>
  <mergeCells count="23"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:D1"/>
    <mergeCell ref="D126:D127"/>
    <mergeCell ref="D134:D135"/>
    <mergeCell ref="D136:D137"/>
    <mergeCell ref="A94:A95"/>
    <mergeCell ref="B94:B95"/>
    <mergeCell ref="C94:C95"/>
    <mergeCell ref="B126:B127"/>
    <mergeCell ref="C126:C127"/>
    <mergeCell ref="A134:A135"/>
    <mergeCell ref="B134:B135"/>
    <mergeCell ref="C134:C135"/>
    <mergeCell ref="A136:A137"/>
    <mergeCell ref="B136:B137"/>
    <mergeCell ref="C136:C137"/>
  </mergeCells>
  <hyperlinks>
    <hyperlink ref="A96" r:id="rId1" display="https://www.art-talant.org/raspisanie/mezhdunarodnyj-konkurs-detskojunosheskogo-tvorchestva-tvorchestvo-bez-granic"/>
    <hyperlink ref="A97" r:id="rId2" display="https://www.art-talant.org/raspisanie/mezhdunarodnyj-konkurs-detskojunosheskogo-tvorchestva-tvorchestvo-bez-granic"/>
    <hyperlink ref="A100" r:id="rId3" display="https://www.art-talant.org/raspisanie/mezhdunarodnyj-konkurs-detskojunosheskogo-tvorchestva-tvorchestvo-bez-granic"/>
    <hyperlink ref="A126" r:id="rId4" display="https://ginger-cat.ru/tvorcheskiye-konkursy/konkurs-krasota-rodnogo-kraya-2019-2020"/>
    <hyperlink ref="A127" r:id="rId5" display="https://ginger-cat.ru/tvorcheskiye-konkursy/konkurs-krasota-rodnogo-kraya-2019-2020"/>
    <hyperlink ref="A128" r:id="rId6" display="https://www.art-talant.org/raspisanie/mezhdunarodnyj-konkurs-detskojunosheskogo-tvorchestva-v-mire-zhivotnyh"/>
    <hyperlink ref="A129" r:id="rId7" display="https://www.art-talant.org/raspisanie/mezhdunarodnyj-konkurs-detskojunosheskogo-tvorchestva-tvorchestvo-bez-granic"/>
    <hyperlink ref="A133" r:id="rId8" display="https://www.art-talant.org/raspisanie/mezhdunarodnyj-konkurs-detskojunosheskogo-tvorchestva-tvorchestvo-bez-granic"/>
    <hyperlink ref="A134" r:id="rId9" display="https://www.art-talant.org/raspisanie/mezhdunarodnyj-konkurs-detskojunosheskogo-tvorchestva-tvorchestvo-bez-granic"/>
    <hyperlink ref="A136" r:id="rId10" display="https://www.art-talant.org/raspisanie/mezhdunarodnyj-konkurs-detskojunosheskogo-tvorchestva-tvorchestvo-bez-granic"/>
    <hyperlink ref="A138" r:id="rId11" display="https://www.art-talant.org/raspisanie/mezhdunarodnyj-konkurs-detskojunosheskogo-tvorchestva-tvorchestvo-bez-granic"/>
    <hyperlink ref="A139" r:id="rId12" display="https://www.art-talant.org/raspisanie/mezhdunarodnyj-konkurs-detskojunosheskogo-tvorchestva-tvorchestvo-bez-granic"/>
    <hyperlink ref="A141" r:id="rId13" display="https://www.art-talant.org/raspisanie/mezhdunarodnyj-konkurs-detskojunosheskogo-tvorchestva-tvorchestvo-bez-granic"/>
  </hyperlinks>
  <pageMargins left="0.7" right="0.7" top="0.75" bottom="0.75" header="0.3" footer="0.3"/>
  <pageSetup paperSize="9" orientation="landscape" r:id="rId1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17" t="s">
        <v>390</v>
      </c>
      <c r="B1" s="417"/>
      <c r="C1" s="417"/>
      <c r="D1" s="283"/>
      <c r="E1" s="283"/>
    </row>
    <row r="2" spans="1:5" ht="18.75" x14ac:dyDescent="0.25">
      <c r="A2" s="400" t="s">
        <v>391</v>
      </c>
      <c r="B2" s="400"/>
      <c r="C2" s="400"/>
      <c r="D2" s="274"/>
      <c r="E2" s="274"/>
    </row>
    <row r="3" spans="1:5" ht="75.75" customHeight="1" x14ac:dyDescent="0.25">
      <c r="A3" s="271" t="s">
        <v>392</v>
      </c>
      <c r="B3" s="279" t="s">
        <v>393</v>
      </c>
      <c r="C3" s="275" t="s">
        <v>394</v>
      </c>
      <c r="D3" s="271" t="s">
        <v>395</v>
      </c>
      <c r="E3" s="271" t="s">
        <v>396</v>
      </c>
    </row>
    <row r="4" spans="1:5" ht="18.75" x14ac:dyDescent="0.3">
      <c r="A4" s="63" t="s">
        <v>397</v>
      </c>
      <c r="B4" s="66"/>
      <c r="C4" s="142"/>
      <c r="D4" s="67"/>
      <c r="E4" s="67"/>
    </row>
    <row r="5" spans="1:5" ht="18.75" x14ac:dyDescent="0.25">
      <c r="A5" s="61" t="s">
        <v>398</v>
      </c>
      <c r="B5" s="93"/>
      <c r="C5" s="106"/>
      <c r="D5" s="115"/>
      <c r="E5" s="115"/>
    </row>
    <row r="6" spans="1:5" ht="75" x14ac:dyDescent="0.25">
      <c r="A6" s="26" t="s">
        <v>399</v>
      </c>
      <c r="B6" s="285" t="s">
        <v>510</v>
      </c>
      <c r="C6" s="92">
        <v>0</v>
      </c>
      <c r="D6" s="285">
        <v>0</v>
      </c>
      <c r="E6" s="285">
        <v>0</v>
      </c>
    </row>
    <row r="7" spans="1:5" ht="37.5" x14ac:dyDescent="0.25">
      <c r="A7" s="26" t="s">
        <v>400</v>
      </c>
      <c r="B7" s="286" t="s">
        <v>511</v>
      </c>
      <c r="C7" s="289">
        <v>4956</v>
      </c>
      <c r="D7" s="286">
        <v>0</v>
      </c>
      <c r="E7" s="286">
        <v>0</v>
      </c>
    </row>
    <row r="8" spans="1:5" ht="37.5" x14ac:dyDescent="0.25">
      <c r="A8" s="26" t="s">
        <v>401</v>
      </c>
      <c r="B8" s="287" t="s">
        <v>512</v>
      </c>
      <c r="C8" s="290">
        <v>2550</v>
      </c>
      <c r="D8" s="286" t="s">
        <v>515</v>
      </c>
      <c r="E8" s="292">
        <v>4460</v>
      </c>
    </row>
    <row r="9" spans="1:5" ht="18.75" x14ac:dyDescent="0.25">
      <c r="A9" s="61" t="s">
        <v>402</v>
      </c>
      <c r="B9" s="285"/>
      <c r="C9" s="291"/>
      <c r="D9" s="286"/>
      <c r="E9" s="286"/>
    </row>
    <row r="10" spans="1:5" ht="18.75" x14ac:dyDescent="0.25">
      <c r="A10" s="26" t="s">
        <v>403</v>
      </c>
      <c r="B10" s="286"/>
      <c r="C10" s="291"/>
      <c r="D10" s="286"/>
      <c r="E10" s="286"/>
    </row>
    <row r="11" spans="1:5" ht="18.75" x14ac:dyDescent="0.3">
      <c r="A11" s="26" t="s">
        <v>404</v>
      </c>
      <c r="B11" s="288" t="s">
        <v>513</v>
      </c>
      <c r="C11" s="291">
        <v>696</v>
      </c>
      <c r="D11" s="286">
        <v>0</v>
      </c>
      <c r="E11" s="292">
        <v>0</v>
      </c>
    </row>
    <row r="12" spans="1:5" ht="37.5" x14ac:dyDescent="0.25">
      <c r="A12" s="64" t="s">
        <v>405</v>
      </c>
      <c r="B12" s="285" t="s">
        <v>514</v>
      </c>
      <c r="C12" s="291">
        <v>59</v>
      </c>
      <c r="D12" s="286">
        <v>0</v>
      </c>
      <c r="E12" s="286">
        <v>270</v>
      </c>
    </row>
    <row r="13" spans="1:5" ht="18.75" x14ac:dyDescent="0.25">
      <c r="A13" s="68" t="s">
        <v>406</v>
      </c>
      <c r="B13" s="93"/>
      <c r="C13" s="92"/>
      <c r="D13" s="93"/>
      <c r="E13" s="93"/>
    </row>
    <row r="14" spans="1:5" ht="18.75" customHeight="1" x14ac:dyDescent="0.3">
      <c r="A14" s="43" t="s">
        <v>407</v>
      </c>
      <c r="B14" s="65" t="s">
        <v>408</v>
      </c>
      <c r="C14" s="143" t="s">
        <v>409</v>
      </c>
      <c r="D14" s="65"/>
      <c r="E14" s="65"/>
    </row>
    <row r="15" spans="1:5" ht="18.75" x14ac:dyDescent="0.25">
      <c r="A15" s="26" t="s">
        <v>410</v>
      </c>
      <c r="B15" s="93"/>
      <c r="C15" s="92"/>
      <c r="D15" s="93"/>
      <c r="E15" s="93"/>
    </row>
    <row r="16" spans="1:5" ht="18.75" x14ac:dyDescent="0.25">
      <c r="A16" s="26" t="s">
        <v>411</v>
      </c>
      <c r="B16" s="93"/>
      <c r="C16" s="92"/>
      <c r="D16" s="93"/>
      <c r="E16" s="93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3" sqref="B3: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00" t="s">
        <v>412</v>
      </c>
      <c r="B1" s="400"/>
    </row>
    <row r="2" spans="1:2" ht="18.75" x14ac:dyDescent="0.25">
      <c r="A2" s="271" t="s">
        <v>413</v>
      </c>
      <c r="B2" s="271" t="s">
        <v>414</v>
      </c>
    </row>
    <row r="3" spans="1:2" ht="73.5" customHeight="1" x14ac:dyDescent="0.25">
      <c r="A3" s="146" t="s">
        <v>415</v>
      </c>
      <c r="B3" s="150">
        <v>0</v>
      </c>
    </row>
    <row r="4" spans="1:2" ht="101.25" customHeight="1" x14ac:dyDescent="0.25">
      <c r="A4" s="146" t="s">
        <v>416</v>
      </c>
      <c r="B4" s="150">
        <v>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7" t="s">
        <v>417</v>
      </c>
      <c r="B1" s="147"/>
      <c r="C1" s="147"/>
      <c r="D1" s="147"/>
    </row>
    <row r="2" spans="1:4" ht="37.5" customHeight="1" x14ac:dyDescent="0.25">
      <c r="A2" s="271" t="s">
        <v>25</v>
      </c>
      <c r="B2" s="271" t="s">
        <v>418</v>
      </c>
      <c r="C2" s="271" t="s">
        <v>419</v>
      </c>
      <c r="D2" s="271" t="s">
        <v>420</v>
      </c>
    </row>
    <row r="3" spans="1:4" ht="44.25" customHeight="1" x14ac:dyDescent="0.25">
      <c r="A3" s="58">
        <v>1</v>
      </c>
      <c r="B3" s="26" t="s">
        <v>421</v>
      </c>
      <c r="C3" s="69"/>
      <c r="D3" s="19"/>
    </row>
    <row r="4" spans="1:4" ht="59.25" customHeight="1" x14ac:dyDescent="0.25">
      <c r="A4" s="58">
        <v>2</v>
      </c>
      <c r="B4" s="26" t="s">
        <v>422</v>
      </c>
      <c r="C4" s="69"/>
      <c r="D4" s="19"/>
    </row>
    <row r="5" spans="1:4" ht="49.5" customHeight="1" x14ac:dyDescent="0.25">
      <c r="A5" s="58">
        <v>3</v>
      </c>
      <c r="B5" s="26" t="s">
        <v>423</v>
      </c>
      <c r="C5" s="69"/>
      <c r="D5" s="19"/>
    </row>
    <row r="6" spans="1:4" ht="48.75" customHeight="1" x14ac:dyDescent="0.25">
      <c r="A6" s="58">
        <v>4</v>
      </c>
      <c r="B6" s="62" t="s">
        <v>406</v>
      </c>
      <c r="C6" s="69"/>
      <c r="D6" s="19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17" t="s">
        <v>424</v>
      </c>
      <c r="B1" s="417"/>
      <c r="C1" s="417"/>
      <c r="D1" s="417"/>
      <c r="E1" s="417"/>
    </row>
    <row r="2" spans="1:5" ht="39" customHeight="1" x14ac:dyDescent="0.25">
      <c r="A2" s="271" t="s">
        <v>25</v>
      </c>
      <c r="B2" s="271" t="s">
        <v>425</v>
      </c>
      <c r="C2" s="271" t="s">
        <v>426</v>
      </c>
      <c r="D2" s="271" t="s">
        <v>427</v>
      </c>
      <c r="E2" s="271" t="s">
        <v>428</v>
      </c>
    </row>
    <row r="3" spans="1:5" ht="18.75" x14ac:dyDescent="0.25">
      <c r="A3" s="61">
        <v>1</v>
      </c>
      <c r="B3" s="61" t="s">
        <v>429</v>
      </c>
      <c r="C3" s="96">
        <v>0</v>
      </c>
      <c r="D3" s="96">
        <v>0</v>
      </c>
      <c r="E3" s="62"/>
    </row>
    <row r="4" spans="1:5" ht="18.75" x14ac:dyDescent="0.25">
      <c r="A4" s="26">
        <v>2</v>
      </c>
      <c r="B4" s="61" t="s">
        <v>430</v>
      </c>
      <c r="C4" s="96">
        <v>0</v>
      </c>
      <c r="D4" s="96">
        <v>0</v>
      </c>
      <c r="E4" s="62"/>
    </row>
    <row r="5" spans="1:5" ht="18.75" x14ac:dyDescent="0.25">
      <c r="A5" s="61">
        <v>3</v>
      </c>
      <c r="B5" s="61" t="s">
        <v>431</v>
      </c>
      <c r="C5" s="96">
        <v>0</v>
      </c>
      <c r="D5" s="96">
        <v>0</v>
      </c>
      <c r="E5" s="62"/>
    </row>
    <row r="6" spans="1:5" ht="18.75" x14ac:dyDescent="0.25">
      <c r="A6" s="418">
        <v>4</v>
      </c>
      <c r="B6" s="418" t="s">
        <v>432</v>
      </c>
      <c r="C6" s="178">
        <v>0</v>
      </c>
      <c r="D6" s="96">
        <v>0</v>
      </c>
      <c r="E6" s="62"/>
    </row>
    <row r="7" spans="1:5" ht="18.75" x14ac:dyDescent="0.25">
      <c r="A7" s="419"/>
      <c r="B7" s="419"/>
      <c r="C7" s="178">
        <v>0</v>
      </c>
      <c r="D7" s="96">
        <v>0</v>
      </c>
      <c r="E7" s="62"/>
    </row>
    <row r="8" spans="1:5" ht="18.75" x14ac:dyDescent="0.25">
      <c r="A8" s="26">
        <v>5</v>
      </c>
      <c r="B8" s="61" t="s">
        <v>433</v>
      </c>
      <c r="C8" s="178">
        <v>0</v>
      </c>
      <c r="D8" s="96">
        <v>0</v>
      </c>
      <c r="E8" s="62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A6" sqref="A6:L12"/>
    </sheetView>
  </sheetViews>
  <sheetFormatPr defaultColWidth="9.140625" defaultRowHeight="15" x14ac:dyDescent="0.25"/>
  <cols>
    <col min="1" max="1" width="11.42578125" style="34" customWidth="1"/>
    <col min="2" max="2" width="12.5703125" style="34" customWidth="1"/>
    <col min="3" max="3" width="21.28515625" style="34" customWidth="1"/>
    <col min="4" max="4" width="13.140625" style="34" customWidth="1"/>
    <col min="5" max="5" width="24" style="34" customWidth="1"/>
    <col min="6" max="6" width="21.5703125" style="34" customWidth="1"/>
    <col min="7" max="7" width="11.28515625" style="34" customWidth="1"/>
    <col min="8" max="8" width="12.5703125" style="34" customWidth="1"/>
    <col min="9" max="9" width="11.5703125" style="34" customWidth="1"/>
    <col min="10" max="10" width="11.28515625" style="34" bestFit="1" customWidth="1"/>
    <col min="11" max="11" width="23.85546875" style="34" customWidth="1"/>
    <col min="12" max="12" width="22.140625" style="34" customWidth="1"/>
    <col min="13" max="13" width="18.42578125" style="34" customWidth="1"/>
    <col min="14" max="33" width="9.140625" style="34"/>
    <col min="34" max="34" width="12.28515625" style="34" bestFit="1" customWidth="1"/>
    <col min="35" max="16384" width="9.140625" style="34"/>
  </cols>
  <sheetData>
    <row r="1" spans="1:13" ht="18.75" customHeight="1" x14ac:dyDescent="0.25">
      <c r="A1" s="400" t="s">
        <v>434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3" ht="19.5" customHeight="1" x14ac:dyDescent="0.3">
      <c r="A2" s="420" t="s">
        <v>435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3" ht="18.75" x14ac:dyDescent="0.3">
      <c r="A3" s="367" t="s">
        <v>436</v>
      </c>
      <c r="B3" s="409" t="s">
        <v>437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3" ht="19.5" customHeight="1" x14ac:dyDescent="0.25">
      <c r="A4" s="367"/>
      <c r="B4" s="367" t="s">
        <v>438</v>
      </c>
      <c r="C4" s="367" t="s">
        <v>439</v>
      </c>
      <c r="D4" s="367" t="s">
        <v>440</v>
      </c>
      <c r="E4" s="367"/>
      <c r="F4" s="367" t="s">
        <v>441</v>
      </c>
      <c r="G4" s="357" t="s">
        <v>442</v>
      </c>
      <c r="H4" s="367" t="s">
        <v>443</v>
      </c>
      <c r="I4" s="367" t="s">
        <v>444</v>
      </c>
      <c r="J4" s="367" t="s">
        <v>445</v>
      </c>
      <c r="K4" s="367" t="s">
        <v>446</v>
      </c>
      <c r="L4" s="367" t="s">
        <v>447</v>
      </c>
    </row>
    <row r="5" spans="1:13" ht="37.5" customHeight="1" x14ac:dyDescent="0.25">
      <c r="A5" s="367"/>
      <c r="B5" s="367"/>
      <c r="C5" s="367"/>
      <c r="D5" s="271" t="s">
        <v>448</v>
      </c>
      <c r="E5" s="271" t="s">
        <v>449</v>
      </c>
      <c r="F5" s="367"/>
      <c r="G5" s="359"/>
      <c r="H5" s="367"/>
      <c r="I5" s="367"/>
      <c r="J5" s="367"/>
      <c r="K5" s="367"/>
      <c r="L5" s="367"/>
    </row>
    <row r="6" spans="1:13" s="73" customFormat="1" ht="36" customHeight="1" x14ac:dyDescent="0.3">
      <c r="A6" s="273">
        <f>SUM(B6:L6)-A10</f>
        <v>112</v>
      </c>
      <c r="B6" s="98">
        <v>1</v>
      </c>
      <c r="C6" s="98">
        <v>3</v>
      </c>
      <c r="D6" s="98">
        <v>2</v>
      </c>
      <c r="E6" s="98">
        <v>5</v>
      </c>
      <c r="F6" s="98">
        <v>11</v>
      </c>
      <c r="G6" s="98">
        <v>1</v>
      </c>
      <c r="H6" s="98">
        <v>16</v>
      </c>
      <c r="I6" s="98">
        <v>2</v>
      </c>
      <c r="J6" s="98">
        <v>37</v>
      </c>
      <c r="K6" s="98">
        <v>15</v>
      </c>
      <c r="L6" s="98">
        <v>35</v>
      </c>
      <c r="M6" s="85"/>
    </row>
    <row r="7" spans="1:13" ht="18.75" customHeight="1" x14ac:dyDescent="0.3">
      <c r="A7" s="421" t="str">
        <f>IF(A6=B6+C6+D6+E6+F6+G6+H6+I6+J6+K6+L6-A10,"ПРАВИЛЬНО"," НЕПРАВИЛЬНО")</f>
        <v>ПРАВИЛЬНО</v>
      </c>
      <c r="B7" s="422"/>
      <c r="C7" s="423" t="s">
        <v>450</v>
      </c>
      <c r="D7" s="423"/>
      <c r="E7" s="423"/>
      <c r="F7" s="423"/>
      <c r="G7" s="423"/>
      <c r="H7" s="423"/>
      <c r="I7" s="423"/>
      <c r="J7" s="423"/>
      <c r="K7" s="423"/>
      <c r="L7" s="424"/>
      <c r="M7" s="86"/>
    </row>
    <row r="8" spans="1:13" ht="36" customHeight="1" x14ac:dyDescent="0.25">
      <c r="A8" s="99">
        <f>SUM(B8:L8)</f>
        <v>100.00000000000001</v>
      </c>
      <c r="B8" s="99">
        <f>100/A6*(B6-B10)</f>
        <v>0.8928571428571429</v>
      </c>
      <c r="C8" s="99">
        <f>100/A6*(C6-C10)</f>
        <v>2.6785714285714288</v>
      </c>
      <c r="D8" s="99">
        <f>100/A6*(D6-D10)</f>
        <v>1.7857142857142858</v>
      </c>
      <c r="E8" s="99">
        <f>100/A6*(E6-E10)</f>
        <v>4.4642857142857144</v>
      </c>
      <c r="F8" s="99">
        <f>100/A6*(F6-F10)</f>
        <v>4.4642857142857144</v>
      </c>
      <c r="G8" s="99">
        <f>100/A6*(G6-G10)</f>
        <v>0.8928571428571429</v>
      </c>
      <c r="H8" s="99">
        <f>100/A6*(H6-H10)</f>
        <v>11.607142857142858</v>
      </c>
      <c r="I8" s="99">
        <f>100/A6*(I6-I10)</f>
        <v>1.7857142857142858</v>
      </c>
      <c r="J8" s="99">
        <f>100/A6*(J6-J10)</f>
        <v>29.464285714285715</v>
      </c>
      <c r="K8" s="99">
        <f>100/A6*(K6-K10)</f>
        <v>11.607142857142858</v>
      </c>
      <c r="L8" s="99">
        <f>100/A6*(L6-L10)</f>
        <v>30.357142857142858</v>
      </c>
      <c r="M8" s="231"/>
    </row>
    <row r="9" spans="1:13" ht="19.5" customHeight="1" x14ac:dyDescent="0.3">
      <c r="A9" s="409" t="s">
        <v>451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86"/>
    </row>
    <row r="10" spans="1:13" s="56" customFormat="1" ht="36" customHeight="1" x14ac:dyDescent="0.25">
      <c r="A10" s="94">
        <f>SUM(B10:L10)</f>
        <v>16</v>
      </c>
      <c r="B10" s="19">
        <v>0</v>
      </c>
      <c r="C10" s="19">
        <v>0</v>
      </c>
      <c r="D10" s="19">
        <v>0</v>
      </c>
      <c r="E10" s="19">
        <v>0</v>
      </c>
      <c r="F10" s="19">
        <v>6</v>
      </c>
      <c r="G10" s="19">
        <v>0</v>
      </c>
      <c r="H10" s="19">
        <v>3</v>
      </c>
      <c r="I10" s="19">
        <v>0</v>
      </c>
      <c r="J10" s="19">
        <v>4</v>
      </c>
      <c r="K10" s="19">
        <v>2</v>
      </c>
      <c r="L10" s="19">
        <v>1</v>
      </c>
    </row>
    <row r="11" spans="1:13" ht="19.5" customHeight="1" x14ac:dyDescent="0.25">
      <c r="A11" s="408" t="s">
        <v>452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</row>
    <row r="12" spans="1:13" s="74" customFormat="1" ht="36" customHeight="1" x14ac:dyDescent="0.3">
      <c r="A12" s="31">
        <f>SUM(B12:L12)</f>
        <v>18</v>
      </c>
      <c r="B12" s="144">
        <v>0</v>
      </c>
      <c r="C12" s="144">
        <v>0</v>
      </c>
      <c r="D12" s="144">
        <v>0</v>
      </c>
      <c r="E12" s="144">
        <v>0</v>
      </c>
      <c r="F12" s="144">
        <v>1</v>
      </c>
      <c r="G12" s="144">
        <v>0</v>
      </c>
      <c r="H12" s="144">
        <v>1</v>
      </c>
      <c r="I12" s="144">
        <v>0</v>
      </c>
      <c r="J12" s="144">
        <v>10</v>
      </c>
      <c r="K12" s="144">
        <v>2</v>
      </c>
      <c r="L12" s="144">
        <v>4</v>
      </c>
    </row>
    <row r="13" spans="1:13" s="74" customFormat="1" ht="18.75" x14ac:dyDescent="0.3"/>
    <row r="14" spans="1:13" s="74" customFormat="1" ht="18.75" x14ac:dyDescent="0.3"/>
    <row r="15" spans="1:13" s="74" customFormat="1" ht="18.75" x14ac:dyDescent="0.3"/>
    <row r="16" spans="1:13" s="74" customFormat="1" ht="18.75" x14ac:dyDescent="0.3"/>
    <row r="17" s="74" customFormat="1" ht="18.75" x14ac:dyDescent="0.3"/>
    <row r="18" s="74" customFormat="1" ht="18.75" x14ac:dyDescent="0.3"/>
    <row r="19" s="74" customFormat="1" ht="18.75" x14ac:dyDescent="0.3"/>
    <row r="20" s="74" customFormat="1" ht="18.75" x14ac:dyDescent="0.3"/>
    <row r="21" s="74" customFormat="1" ht="18.75" x14ac:dyDescent="0.3"/>
    <row r="22" s="74" customFormat="1" ht="18.75" x14ac:dyDescent="0.3"/>
    <row r="23" s="74" customFormat="1" ht="18.75" x14ac:dyDescent="0.3"/>
    <row r="24" s="74" customFormat="1" ht="18.75" x14ac:dyDescent="0.3"/>
    <row r="25" s="74" customFormat="1" ht="18.75" x14ac:dyDescent="0.3"/>
    <row r="26" s="74" customFormat="1" ht="18.75" x14ac:dyDescent="0.3"/>
    <row r="27" s="74" customFormat="1" ht="18.75" x14ac:dyDescent="0.3"/>
    <row r="28" s="74" customFormat="1" ht="18.75" x14ac:dyDescent="0.3"/>
    <row r="29" s="74" customFormat="1" ht="18.75" x14ac:dyDescent="0.3"/>
    <row r="30" s="74" customFormat="1" ht="18.75" x14ac:dyDescent="0.3"/>
    <row r="31" s="74" customFormat="1" ht="18.75" x14ac:dyDescent="0.3"/>
    <row r="32" s="74" customFormat="1" ht="18.75" x14ac:dyDescent="0.3"/>
    <row r="33" s="74" customFormat="1" ht="18.75" x14ac:dyDescent="0.3"/>
    <row r="34" s="74" customFormat="1" ht="18.75" x14ac:dyDescent="0.3"/>
    <row r="35" s="74" customFormat="1" ht="18.75" x14ac:dyDescent="0.3"/>
    <row r="36" s="74" customFormat="1" ht="18.75" x14ac:dyDescent="0.3"/>
    <row r="37" s="74" customFormat="1" ht="18.75" x14ac:dyDescent="0.3"/>
    <row r="38" s="74" customFormat="1" ht="18.75" x14ac:dyDescent="0.3"/>
    <row r="39" s="74" customFormat="1" ht="18.75" x14ac:dyDescent="0.3"/>
    <row r="40" s="74" customFormat="1" ht="18.75" x14ac:dyDescent="0.3"/>
    <row r="41" s="74" customFormat="1" ht="18.75" x14ac:dyDescent="0.3"/>
    <row r="42" s="74" customFormat="1" ht="18.75" x14ac:dyDescent="0.3"/>
    <row r="43" s="74" customFormat="1" ht="18.75" x14ac:dyDescent="0.3"/>
    <row r="44" s="74" customFormat="1" ht="18.75" x14ac:dyDescent="0.3"/>
    <row r="45" s="74" customFormat="1" ht="18.75" x14ac:dyDescent="0.3"/>
    <row r="46" s="74" customFormat="1" ht="18.75" x14ac:dyDescent="0.3"/>
    <row r="47" s="74" customFormat="1" ht="18.75" x14ac:dyDescent="0.3"/>
    <row r="48" s="74" customFormat="1" ht="18.75" x14ac:dyDescent="0.3"/>
    <row r="49" s="74" customFormat="1" ht="18.75" x14ac:dyDescent="0.3"/>
    <row r="50" s="74" customFormat="1" ht="18.75" x14ac:dyDescent="0.3"/>
    <row r="51" s="74" customFormat="1" ht="18.75" x14ac:dyDescent="0.3"/>
    <row r="52" s="74" customFormat="1" ht="18.75" x14ac:dyDescent="0.3"/>
    <row r="53" s="74" customFormat="1" ht="18.75" x14ac:dyDescent="0.3"/>
    <row r="54" s="75" customFormat="1" x14ac:dyDescent="0.25"/>
    <row r="55" s="75" customFormat="1" x14ac:dyDescent="0.25"/>
    <row r="56" s="75" customFormat="1" x14ac:dyDescent="0.25"/>
    <row r="57" s="75" customFormat="1" x14ac:dyDescent="0.25"/>
    <row r="58" s="75" customFormat="1" x14ac:dyDescent="0.25"/>
    <row r="59" s="75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9" zoomScaleNormal="100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56" t="s">
        <v>453</v>
      </c>
      <c r="B1" s="356"/>
      <c r="C1" s="356"/>
    </row>
    <row r="2" spans="1:4" ht="18.75" customHeight="1" x14ac:dyDescent="0.25">
      <c r="A2" s="271" t="s">
        <v>44</v>
      </c>
      <c r="B2" s="271" t="s">
        <v>45</v>
      </c>
      <c r="C2" s="271" t="s">
        <v>454</v>
      </c>
    </row>
    <row r="3" spans="1:4" ht="18.75" customHeight="1" x14ac:dyDescent="0.25">
      <c r="A3" s="24" t="s">
        <v>455</v>
      </c>
      <c r="B3" s="94">
        <f>SUM(B6:B14)</f>
        <v>67</v>
      </c>
      <c r="C3" s="88">
        <f>SUM(B6:B14)</f>
        <v>67</v>
      </c>
      <c r="D3" s="101">
        <f>SUM(B6:B14)-B4</f>
        <v>54</v>
      </c>
    </row>
    <row r="4" spans="1:4" ht="55.5" customHeight="1" x14ac:dyDescent="0.25">
      <c r="A4" s="90" t="s">
        <v>456</v>
      </c>
      <c r="B4" s="52">
        <v>13</v>
      </c>
      <c r="C4" s="87"/>
      <c r="D4" s="101"/>
    </row>
    <row r="5" spans="1:4" ht="18.75" x14ac:dyDescent="0.25">
      <c r="A5" s="275" t="s">
        <v>29</v>
      </c>
      <c r="B5" s="80"/>
      <c r="C5" s="81"/>
    </row>
    <row r="6" spans="1:4" ht="18.75" x14ac:dyDescent="0.25">
      <c r="A6" s="25" t="s">
        <v>457</v>
      </c>
      <c r="B6" s="19">
        <v>37</v>
      </c>
      <c r="C6" s="27">
        <f>100/B3*B6</f>
        <v>55.223880597014926</v>
      </c>
    </row>
    <row r="7" spans="1:4" ht="18.75" customHeight="1" x14ac:dyDescent="0.25">
      <c r="A7" s="25" t="s">
        <v>458</v>
      </c>
      <c r="B7" s="19">
        <v>6</v>
      </c>
      <c r="C7" s="27">
        <f>100/B3*B7</f>
        <v>8.9552238805970159</v>
      </c>
    </row>
    <row r="8" spans="1:4" ht="18.75" customHeight="1" x14ac:dyDescent="0.25">
      <c r="A8" s="25" t="s">
        <v>459</v>
      </c>
      <c r="B8" s="19">
        <v>0</v>
      </c>
      <c r="C8" s="27">
        <f>100/B3*B8</f>
        <v>0</v>
      </c>
    </row>
    <row r="9" spans="1:4" ht="18.75" customHeight="1" x14ac:dyDescent="0.25">
      <c r="A9" s="25" t="s">
        <v>460</v>
      </c>
      <c r="B9" s="19">
        <v>16</v>
      </c>
      <c r="C9" s="27">
        <f>100/B3*B9</f>
        <v>23.880597014925375</v>
      </c>
    </row>
    <row r="10" spans="1:4" ht="18.75" customHeight="1" x14ac:dyDescent="0.25">
      <c r="A10" s="25" t="s">
        <v>461</v>
      </c>
      <c r="B10" s="19">
        <v>2</v>
      </c>
      <c r="C10" s="27">
        <f>100/B3*B10</f>
        <v>2.9850746268656718</v>
      </c>
    </row>
    <row r="11" spans="1:4" ht="18.75" customHeight="1" x14ac:dyDescent="0.25">
      <c r="A11" s="25" t="s">
        <v>462</v>
      </c>
      <c r="B11" s="19">
        <v>4</v>
      </c>
      <c r="C11" s="27">
        <f>100/B3*B11</f>
        <v>5.9701492537313436</v>
      </c>
    </row>
    <row r="12" spans="1:4" ht="18.75" customHeight="1" x14ac:dyDescent="0.25">
      <c r="A12" s="25" t="s">
        <v>463</v>
      </c>
      <c r="B12" s="19">
        <v>1</v>
      </c>
      <c r="C12" s="27">
        <f>100/B3*B12</f>
        <v>1.4925373134328359</v>
      </c>
    </row>
    <row r="13" spans="1:4" ht="18.75" customHeight="1" x14ac:dyDescent="0.25">
      <c r="A13" s="25" t="s">
        <v>464</v>
      </c>
      <c r="B13" s="19">
        <v>0</v>
      </c>
      <c r="C13" s="27">
        <f>100/B3*B13</f>
        <v>0</v>
      </c>
    </row>
    <row r="14" spans="1:4" ht="18.75" customHeight="1" x14ac:dyDescent="0.25">
      <c r="A14" s="26" t="s">
        <v>465</v>
      </c>
      <c r="B14" s="19">
        <v>1</v>
      </c>
      <c r="C14" s="27">
        <f>100/B3*B14</f>
        <v>1.4925373134328359</v>
      </c>
    </row>
    <row r="15" spans="1:4" ht="18.75" x14ac:dyDescent="0.25">
      <c r="A15" s="275" t="s">
        <v>466</v>
      </c>
      <c r="B15" s="82">
        <f>SUM(B16,B18,B19,B20)</f>
        <v>54</v>
      </c>
      <c r="C15" s="83" t="str">
        <f>IF(B15=D3,"ПРАВИЛЬНО","НЕПРАВИЛЬНО")</f>
        <v>ПРАВИЛЬНО</v>
      </c>
    </row>
    <row r="16" spans="1:4" ht="18.75" customHeight="1" x14ac:dyDescent="0.25">
      <c r="A16" s="25" t="s">
        <v>467</v>
      </c>
      <c r="B16" s="32">
        <v>30</v>
      </c>
      <c r="C16" s="27">
        <f>100/D3*B16</f>
        <v>55.555555555555557</v>
      </c>
    </row>
    <row r="17" spans="1:3" ht="56.25" customHeight="1" x14ac:dyDescent="0.25">
      <c r="A17" s="29" t="s">
        <v>468</v>
      </c>
      <c r="B17" s="33">
        <v>2</v>
      </c>
      <c r="C17" s="27">
        <f>100/D3*B17</f>
        <v>3.7037037037037037</v>
      </c>
    </row>
    <row r="18" spans="1:3" ht="18.75" customHeight="1" x14ac:dyDescent="0.25">
      <c r="A18" s="25" t="s">
        <v>469</v>
      </c>
      <c r="B18" s="33">
        <v>0</v>
      </c>
      <c r="C18" s="27">
        <f>100/D3*B18</f>
        <v>0</v>
      </c>
    </row>
    <row r="19" spans="1:3" ht="18.75" customHeight="1" x14ac:dyDescent="0.25">
      <c r="A19" s="25" t="s">
        <v>470</v>
      </c>
      <c r="B19" s="33">
        <v>14</v>
      </c>
      <c r="C19" s="27">
        <f>100/D3*B19</f>
        <v>25.925925925925927</v>
      </c>
    </row>
    <row r="20" spans="1:3" ht="18.75" customHeight="1" x14ac:dyDescent="0.25">
      <c r="A20" s="25" t="s">
        <v>471</v>
      </c>
      <c r="B20" s="33">
        <v>10</v>
      </c>
      <c r="C20" s="27">
        <f>100/D3*B20</f>
        <v>18.518518518518519</v>
      </c>
    </row>
    <row r="21" spans="1:3" ht="18.75" x14ac:dyDescent="0.25">
      <c r="A21" s="275" t="s">
        <v>472</v>
      </c>
      <c r="B21" s="82">
        <f>SUM(B22:B25)</f>
        <v>67</v>
      </c>
      <c r="C21" s="83" t="str">
        <f>IF(B21=B3,"ПРАВИЛЬНО","НЕПРАВИЛЬНО")</f>
        <v>ПРАВИЛЬНО</v>
      </c>
    </row>
    <row r="22" spans="1:3" ht="18.75" customHeight="1" x14ac:dyDescent="0.25">
      <c r="A22" s="28" t="s">
        <v>473</v>
      </c>
      <c r="B22" s="32">
        <v>0</v>
      </c>
      <c r="C22" s="27">
        <f>100/B3*B22</f>
        <v>0</v>
      </c>
    </row>
    <row r="23" spans="1:3" ht="18.75" x14ac:dyDescent="0.25">
      <c r="A23" s="25" t="s">
        <v>474</v>
      </c>
      <c r="B23" s="33">
        <v>1</v>
      </c>
      <c r="C23" s="27">
        <f>100/B3*B23</f>
        <v>1.4925373134328359</v>
      </c>
    </row>
    <row r="24" spans="1:3" ht="18.75" x14ac:dyDescent="0.25">
      <c r="A24" s="25" t="s">
        <v>475</v>
      </c>
      <c r="B24" s="33">
        <v>15</v>
      </c>
      <c r="C24" s="27">
        <f>100/B3*B24</f>
        <v>22.388059701492537</v>
      </c>
    </row>
    <row r="25" spans="1:3" ht="18.75" customHeight="1" x14ac:dyDescent="0.25">
      <c r="A25" s="25" t="s">
        <v>476</v>
      </c>
      <c r="B25" s="33">
        <v>51</v>
      </c>
      <c r="C25" s="27">
        <f>100/B3*B25</f>
        <v>76.119402985074629</v>
      </c>
    </row>
    <row r="26" spans="1:3" ht="18.75" x14ac:dyDescent="0.25">
      <c r="A26" s="275" t="s">
        <v>477</v>
      </c>
      <c r="B26" s="82">
        <f>SUM(B27:B30)</f>
        <v>54</v>
      </c>
      <c r="C26" s="83" t="str">
        <f>IF(B26=D3,"ПРАВИЛЬНО","НЕПРАВИЛЬНО")</f>
        <v>ПРАВИЛЬНО</v>
      </c>
    </row>
    <row r="27" spans="1:3" ht="18.75" customHeight="1" x14ac:dyDescent="0.25">
      <c r="A27" s="30" t="s">
        <v>478</v>
      </c>
      <c r="B27" s="33">
        <v>6</v>
      </c>
      <c r="C27" s="27">
        <f>100/D3*B27</f>
        <v>11.111111111111111</v>
      </c>
    </row>
    <row r="28" spans="1:3" ht="18.75" customHeight="1" x14ac:dyDescent="0.25">
      <c r="A28" s="30" t="s">
        <v>479</v>
      </c>
      <c r="B28" s="33">
        <v>8</v>
      </c>
      <c r="C28" s="27">
        <f>100/D3*B28</f>
        <v>14.814814814814815</v>
      </c>
    </row>
    <row r="29" spans="1:3" ht="18.75" customHeight="1" x14ac:dyDescent="0.25">
      <c r="A29" s="30" t="s">
        <v>480</v>
      </c>
      <c r="B29" s="33">
        <v>10</v>
      </c>
      <c r="C29" s="27">
        <f>100/D3*B29</f>
        <v>18.518518518518519</v>
      </c>
    </row>
    <row r="30" spans="1:3" ht="18.75" customHeight="1" x14ac:dyDescent="0.25">
      <c r="A30" s="30" t="s">
        <v>481</v>
      </c>
      <c r="B30" s="33">
        <v>30</v>
      </c>
      <c r="C30" s="27">
        <f>100/D3*B30</f>
        <v>55.555555555555557</v>
      </c>
    </row>
    <row r="31" spans="1:3" ht="18.75" x14ac:dyDescent="0.25">
      <c r="A31" s="84" t="s">
        <v>482</v>
      </c>
      <c r="B31" s="82">
        <f>SUM(B32:B35)</f>
        <v>54</v>
      </c>
      <c r="C31" s="83" t="str">
        <f>IF(B31=D3,"ПРАВИЛЬНО","НЕПРАВИЛЬНО")</f>
        <v>ПРАВИЛЬНО</v>
      </c>
    </row>
    <row r="32" spans="1:3" ht="18.75" customHeight="1" x14ac:dyDescent="0.25">
      <c r="A32" s="25" t="s">
        <v>478</v>
      </c>
      <c r="B32" s="33">
        <v>22</v>
      </c>
      <c r="C32" s="27">
        <f>100/D3*B32</f>
        <v>40.74074074074074</v>
      </c>
    </row>
    <row r="33" spans="1:3" ht="18.75" customHeight="1" x14ac:dyDescent="0.25">
      <c r="A33" s="25" t="s">
        <v>479</v>
      </c>
      <c r="B33" s="33">
        <v>14</v>
      </c>
      <c r="C33" s="27">
        <f>100/D3*B33</f>
        <v>25.925925925925927</v>
      </c>
    </row>
    <row r="34" spans="1:3" ht="18.75" customHeight="1" x14ac:dyDescent="0.25">
      <c r="A34" s="25" t="s">
        <v>480</v>
      </c>
      <c r="B34" s="33">
        <v>9</v>
      </c>
      <c r="C34" s="27">
        <f>100/D3*B34</f>
        <v>16.666666666666668</v>
      </c>
    </row>
    <row r="35" spans="1:3" ht="18.75" customHeight="1" x14ac:dyDescent="0.25">
      <c r="A35" s="25" t="s">
        <v>481</v>
      </c>
      <c r="B35" s="33">
        <v>9</v>
      </c>
      <c r="C35" s="27">
        <f>100/D3*B35</f>
        <v>16.666666666666668</v>
      </c>
    </row>
    <row r="36" spans="1:3" ht="18.75" x14ac:dyDescent="0.25">
      <c r="A36" s="275" t="s">
        <v>483</v>
      </c>
      <c r="B36" s="82">
        <f>SUM(B37:B38)</f>
        <v>54</v>
      </c>
      <c r="C36" s="83" t="str">
        <f>IF(B36=D3,"ПРАВИЛЬНО","НЕПРАВИЛЬНО")</f>
        <v>ПРАВИЛЬНО</v>
      </c>
    </row>
    <row r="37" spans="1:3" ht="18.75" customHeight="1" x14ac:dyDescent="0.25">
      <c r="A37" s="25" t="s">
        <v>484</v>
      </c>
      <c r="B37" s="33">
        <v>38</v>
      </c>
      <c r="C37" s="27">
        <f>100/D3*B37</f>
        <v>70.370370370370367</v>
      </c>
    </row>
    <row r="38" spans="1:3" ht="18.75" customHeight="1" x14ac:dyDescent="0.25">
      <c r="A38" s="25" t="s">
        <v>485</v>
      </c>
      <c r="B38" s="33">
        <v>16</v>
      </c>
      <c r="C38" s="27">
        <f>100/D3*B38</f>
        <v>29.62962962962963</v>
      </c>
    </row>
    <row r="39" spans="1:3" ht="18.75" x14ac:dyDescent="0.3">
      <c r="A39" s="20"/>
      <c r="B39" s="22"/>
      <c r="C39" s="23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60" workbookViewId="0">
      <selection activeCell="I15" sqref="I15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11</v>
      </c>
      <c r="B1" s="1"/>
      <c r="C1" s="1"/>
      <c r="D1" s="1"/>
    </row>
    <row r="2" spans="1:6" ht="19.5" thickBot="1" x14ac:dyDescent="0.35">
      <c r="A2" s="2" t="s">
        <v>12</v>
      </c>
    </row>
    <row r="3" spans="1:6" ht="37.5" customHeight="1" x14ac:dyDescent="0.3">
      <c r="A3" s="187">
        <v>1</v>
      </c>
      <c r="B3" s="179" t="s">
        <v>13</v>
      </c>
      <c r="C3" s="180"/>
      <c r="D3" s="180"/>
      <c r="E3" s="181"/>
      <c r="F3" s="302" t="s">
        <v>535</v>
      </c>
    </row>
    <row r="4" spans="1:6" ht="32.25" customHeight="1" x14ac:dyDescent="0.3">
      <c r="A4" s="188">
        <v>2</v>
      </c>
      <c r="B4" s="113" t="s">
        <v>14</v>
      </c>
      <c r="C4" s="109"/>
      <c r="D4" s="109"/>
      <c r="E4" s="110"/>
      <c r="F4" s="303" t="s">
        <v>536</v>
      </c>
    </row>
    <row r="5" spans="1:6" ht="88.5" customHeight="1" x14ac:dyDescent="0.3">
      <c r="A5" s="189">
        <v>4</v>
      </c>
      <c r="B5" s="114" t="s">
        <v>15</v>
      </c>
      <c r="C5" s="107"/>
      <c r="D5" s="111"/>
      <c r="E5" s="108"/>
      <c r="F5" s="303" t="s">
        <v>537</v>
      </c>
    </row>
    <row r="6" spans="1:6" ht="37.5" customHeight="1" x14ac:dyDescent="0.3">
      <c r="A6" s="189">
        <v>5</v>
      </c>
      <c r="B6" s="112" t="s">
        <v>16</v>
      </c>
      <c r="C6" s="107"/>
      <c r="D6" s="107"/>
      <c r="E6" s="108"/>
      <c r="F6" s="303" t="s">
        <v>538</v>
      </c>
    </row>
    <row r="7" spans="1:6" ht="106.5" customHeight="1" x14ac:dyDescent="0.3">
      <c r="A7" s="189">
        <v>6</v>
      </c>
      <c r="B7" s="114" t="s">
        <v>17</v>
      </c>
      <c r="C7" s="107"/>
      <c r="D7" s="107"/>
      <c r="E7" s="108"/>
      <c r="F7" s="303" t="s">
        <v>539</v>
      </c>
    </row>
    <row r="8" spans="1:6" ht="140.25" customHeight="1" x14ac:dyDescent="0.3">
      <c r="A8" s="189">
        <v>7</v>
      </c>
      <c r="B8" s="114" t="s">
        <v>18</v>
      </c>
      <c r="C8" s="107"/>
      <c r="D8" s="107"/>
      <c r="E8" s="108"/>
      <c r="F8" s="304" t="s">
        <v>540</v>
      </c>
    </row>
    <row r="9" spans="1:6" ht="167.25" customHeight="1" x14ac:dyDescent="0.3">
      <c r="A9" s="189">
        <v>8</v>
      </c>
      <c r="B9" s="114" t="s">
        <v>19</v>
      </c>
      <c r="C9" s="107"/>
      <c r="D9" s="107"/>
      <c r="E9" s="108"/>
      <c r="F9" s="303" t="s">
        <v>541</v>
      </c>
    </row>
    <row r="10" spans="1:6" ht="114.75" customHeight="1" x14ac:dyDescent="0.3">
      <c r="A10" s="189">
        <v>9</v>
      </c>
      <c r="B10" s="114" t="s">
        <v>20</v>
      </c>
      <c r="C10" s="107"/>
      <c r="D10" s="107"/>
      <c r="E10" s="108"/>
      <c r="F10" s="182" t="s">
        <v>542</v>
      </c>
    </row>
    <row r="11" spans="1:6" ht="88.5" customHeight="1" x14ac:dyDescent="0.3">
      <c r="A11" s="189">
        <v>10</v>
      </c>
      <c r="B11" s="114" t="s">
        <v>21</v>
      </c>
      <c r="C11" s="107"/>
      <c r="D11" s="107"/>
      <c r="E11" s="108"/>
      <c r="F11" s="182"/>
    </row>
    <row r="12" spans="1:6" ht="135" customHeight="1" thickBot="1" x14ac:dyDescent="0.35">
      <c r="A12" s="190">
        <v>11</v>
      </c>
      <c r="B12" s="183" t="s">
        <v>22</v>
      </c>
      <c r="C12" s="184"/>
      <c r="D12" s="184"/>
      <c r="E12" s="185"/>
      <c r="F12" s="186" t="s">
        <v>543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4" sqref="D4:F6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25" t="s">
        <v>486</v>
      </c>
      <c r="B1" s="425"/>
      <c r="C1" s="425"/>
      <c r="D1" s="425"/>
      <c r="E1" s="425"/>
      <c r="F1" s="425"/>
    </row>
    <row r="2" spans="1:6" ht="98.25" customHeight="1" x14ac:dyDescent="0.25">
      <c r="A2" s="271" t="s">
        <v>487</v>
      </c>
      <c r="B2" s="271" t="s">
        <v>488</v>
      </c>
      <c r="C2" s="271" t="s">
        <v>489</v>
      </c>
      <c r="D2" s="271" t="s">
        <v>487</v>
      </c>
      <c r="E2" s="271" t="s">
        <v>488</v>
      </c>
      <c r="F2" s="271" t="s">
        <v>489</v>
      </c>
    </row>
    <row r="3" spans="1:6" ht="37.5" x14ac:dyDescent="0.25">
      <c r="A3" s="70" t="s">
        <v>490</v>
      </c>
      <c r="B3" s="31">
        <f>B4+B5+B6+B7+B8+B9+B10+B11+B12+B13+B14+B15+B16+B17+B18+B19+B20+B21+B22+B23+B24</f>
        <v>12</v>
      </c>
      <c r="C3" s="94"/>
      <c r="D3" s="70" t="s">
        <v>491</v>
      </c>
      <c r="E3" s="31">
        <f>E4+E5+E6+E7+E8+E9+E10+E11+E12+E13+E14+E15+E16+E17+E18+E19+E20+E21+E22+E23+E24</f>
        <v>6</v>
      </c>
      <c r="F3" s="94"/>
    </row>
    <row r="4" spans="1:6" ht="225" x14ac:dyDescent="0.25">
      <c r="A4" s="177"/>
      <c r="B4" s="19">
        <v>3</v>
      </c>
      <c r="C4" s="93" t="s">
        <v>516</v>
      </c>
      <c r="D4" s="72"/>
      <c r="E4" s="19">
        <v>1</v>
      </c>
      <c r="F4" s="62" t="s">
        <v>517</v>
      </c>
    </row>
    <row r="5" spans="1:6" ht="23.25" customHeight="1" x14ac:dyDescent="0.25">
      <c r="A5" s="71"/>
      <c r="B5" s="19">
        <v>5</v>
      </c>
      <c r="C5" s="93" t="s">
        <v>519</v>
      </c>
      <c r="D5" s="71"/>
      <c r="E5" s="19">
        <v>1</v>
      </c>
      <c r="F5" s="62" t="s">
        <v>518</v>
      </c>
    </row>
    <row r="6" spans="1:6" ht="37.5" x14ac:dyDescent="0.25">
      <c r="A6" s="71"/>
      <c r="B6" s="19">
        <v>4</v>
      </c>
      <c r="C6" s="93" t="s">
        <v>680</v>
      </c>
      <c r="D6" s="71"/>
      <c r="E6" s="19">
        <v>4</v>
      </c>
      <c r="F6" s="62" t="s">
        <v>680</v>
      </c>
    </row>
    <row r="7" spans="1:6" ht="18.75" x14ac:dyDescent="0.25">
      <c r="A7" s="71"/>
      <c r="B7" s="19"/>
      <c r="C7" s="93"/>
      <c r="D7" s="71"/>
      <c r="E7" s="19"/>
      <c r="F7" s="62"/>
    </row>
    <row r="8" spans="1:6" ht="18.75" x14ac:dyDescent="0.25">
      <c r="A8" s="71"/>
      <c r="B8" s="19"/>
      <c r="C8" s="93"/>
      <c r="D8" s="71"/>
      <c r="E8" s="19"/>
      <c r="F8" s="62"/>
    </row>
    <row r="9" spans="1:6" ht="18.75" x14ac:dyDescent="0.25">
      <c r="A9" s="71"/>
      <c r="B9" s="19"/>
      <c r="C9" s="93"/>
      <c r="D9" s="71"/>
      <c r="E9" s="19"/>
      <c r="F9" s="62"/>
    </row>
    <row r="10" spans="1:6" ht="18.75" x14ac:dyDescent="0.25">
      <c r="A10" s="71"/>
      <c r="B10" s="19"/>
      <c r="C10" s="62"/>
      <c r="D10" s="71"/>
      <c r="E10" s="19"/>
      <c r="F10" s="62"/>
    </row>
    <row r="11" spans="1:6" ht="18.75" x14ac:dyDescent="0.25">
      <c r="A11" s="71"/>
      <c r="B11" s="19"/>
      <c r="C11" s="62"/>
      <c r="D11" s="71"/>
      <c r="E11" s="19"/>
      <c r="F11" s="62"/>
    </row>
    <row r="12" spans="1:6" ht="18.75" x14ac:dyDescent="0.25">
      <c r="A12" s="71"/>
      <c r="B12" s="19"/>
      <c r="C12" s="62"/>
      <c r="D12" s="71"/>
      <c r="E12" s="19"/>
      <c r="F12" s="62"/>
    </row>
    <row r="13" spans="1:6" ht="18.75" x14ac:dyDescent="0.25">
      <c r="A13" s="71"/>
      <c r="B13" s="19"/>
      <c r="C13" s="62"/>
      <c r="D13" s="71"/>
      <c r="E13" s="19"/>
      <c r="F13" s="62"/>
    </row>
    <row r="14" spans="1:6" ht="18.75" x14ac:dyDescent="0.25">
      <c r="A14" s="71"/>
      <c r="B14" s="19"/>
      <c r="C14" s="62"/>
      <c r="D14" s="71"/>
      <c r="E14" s="19"/>
      <c r="F14" s="62"/>
    </row>
    <row r="15" spans="1:6" ht="18.75" x14ac:dyDescent="0.25">
      <c r="A15" s="71"/>
      <c r="B15" s="19"/>
      <c r="C15" s="62"/>
      <c r="D15" s="71"/>
      <c r="E15" s="19"/>
      <c r="F15" s="62"/>
    </row>
    <row r="16" spans="1:6" ht="18.75" x14ac:dyDescent="0.25">
      <c r="A16" s="71"/>
      <c r="B16" s="19"/>
      <c r="C16" s="62"/>
      <c r="D16" s="71"/>
      <c r="E16" s="19"/>
      <c r="F16" s="62"/>
    </row>
    <row r="17" spans="1:6" ht="18.75" x14ac:dyDescent="0.25">
      <c r="A17" s="71"/>
      <c r="B17" s="19"/>
      <c r="C17" s="62"/>
      <c r="D17" s="71"/>
      <c r="E17" s="19"/>
      <c r="F17" s="62"/>
    </row>
    <row r="18" spans="1:6" ht="18.75" x14ac:dyDescent="0.25">
      <c r="A18" s="71"/>
      <c r="B18" s="19"/>
      <c r="C18" s="62"/>
      <c r="D18" s="71"/>
      <c r="E18" s="19"/>
      <c r="F18" s="62"/>
    </row>
    <row r="19" spans="1:6" ht="18.75" x14ac:dyDescent="0.25">
      <c r="A19" s="71"/>
      <c r="B19" s="19"/>
      <c r="C19" s="62"/>
      <c r="D19" s="71"/>
      <c r="E19" s="19"/>
      <c r="F19" s="62"/>
    </row>
    <row r="20" spans="1:6" ht="18.75" x14ac:dyDescent="0.25">
      <c r="A20" s="71"/>
      <c r="B20" s="19"/>
      <c r="C20" s="62"/>
      <c r="D20" s="71"/>
      <c r="E20" s="19"/>
      <c r="F20" s="62"/>
    </row>
    <row r="21" spans="1:6" ht="18.75" x14ac:dyDescent="0.25">
      <c r="A21" s="71"/>
      <c r="B21" s="19"/>
      <c r="C21" s="62"/>
      <c r="D21" s="71"/>
      <c r="E21" s="19"/>
      <c r="F21" s="62"/>
    </row>
    <row r="22" spans="1:6" ht="18.75" x14ac:dyDescent="0.25">
      <c r="A22" s="71"/>
      <c r="B22" s="19"/>
      <c r="C22" s="62"/>
      <c r="D22" s="71"/>
      <c r="E22" s="19"/>
      <c r="F22" s="62"/>
    </row>
    <row r="23" spans="1:6" ht="18.75" x14ac:dyDescent="0.25">
      <c r="A23" s="71"/>
      <c r="B23" s="19"/>
      <c r="C23" s="62"/>
      <c r="D23" s="71"/>
      <c r="E23" s="19"/>
      <c r="F23" s="62"/>
    </row>
    <row r="24" spans="1:6" ht="18.75" x14ac:dyDescent="0.25">
      <c r="A24" s="71"/>
      <c r="B24" s="19"/>
      <c r="C24" s="62"/>
      <c r="D24" s="71"/>
      <c r="E24" s="19"/>
      <c r="F24" s="62"/>
    </row>
  </sheetData>
  <sheetProtection sheet="1"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B4" sqref="B4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46" t="s">
        <v>492</v>
      </c>
      <c r="B1" s="346"/>
      <c r="C1" s="346"/>
      <c r="D1" s="346"/>
      <c r="E1" s="346"/>
    </row>
    <row r="2" spans="1:5" ht="18.75" x14ac:dyDescent="0.25">
      <c r="A2" s="367" t="s">
        <v>493</v>
      </c>
      <c r="B2" s="426" t="s">
        <v>494</v>
      </c>
      <c r="C2" s="426"/>
      <c r="D2" s="426"/>
      <c r="E2" s="426"/>
    </row>
    <row r="3" spans="1:5" ht="57.75" customHeight="1" x14ac:dyDescent="0.25">
      <c r="A3" s="367"/>
      <c r="B3" s="268" t="s">
        <v>495</v>
      </c>
      <c r="C3" s="268" t="s">
        <v>496</v>
      </c>
      <c r="D3" s="270" t="s">
        <v>497</v>
      </c>
      <c r="E3" s="271" t="s">
        <v>498</v>
      </c>
    </row>
    <row r="4" spans="1:5" ht="18.75" x14ac:dyDescent="0.25">
      <c r="A4" s="26" t="s">
        <v>2</v>
      </c>
      <c r="B4" s="19">
        <v>0</v>
      </c>
      <c r="C4" s="77">
        <v>0</v>
      </c>
      <c r="D4" s="96">
        <v>0</v>
      </c>
      <c r="E4" s="96">
        <v>0</v>
      </c>
    </row>
    <row r="5" spans="1:5" ht="18.75" x14ac:dyDescent="0.25">
      <c r="A5" s="29" t="s">
        <v>499</v>
      </c>
      <c r="B5" s="21">
        <v>0</v>
      </c>
      <c r="C5" s="77">
        <v>0</v>
      </c>
      <c r="D5" s="96">
        <v>0</v>
      </c>
      <c r="E5" s="96">
        <v>0</v>
      </c>
    </row>
    <row r="6" spans="1:5" ht="18.75" x14ac:dyDescent="0.25">
      <c r="A6" s="48" t="s">
        <v>500</v>
      </c>
      <c r="B6" s="77">
        <v>0</v>
      </c>
      <c r="C6" s="77">
        <v>0</v>
      </c>
      <c r="D6" s="96">
        <v>0</v>
      </c>
      <c r="E6" s="96">
        <v>0</v>
      </c>
    </row>
    <row r="7" spans="1:5" ht="18.75" x14ac:dyDescent="0.25">
      <c r="A7" s="48" t="s">
        <v>501</v>
      </c>
      <c r="B7" s="77">
        <v>0</v>
      </c>
      <c r="C7" s="77">
        <v>0</v>
      </c>
      <c r="D7" s="96">
        <v>0</v>
      </c>
      <c r="E7" s="96">
        <v>0</v>
      </c>
    </row>
    <row r="8" spans="1:5" ht="18.75" x14ac:dyDescent="0.25">
      <c r="A8" s="29" t="s">
        <v>502</v>
      </c>
      <c r="B8" s="21">
        <v>1</v>
      </c>
      <c r="C8" s="77">
        <v>0</v>
      </c>
      <c r="D8" s="96">
        <v>0</v>
      </c>
      <c r="E8" s="76">
        <v>0</v>
      </c>
    </row>
    <row r="9" spans="1:5" ht="18.75" x14ac:dyDescent="0.25">
      <c r="A9" s="48" t="s">
        <v>503</v>
      </c>
      <c r="B9" s="96">
        <v>0</v>
      </c>
      <c r="C9" s="77">
        <v>0</v>
      </c>
      <c r="D9" s="96">
        <v>0</v>
      </c>
      <c r="E9" s="96">
        <v>0</v>
      </c>
    </row>
    <row r="10" spans="1:5" ht="18.75" x14ac:dyDescent="0.25">
      <c r="A10" s="48" t="s">
        <v>504</v>
      </c>
      <c r="B10" s="77">
        <v>0</v>
      </c>
      <c r="C10" s="77">
        <v>0</v>
      </c>
      <c r="D10" s="96">
        <v>0</v>
      </c>
      <c r="E10" s="96">
        <v>0</v>
      </c>
    </row>
    <row r="11" spans="1:5" ht="18.75" x14ac:dyDescent="0.25">
      <c r="A11" s="48" t="s">
        <v>505</v>
      </c>
      <c r="B11" s="77">
        <v>0</v>
      </c>
      <c r="C11" s="77">
        <v>0</v>
      </c>
      <c r="D11" s="96">
        <v>0</v>
      </c>
      <c r="E11" s="96">
        <v>0</v>
      </c>
    </row>
    <row r="12" spans="1:5" ht="18.75" x14ac:dyDescent="0.25">
      <c r="A12" s="48" t="s">
        <v>506</v>
      </c>
      <c r="B12" s="77">
        <v>0</v>
      </c>
      <c r="C12" s="77">
        <v>0</v>
      </c>
      <c r="D12" s="96">
        <v>0</v>
      </c>
      <c r="E12" s="96">
        <v>0</v>
      </c>
    </row>
    <row r="13" spans="1:5" ht="18.75" x14ac:dyDescent="0.25">
      <c r="A13" s="48" t="s">
        <v>507</v>
      </c>
      <c r="B13" s="77">
        <v>0</v>
      </c>
      <c r="C13" s="77">
        <v>0</v>
      </c>
      <c r="D13" s="96">
        <v>0</v>
      </c>
      <c r="E13" s="96">
        <v>0</v>
      </c>
    </row>
    <row r="14" spans="1:5" ht="37.5" x14ac:dyDescent="0.25">
      <c r="A14" s="29" t="s">
        <v>508</v>
      </c>
      <c r="B14" s="77">
        <v>0</v>
      </c>
      <c r="C14" s="77">
        <v>0</v>
      </c>
      <c r="D14" s="96">
        <v>0</v>
      </c>
      <c r="E14" s="96">
        <v>0</v>
      </c>
    </row>
    <row r="15" spans="1:5" ht="18.75" x14ac:dyDescent="0.25">
      <c r="A15" s="61" t="s">
        <v>443</v>
      </c>
      <c r="B15" s="96">
        <v>0</v>
      </c>
      <c r="C15" s="77">
        <v>1</v>
      </c>
      <c r="D15" s="96">
        <v>0</v>
      </c>
      <c r="E15" s="96">
        <v>0</v>
      </c>
    </row>
    <row r="16" spans="1:5" ht="18.75" x14ac:dyDescent="0.25">
      <c r="A16" s="48" t="s">
        <v>444</v>
      </c>
      <c r="B16" s="77">
        <v>0</v>
      </c>
      <c r="C16" s="77">
        <v>1</v>
      </c>
      <c r="D16" s="96">
        <v>0</v>
      </c>
      <c r="E16" s="96">
        <v>0</v>
      </c>
    </row>
    <row r="17" spans="1:5" ht="18.75" x14ac:dyDescent="0.25">
      <c r="A17" s="276" t="s">
        <v>509</v>
      </c>
      <c r="B17" s="78">
        <f>B4+B5+B6+B7+B8+B9+B10+B11+B12+B13+B14+B15+B16</f>
        <v>1</v>
      </c>
      <c r="C17" s="31">
        <f>C4+C5+C6+C7+C8+C9+C10+C11+C12+C13+C14+C15+C16</f>
        <v>2</v>
      </c>
      <c r="D17" s="31">
        <f>D4+D5+D6+D7+D8+D9+D10+D11+D12+D13+D14+D15+D16</f>
        <v>0</v>
      </c>
      <c r="E17" s="31">
        <f>E4+E5+E6+E7+E8+E9+E10+E11+E12+E13+E14+E15+E16</f>
        <v>0</v>
      </c>
    </row>
    <row r="18" spans="1:5" ht="18.75" x14ac:dyDescent="0.3">
      <c r="A18" s="20"/>
      <c r="B18" s="20"/>
      <c r="C18" s="20"/>
      <c r="D18" s="20"/>
      <c r="E18" s="20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G9" sqref="G9:G10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56" t="s">
        <v>23</v>
      </c>
      <c r="B1" s="356"/>
      <c r="C1" s="356"/>
      <c r="D1" s="356"/>
      <c r="E1" s="356"/>
      <c r="F1" s="356"/>
      <c r="G1" s="356"/>
      <c r="H1" s="356"/>
    </row>
    <row r="2" spans="1:9" s="4" customFormat="1" ht="18.75" x14ac:dyDescent="0.3">
      <c r="A2" s="35" t="s">
        <v>24</v>
      </c>
      <c r="B2" s="35"/>
      <c r="C2" s="35"/>
      <c r="D2" s="35"/>
      <c r="E2" s="35"/>
      <c r="F2" s="35"/>
      <c r="G2" s="35"/>
      <c r="H2" s="35"/>
    </row>
    <row r="3" spans="1:9" s="1" customFormat="1" ht="21" customHeight="1" x14ac:dyDescent="0.3">
      <c r="A3" s="357" t="s">
        <v>25</v>
      </c>
      <c r="B3" s="360" t="s">
        <v>26</v>
      </c>
      <c r="C3" s="363" t="s">
        <v>27</v>
      </c>
      <c r="D3" s="364"/>
      <c r="E3" s="363" t="s">
        <v>28</v>
      </c>
      <c r="F3" s="364"/>
      <c r="G3" s="367" t="s">
        <v>29</v>
      </c>
      <c r="H3" s="367"/>
    </row>
    <row r="4" spans="1:9" s="1" customFormat="1" ht="54" customHeight="1" x14ac:dyDescent="0.3">
      <c r="A4" s="358"/>
      <c r="B4" s="361"/>
      <c r="C4" s="365"/>
      <c r="D4" s="366"/>
      <c r="E4" s="365"/>
      <c r="F4" s="362"/>
      <c r="G4" s="367" t="s">
        <v>30</v>
      </c>
      <c r="H4" s="367" t="s">
        <v>31</v>
      </c>
    </row>
    <row r="5" spans="1:9" s="1" customFormat="1" ht="18.75" hidden="1" customHeight="1" x14ac:dyDescent="0.3">
      <c r="A5" s="358"/>
      <c r="B5" s="361"/>
      <c r="C5" s="36"/>
      <c r="D5" s="36"/>
      <c r="E5" s="36"/>
      <c r="F5" s="37"/>
      <c r="G5" s="367"/>
      <c r="H5" s="367"/>
    </row>
    <row r="6" spans="1:9" s="1" customFormat="1" ht="21.75" customHeight="1" x14ac:dyDescent="0.3">
      <c r="A6" s="359"/>
      <c r="B6" s="362"/>
      <c r="C6" s="271" t="s">
        <v>32</v>
      </c>
      <c r="D6" s="271" t="s">
        <v>33</v>
      </c>
      <c r="E6" s="271" t="s">
        <v>32</v>
      </c>
      <c r="F6" s="275" t="s">
        <v>33</v>
      </c>
      <c r="G6" s="367"/>
      <c r="H6" s="367"/>
    </row>
    <row r="7" spans="1:9" s="1" customFormat="1" ht="39" customHeight="1" x14ac:dyDescent="0.3">
      <c r="A7" s="38">
        <v>1</v>
      </c>
      <c r="B7" s="39" t="s">
        <v>34</v>
      </c>
      <c r="C7" s="272">
        <v>33</v>
      </c>
      <c r="D7" s="272">
        <v>33</v>
      </c>
      <c r="E7" s="272">
        <v>800</v>
      </c>
      <c r="F7" s="272">
        <v>811</v>
      </c>
      <c r="G7" s="272">
        <v>0</v>
      </c>
      <c r="H7" s="272">
        <v>0</v>
      </c>
    </row>
    <row r="8" spans="1:9" s="1" customFormat="1" ht="39" customHeight="1" x14ac:dyDescent="0.3">
      <c r="A8" s="38">
        <v>2</v>
      </c>
      <c r="B8" s="39" t="s">
        <v>35</v>
      </c>
      <c r="C8" s="272">
        <v>1</v>
      </c>
      <c r="D8" s="272">
        <v>1</v>
      </c>
      <c r="E8" s="272">
        <v>14</v>
      </c>
      <c r="F8" s="272">
        <v>15</v>
      </c>
      <c r="G8" s="272">
        <v>0</v>
      </c>
      <c r="H8" s="272">
        <v>0</v>
      </c>
    </row>
    <row r="9" spans="1:9" s="1" customFormat="1" ht="19.5" customHeight="1" x14ac:dyDescent="0.3">
      <c r="A9" s="373">
        <v>3</v>
      </c>
      <c r="B9" s="91" t="s">
        <v>36</v>
      </c>
      <c r="C9" s="375">
        <v>4</v>
      </c>
      <c r="D9" s="375">
        <v>5</v>
      </c>
      <c r="E9" s="377">
        <v>117</v>
      </c>
      <c r="F9" s="378"/>
      <c r="G9" s="375">
        <v>0</v>
      </c>
      <c r="H9" s="89">
        <v>0</v>
      </c>
    </row>
    <row r="10" spans="1:9" s="1" customFormat="1" ht="18.75" customHeight="1" x14ac:dyDescent="0.3">
      <c r="A10" s="374"/>
      <c r="B10" s="91" t="s">
        <v>37</v>
      </c>
      <c r="C10" s="376"/>
      <c r="D10" s="376"/>
      <c r="E10" s="272">
        <v>104</v>
      </c>
      <c r="F10" s="272">
        <v>117</v>
      </c>
      <c r="G10" s="376"/>
      <c r="H10" s="272">
        <v>0</v>
      </c>
    </row>
    <row r="11" spans="1:9" s="1" customFormat="1" ht="56.25" customHeight="1" x14ac:dyDescent="0.3">
      <c r="A11" s="38">
        <v>4</v>
      </c>
      <c r="B11" s="40" t="s">
        <v>38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</row>
    <row r="12" spans="1:9" s="1" customFormat="1" ht="56.25" x14ac:dyDescent="0.3">
      <c r="A12" s="38">
        <v>5</v>
      </c>
      <c r="B12" s="39" t="s">
        <v>39</v>
      </c>
      <c r="C12" s="272">
        <v>12</v>
      </c>
      <c r="D12" s="272">
        <v>11</v>
      </c>
      <c r="E12" s="272">
        <v>253</v>
      </c>
      <c r="F12" s="272">
        <v>228</v>
      </c>
      <c r="G12" s="272">
        <v>1</v>
      </c>
      <c r="H12" s="272">
        <v>14</v>
      </c>
    </row>
    <row r="13" spans="1:9" s="1" customFormat="1" ht="39" customHeight="1" x14ac:dyDescent="0.3">
      <c r="A13" s="38">
        <v>6</v>
      </c>
      <c r="B13" s="40" t="s">
        <v>40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</row>
    <row r="14" spans="1:9" s="2" customFormat="1" ht="39" customHeight="1" x14ac:dyDescent="0.3">
      <c r="A14" s="379" t="s">
        <v>41</v>
      </c>
      <c r="B14" s="380"/>
      <c r="C14" s="383">
        <f>C13+C12+C11+C9+C8+C7</f>
        <v>50</v>
      </c>
      <c r="D14" s="383">
        <f>D13+D12+D11+D9+D8+D7</f>
        <v>50</v>
      </c>
      <c r="E14" s="41">
        <f>E7+E8+E11+E12+E13</f>
        <v>1067</v>
      </c>
      <c r="F14" s="41">
        <f>F7+F8+F11+F12+F13</f>
        <v>1054</v>
      </c>
      <c r="G14" s="383">
        <f>G7+G8+G9+G11+G12+G13</f>
        <v>1</v>
      </c>
      <c r="H14" s="41"/>
      <c r="I14" s="100"/>
    </row>
    <row r="15" spans="1:9" ht="39" customHeight="1" x14ac:dyDescent="0.25">
      <c r="A15" s="381"/>
      <c r="B15" s="382"/>
      <c r="C15" s="384"/>
      <c r="D15" s="384"/>
      <c r="E15" s="42">
        <f>E10</f>
        <v>104</v>
      </c>
      <c r="F15" s="42">
        <f>F10</f>
        <v>117</v>
      </c>
      <c r="G15" s="384"/>
      <c r="H15" s="42"/>
    </row>
    <row r="16" spans="1:9" ht="18.75" x14ac:dyDescent="0.3">
      <c r="A16" s="368" t="s">
        <v>42</v>
      </c>
      <c r="B16" s="369"/>
      <c r="C16" s="370">
        <f>F14+E9</f>
        <v>1171</v>
      </c>
      <c r="D16" s="371"/>
      <c r="E16" s="371"/>
      <c r="F16" s="371"/>
      <c r="G16" s="371"/>
      <c r="H16" s="372"/>
      <c r="I16" s="97">
        <f>F14+F15</f>
        <v>1171</v>
      </c>
    </row>
    <row r="17" spans="8:32" s="3" customFormat="1" x14ac:dyDescent="0.25"/>
    <row r="18" spans="8:32" s="3" customFormat="1" ht="15" customHeight="1" x14ac:dyDescent="0.3">
      <c r="I18" s="8"/>
      <c r="J18" s="8"/>
      <c r="K18" s="8"/>
      <c r="L18" s="8"/>
      <c r="M18" s="8"/>
      <c r="N18" s="8"/>
      <c r="O18" s="8"/>
      <c r="P18" s="8"/>
      <c r="Q18" s="8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8:32" s="3" customFormat="1" ht="15" customHeight="1" x14ac:dyDescent="0.3">
      <c r="I19" s="8"/>
      <c r="J19" s="8"/>
      <c r="K19" s="8"/>
      <c r="L19" s="8"/>
      <c r="M19" s="8"/>
      <c r="N19" s="8"/>
      <c r="O19" s="8"/>
      <c r="P19" s="8"/>
      <c r="Q19" s="8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8:32" s="3" customFormat="1" ht="18.75" x14ac:dyDescent="0.3">
      <c r="I20" s="10"/>
      <c r="J20" s="11"/>
      <c r="K20" s="12"/>
      <c r="L20" s="11"/>
      <c r="M20" s="11"/>
      <c r="N20" s="11"/>
      <c r="O20" s="13"/>
      <c r="P20" s="11"/>
      <c r="Q20" s="11"/>
      <c r="R20" s="12"/>
      <c r="S20" s="11"/>
      <c r="T20" s="11"/>
      <c r="U20" s="14"/>
      <c r="V20" s="12"/>
      <c r="W20" s="15"/>
      <c r="X20" s="11"/>
      <c r="Y20" s="12"/>
      <c r="Z20" s="11"/>
      <c r="AA20" s="11"/>
      <c r="AB20" s="12"/>
      <c r="AC20" s="9"/>
      <c r="AD20" s="9"/>
      <c r="AE20" s="9"/>
      <c r="AF20" s="9"/>
    </row>
    <row r="21" spans="8:32" s="3" customFormat="1" ht="18.75" x14ac:dyDescent="0.3">
      <c r="I21" s="10"/>
      <c r="J21" s="11"/>
      <c r="K21" s="12"/>
      <c r="L21" s="11"/>
      <c r="M21" s="11"/>
      <c r="N21" s="11"/>
      <c r="O21" s="13"/>
      <c r="P21" s="11"/>
      <c r="Q21" s="11"/>
      <c r="R21" s="12"/>
      <c r="S21" s="11"/>
      <c r="T21" s="11"/>
      <c r="U21" s="14"/>
      <c r="V21" s="12"/>
      <c r="W21" s="15"/>
      <c r="X21" s="11"/>
      <c r="Y21" s="12"/>
      <c r="Z21" s="11"/>
      <c r="AA21" s="11"/>
      <c r="AB21" s="12"/>
      <c r="AC21" s="9"/>
      <c r="AD21" s="9"/>
      <c r="AE21" s="9"/>
      <c r="AF21" s="9"/>
    </row>
    <row r="22" spans="8:32" s="3" customFormat="1" ht="18.75" x14ac:dyDescent="0.3">
      <c r="I22" s="10"/>
      <c r="J22" s="11"/>
      <c r="K22" s="12"/>
      <c r="L22" s="11"/>
      <c r="M22" s="11"/>
      <c r="N22" s="11"/>
      <c r="O22" s="13"/>
      <c r="P22" s="11"/>
      <c r="Q22" s="11"/>
      <c r="R22" s="12"/>
      <c r="S22" s="11"/>
      <c r="T22" s="11"/>
      <c r="U22" s="14"/>
      <c r="V22" s="12"/>
      <c r="W22" s="15"/>
      <c r="X22" s="11"/>
      <c r="Y22" s="12"/>
      <c r="Z22" s="11"/>
      <c r="AA22" s="11"/>
      <c r="AB22" s="12"/>
      <c r="AC22" s="9"/>
      <c r="AD22" s="9"/>
      <c r="AE22" s="9"/>
      <c r="AF22" s="9"/>
    </row>
    <row r="23" spans="8:32" s="3" customFormat="1" ht="18.75" x14ac:dyDescent="0.3">
      <c r="I23" s="10"/>
      <c r="J23" s="11"/>
      <c r="K23" s="12"/>
      <c r="L23" s="11"/>
      <c r="M23" s="11"/>
      <c r="N23" s="11"/>
      <c r="O23" s="13"/>
      <c r="P23" s="11"/>
      <c r="Q23" s="11"/>
      <c r="R23" s="12"/>
      <c r="S23" s="11"/>
      <c r="T23" s="11"/>
      <c r="U23" s="14"/>
      <c r="V23" s="12"/>
      <c r="W23" s="15"/>
      <c r="X23" s="11"/>
      <c r="Y23" s="12"/>
      <c r="Z23" s="11"/>
      <c r="AA23" s="11"/>
      <c r="AB23" s="12"/>
      <c r="AC23" s="9"/>
      <c r="AD23" s="9"/>
      <c r="AE23" s="9"/>
      <c r="AF23" s="9"/>
    </row>
    <row r="24" spans="8:32" s="3" customFormat="1" ht="18.75" x14ac:dyDescent="0.3">
      <c r="I24" s="10"/>
      <c r="J24" s="11"/>
      <c r="K24" s="12"/>
      <c r="L24" s="11"/>
      <c r="M24" s="11"/>
      <c r="N24" s="11"/>
      <c r="O24" s="13"/>
      <c r="P24" s="11"/>
      <c r="Q24" s="11"/>
      <c r="R24" s="12"/>
      <c r="S24" s="11"/>
      <c r="T24" s="11"/>
      <c r="U24" s="11"/>
      <c r="V24" s="12"/>
      <c r="W24" s="15"/>
      <c r="X24" s="11"/>
      <c r="Y24" s="12"/>
      <c r="Z24" s="11"/>
      <c r="AA24" s="11"/>
      <c r="AB24" s="12"/>
      <c r="AC24" s="9"/>
      <c r="AD24" s="9"/>
      <c r="AE24" s="9"/>
      <c r="AF24" s="9"/>
    </row>
    <row r="25" spans="8:32" s="3" customFormat="1" ht="18.75" customHeight="1" x14ac:dyDescent="0.3">
      <c r="I25" s="8"/>
      <c r="J25" s="11"/>
      <c r="K25" s="12"/>
      <c r="L25" s="11"/>
      <c r="M25" s="11"/>
      <c r="N25" s="12"/>
      <c r="O25" s="13"/>
      <c r="P25" s="11"/>
      <c r="Q25" s="11"/>
      <c r="R25" s="12"/>
      <c r="S25" s="12"/>
      <c r="T25" s="11"/>
      <c r="U25" s="12"/>
      <c r="V25" s="12"/>
      <c r="W25" s="15"/>
      <c r="X25" s="11"/>
      <c r="Y25" s="12"/>
      <c r="Z25" s="11"/>
      <c r="AA25" s="12"/>
      <c r="AB25" s="12"/>
      <c r="AC25" s="9"/>
      <c r="AD25" s="9"/>
      <c r="AE25" s="9"/>
      <c r="AF25" s="9"/>
    </row>
    <row r="26" spans="8:32" s="3" customFormat="1" ht="18.75" x14ac:dyDescent="0.3">
      <c r="I26" s="10"/>
      <c r="J26" s="11"/>
      <c r="K26" s="12"/>
      <c r="L26" s="11"/>
      <c r="M26" s="11"/>
      <c r="N26" s="11"/>
      <c r="O26" s="13"/>
      <c r="P26" s="11"/>
      <c r="Q26" s="11"/>
      <c r="R26" s="12"/>
      <c r="S26" s="12"/>
      <c r="T26" s="11"/>
      <c r="U26" s="14"/>
      <c r="V26" s="12"/>
      <c r="W26" s="15"/>
      <c r="X26" s="11"/>
      <c r="Y26" s="12"/>
      <c r="Z26" s="11"/>
      <c r="AA26" s="11"/>
      <c r="AB26" s="12"/>
      <c r="AC26" s="9"/>
      <c r="AD26" s="9"/>
      <c r="AE26" s="9"/>
      <c r="AF26" s="9"/>
    </row>
    <row r="27" spans="8:32" s="3" customFormat="1" ht="18.75" x14ac:dyDescent="0.3">
      <c r="I27" s="10"/>
      <c r="J27" s="11"/>
      <c r="K27" s="12"/>
      <c r="L27" s="11"/>
      <c r="M27" s="11"/>
      <c r="N27" s="11"/>
      <c r="O27" s="13"/>
      <c r="P27" s="11"/>
      <c r="Q27" s="11"/>
      <c r="R27" s="12"/>
      <c r="S27" s="11"/>
      <c r="T27" s="11"/>
      <c r="U27" s="14"/>
      <c r="V27" s="12"/>
      <c r="W27" s="15"/>
      <c r="X27" s="11"/>
      <c r="Y27" s="12"/>
      <c r="Z27" s="11"/>
      <c r="AA27" s="11"/>
      <c r="AB27" s="12"/>
      <c r="AC27" s="9"/>
      <c r="AD27" s="9"/>
      <c r="AE27" s="9"/>
      <c r="AF27" s="9"/>
    </row>
    <row r="28" spans="8:32" ht="18.75" x14ac:dyDescent="0.3">
      <c r="I28" s="10"/>
      <c r="J28" s="11"/>
      <c r="K28" s="12"/>
      <c r="L28" s="11"/>
      <c r="M28" s="11"/>
      <c r="N28" s="11"/>
      <c r="O28" s="13"/>
      <c r="P28" s="11"/>
      <c r="Q28" s="11"/>
      <c r="R28" s="12"/>
      <c r="S28" s="11"/>
      <c r="T28" s="11"/>
      <c r="U28" s="14"/>
      <c r="V28" s="12"/>
      <c r="W28" s="15"/>
      <c r="X28" s="11"/>
      <c r="Y28" s="12"/>
      <c r="Z28" s="11"/>
      <c r="AA28" s="11"/>
      <c r="AB28" s="12"/>
      <c r="AC28" s="9"/>
      <c r="AD28" s="9"/>
      <c r="AE28" s="9"/>
      <c r="AF28" s="9"/>
    </row>
    <row r="29" spans="8:32" ht="18.75" x14ac:dyDescent="0.3">
      <c r="I29" s="16"/>
      <c r="J29" s="11"/>
      <c r="K29" s="12"/>
      <c r="L29" s="11"/>
      <c r="M29" s="11"/>
      <c r="N29" s="11"/>
      <c r="O29" s="13"/>
      <c r="P29" s="11"/>
      <c r="Q29" s="11"/>
      <c r="R29" s="12"/>
      <c r="S29" s="11"/>
      <c r="T29" s="11"/>
      <c r="U29" s="14"/>
      <c r="V29" s="12"/>
      <c r="W29" s="15"/>
      <c r="X29" s="11"/>
      <c r="Y29" s="12"/>
      <c r="Z29" s="11"/>
      <c r="AA29" s="11"/>
      <c r="AB29" s="12"/>
      <c r="AC29" s="9"/>
      <c r="AD29" s="9"/>
      <c r="AE29" s="9"/>
      <c r="AF29" s="9"/>
    </row>
    <row r="30" spans="8:32" ht="18.75" x14ac:dyDescent="0.3">
      <c r="I30" s="16"/>
      <c r="J30" s="11"/>
      <c r="K30" s="12"/>
      <c r="L30" s="11"/>
      <c r="M30" s="11"/>
      <c r="N30" s="11"/>
      <c r="O30" s="13"/>
      <c r="P30" s="11"/>
      <c r="Q30" s="11"/>
      <c r="R30" s="12"/>
      <c r="S30" s="11"/>
      <c r="T30" s="11"/>
      <c r="U30" s="14"/>
      <c r="V30" s="12"/>
      <c r="W30" s="15"/>
      <c r="X30" s="11"/>
      <c r="Y30" s="12"/>
      <c r="Z30" s="11"/>
      <c r="AA30" s="11"/>
      <c r="AB30" s="12"/>
      <c r="AC30" s="9"/>
      <c r="AD30" s="9"/>
      <c r="AE30" s="9"/>
      <c r="AF30" s="9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7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10" sqref="B10:B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85" t="s">
        <v>43</v>
      </c>
      <c r="B1" s="385"/>
      <c r="C1" s="385"/>
      <c r="D1" s="6"/>
    </row>
    <row r="2" spans="1:4" ht="38.25" customHeight="1" x14ac:dyDescent="0.25">
      <c r="A2" s="275" t="s">
        <v>44</v>
      </c>
      <c r="B2" s="271" t="s">
        <v>45</v>
      </c>
      <c r="C2" s="271" t="s">
        <v>46</v>
      </c>
      <c r="D2" s="7"/>
    </row>
    <row r="3" spans="1:4" ht="18.75" x14ac:dyDescent="0.25">
      <c r="A3" s="102" t="s">
        <v>47</v>
      </c>
      <c r="B3" s="196">
        <f>SUM(B4:B8)</f>
        <v>1171</v>
      </c>
      <c r="C3" s="197" t="s">
        <v>48</v>
      </c>
      <c r="D3" s="7"/>
    </row>
    <row r="4" spans="1:4" ht="18.75" customHeight="1" x14ac:dyDescent="0.25">
      <c r="A4" s="91" t="s">
        <v>49</v>
      </c>
      <c r="B4" s="198">
        <v>95</v>
      </c>
      <c r="C4" s="199">
        <f>100/'[1]Раздел 1.1'!I16*B4</f>
        <v>6.1688311688311686</v>
      </c>
      <c r="D4" s="10"/>
    </row>
    <row r="5" spans="1:4" ht="18.75" customHeight="1" x14ac:dyDescent="0.25">
      <c r="A5" s="91" t="s">
        <v>50</v>
      </c>
      <c r="B5" s="198">
        <v>541</v>
      </c>
      <c r="C5" s="199">
        <f>100/'[1]Раздел 1.1'!I16*B5</f>
        <v>35.129870129870127</v>
      </c>
      <c r="D5" s="10"/>
    </row>
    <row r="6" spans="1:4" ht="18.75" customHeight="1" x14ac:dyDescent="0.25">
      <c r="A6" s="91" t="s">
        <v>51</v>
      </c>
      <c r="B6" s="198">
        <v>233</v>
      </c>
      <c r="C6" s="199">
        <f>100/'[1]Раздел 1.1'!I16*B6</f>
        <v>15.129870129870129</v>
      </c>
      <c r="D6" s="10"/>
    </row>
    <row r="7" spans="1:4" ht="18.75" customHeight="1" x14ac:dyDescent="0.25">
      <c r="A7" s="91" t="s">
        <v>52</v>
      </c>
      <c r="B7" s="198">
        <v>134</v>
      </c>
      <c r="C7" s="199">
        <f>100/'[1]Раздел 1.1'!I16*B7</f>
        <v>8.7012987012987004</v>
      </c>
      <c r="D7" s="10"/>
    </row>
    <row r="8" spans="1:4" ht="18.75" customHeight="1" x14ac:dyDescent="0.25">
      <c r="A8" s="91" t="s">
        <v>53</v>
      </c>
      <c r="B8" s="198">
        <v>168</v>
      </c>
      <c r="C8" s="199">
        <f>100/'[1]Раздел 1.1'!I16*B8</f>
        <v>10.909090909090908</v>
      </c>
      <c r="D8" s="10"/>
    </row>
    <row r="9" spans="1:4" ht="18.75" x14ac:dyDescent="0.25">
      <c r="A9" s="102" t="s">
        <v>54</v>
      </c>
      <c r="B9" s="196">
        <f>SUM(B10:B15)</f>
        <v>1171</v>
      </c>
      <c r="C9" s="197" t="s">
        <v>48</v>
      </c>
      <c r="D9" s="7"/>
    </row>
    <row r="10" spans="1:4" ht="18.75" customHeight="1" x14ac:dyDescent="0.25">
      <c r="A10" s="91" t="s">
        <v>55</v>
      </c>
      <c r="B10" s="198">
        <v>76</v>
      </c>
      <c r="C10" s="199">
        <f>100/'[1]Раздел 1.1'!I16*B10</f>
        <v>4.9350649350649345</v>
      </c>
      <c r="D10" s="10"/>
    </row>
    <row r="11" spans="1:4" ht="18.75" customHeight="1" x14ac:dyDescent="0.25">
      <c r="A11" s="91" t="s">
        <v>56</v>
      </c>
      <c r="B11" s="198">
        <v>736</v>
      </c>
      <c r="C11" s="199">
        <f>100/'[1]Раздел 1.1'!I16*B11</f>
        <v>47.79220779220779</v>
      </c>
      <c r="D11" s="10"/>
    </row>
    <row r="12" spans="1:4" ht="18.75" customHeight="1" x14ac:dyDescent="0.25">
      <c r="A12" s="91" t="s">
        <v>57</v>
      </c>
      <c r="B12" s="198">
        <v>62</v>
      </c>
      <c r="C12" s="199">
        <f>100/'[1]Раздел 1.1'!I16*B12</f>
        <v>4.0259740259740253</v>
      </c>
      <c r="D12" s="10"/>
    </row>
    <row r="13" spans="1:4" ht="18.75" customHeight="1" x14ac:dyDescent="0.25">
      <c r="A13" s="91" t="s">
        <v>58</v>
      </c>
      <c r="B13" s="198">
        <v>39</v>
      </c>
      <c r="C13" s="199">
        <f>100/'[1]Раздел 1.1'!I16*B13</f>
        <v>2.5324675324675323</v>
      </c>
      <c r="D13" s="10"/>
    </row>
    <row r="14" spans="1:4" ht="18.75" customHeight="1" x14ac:dyDescent="0.25">
      <c r="A14" s="91" t="s">
        <v>59</v>
      </c>
      <c r="B14" s="198">
        <v>258</v>
      </c>
      <c r="C14" s="199">
        <f>100/'[1]Раздел 1.1'!I16*B14</f>
        <v>16.753246753246753</v>
      </c>
      <c r="D14" s="10"/>
    </row>
    <row r="15" spans="1:4" ht="18.75" x14ac:dyDescent="0.25">
      <c r="A15" s="91" t="s">
        <v>60</v>
      </c>
      <c r="B15" s="198">
        <v>0</v>
      </c>
      <c r="C15" s="199">
        <f>100/'[1]Раздел 1.1'!I16*B15</f>
        <v>0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view="pageBreakPreview" topLeftCell="A102" zoomScaleNormal="100" zoomScaleSheetLayoutView="100" workbookViewId="0">
      <selection activeCell="A121" sqref="A121:D126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5" t="s">
        <v>61</v>
      </c>
      <c r="B1" s="45"/>
      <c r="C1" s="45"/>
      <c r="D1" s="50"/>
    </row>
    <row r="2" spans="1:4" ht="117" customHeight="1" x14ac:dyDescent="0.25">
      <c r="A2" s="126" t="s">
        <v>62</v>
      </c>
      <c r="B2" s="269" t="s">
        <v>63</v>
      </c>
      <c r="C2" s="267" t="s">
        <v>64</v>
      </c>
      <c r="D2" s="267" t="s">
        <v>65</v>
      </c>
    </row>
    <row r="3" spans="1:4" ht="18.75" x14ac:dyDescent="0.25">
      <c r="A3" s="149" t="s">
        <v>66</v>
      </c>
      <c r="B3" s="128"/>
      <c r="C3" s="128"/>
      <c r="D3" s="145">
        <f>D4+D30+D41+D62+D94+D112+D120+D129</f>
        <v>6218</v>
      </c>
    </row>
    <row r="4" spans="1:4" ht="18.75" x14ac:dyDescent="0.25">
      <c r="A4" s="148" t="s">
        <v>67</v>
      </c>
      <c r="B4" s="173"/>
      <c r="C4" s="133"/>
      <c r="D4" s="212">
        <f>D5+D6+D7+D8+D9+D10+D11+D12+D13+D14+D15+D16+D17+D18+D19+D20+D21+D22+D23+D24+D25+D26+D27+D28+D29</f>
        <v>0</v>
      </c>
    </row>
    <row r="5" spans="1:4" ht="24" customHeight="1" x14ac:dyDescent="0.25">
      <c r="A5" s="151"/>
      <c r="B5" s="154"/>
      <c r="C5" s="151"/>
      <c r="D5" s="127">
        <v>0</v>
      </c>
    </row>
    <row r="6" spans="1:4" ht="15.75" x14ac:dyDescent="0.25">
      <c r="A6" s="151"/>
      <c r="B6" s="154"/>
      <c r="C6" s="151"/>
      <c r="D6" s="127">
        <v>0</v>
      </c>
    </row>
    <row r="7" spans="1:4" ht="15.75" x14ac:dyDescent="0.25">
      <c r="A7" s="151"/>
      <c r="B7" s="154"/>
      <c r="C7" s="151"/>
      <c r="D7" s="127">
        <v>0</v>
      </c>
    </row>
    <row r="8" spans="1:4" ht="15.75" x14ac:dyDescent="0.25">
      <c r="A8" s="151"/>
      <c r="B8" s="154"/>
      <c r="C8" s="151"/>
      <c r="D8" s="127">
        <v>0</v>
      </c>
    </row>
    <row r="9" spans="1:4" ht="15.75" x14ac:dyDescent="0.25">
      <c r="A9" s="151"/>
      <c r="B9" s="154"/>
      <c r="C9" s="151"/>
      <c r="D9" s="127">
        <v>0</v>
      </c>
    </row>
    <row r="10" spans="1:4" ht="15.75" x14ac:dyDescent="0.25">
      <c r="A10" s="151"/>
      <c r="B10" s="154"/>
      <c r="C10" s="151"/>
      <c r="D10" s="127">
        <v>0</v>
      </c>
    </row>
    <row r="11" spans="1:4" ht="15.75" x14ac:dyDescent="0.25">
      <c r="A11" s="151"/>
      <c r="B11" s="154"/>
      <c r="C11" s="151"/>
      <c r="D11" s="127">
        <v>0</v>
      </c>
    </row>
    <row r="12" spans="1:4" ht="15.75" x14ac:dyDescent="0.25">
      <c r="A12" s="158"/>
      <c r="B12" s="154"/>
      <c r="C12" s="151"/>
      <c r="D12" s="127">
        <v>0</v>
      </c>
    </row>
    <row r="13" spans="1:4" ht="15.75" x14ac:dyDescent="0.25">
      <c r="A13" s="151"/>
      <c r="B13" s="154"/>
      <c r="C13" s="151"/>
      <c r="D13" s="127">
        <v>0</v>
      </c>
    </row>
    <row r="14" spans="1:4" ht="15.75" x14ac:dyDescent="0.25">
      <c r="A14" s="151"/>
      <c r="B14" s="154"/>
      <c r="C14" s="151"/>
      <c r="D14" s="127">
        <v>0</v>
      </c>
    </row>
    <row r="15" spans="1:4" ht="15.75" x14ac:dyDescent="0.25">
      <c r="A15" s="151"/>
      <c r="B15" s="154"/>
      <c r="C15" s="151"/>
      <c r="D15" s="127">
        <v>0</v>
      </c>
    </row>
    <row r="16" spans="1:4" ht="15.75" x14ac:dyDescent="0.25">
      <c r="A16" s="151"/>
      <c r="B16" s="154"/>
      <c r="C16" s="151"/>
      <c r="D16" s="127">
        <v>0</v>
      </c>
    </row>
    <row r="17" spans="1:4" ht="15.75" x14ac:dyDescent="0.25">
      <c r="A17" s="151"/>
      <c r="B17" s="154"/>
      <c r="C17" s="151"/>
      <c r="D17" s="127">
        <v>0</v>
      </c>
    </row>
    <row r="18" spans="1:4" ht="15.75" x14ac:dyDescent="0.25">
      <c r="A18" s="158"/>
      <c r="B18" s="154"/>
      <c r="C18" s="151"/>
      <c r="D18" s="127">
        <v>0</v>
      </c>
    </row>
    <row r="19" spans="1:4" ht="15.75" x14ac:dyDescent="0.25">
      <c r="A19" s="151"/>
      <c r="B19" s="151"/>
      <c r="C19" s="151"/>
      <c r="D19" s="127">
        <v>0</v>
      </c>
    </row>
    <row r="20" spans="1:4" ht="15.75" x14ac:dyDescent="0.25">
      <c r="A20" s="151"/>
      <c r="B20" s="154"/>
      <c r="C20" s="151"/>
      <c r="D20" s="127">
        <v>0</v>
      </c>
    </row>
    <row r="21" spans="1:4" ht="15.75" x14ac:dyDescent="0.25">
      <c r="A21" s="151"/>
      <c r="B21" s="151"/>
      <c r="C21" s="151"/>
      <c r="D21" s="127">
        <v>0</v>
      </c>
    </row>
    <row r="22" spans="1:4" ht="15.75" x14ac:dyDescent="0.25">
      <c r="A22" s="151"/>
      <c r="B22" s="151"/>
      <c r="C22" s="151"/>
      <c r="D22" s="127">
        <v>0</v>
      </c>
    </row>
    <row r="23" spans="1:4" ht="15.75" x14ac:dyDescent="0.25">
      <c r="A23" s="158"/>
      <c r="B23" s="154"/>
      <c r="C23" s="151"/>
      <c r="D23" s="127">
        <v>0</v>
      </c>
    </row>
    <row r="24" spans="1:4" ht="15.75" x14ac:dyDescent="0.25">
      <c r="A24" s="158"/>
      <c r="B24" s="154"/>
      <c r="C24" s="151"/>
      <c r="D24" s="127">
        <v>0</v>
      </c>
    </row>
    <row r="25" spans="1:4" ht="15.75" x14ac:dyDescent="0.25">
      <c r="A25" s="158"/>
      <c r="B25" s="154"/>
      <c r="C25" s="151"/>
      <c r="D25" s="127">
        <v>0</v>
      </c>
    </row>
    <row r="26" spans="1:4" ht="21" customHeight="1" x14ac:dyDescent="0.25">
      <c r="A26" s="151"/>
      <c r="B26" s="154"/>
      <c r="C26" s="151"/>
      <c r="D26" s="127">
        <v>0</v>
      </c>
    </row>
    <row r="27" spans="1:4" ht="15.75" x14ac:dyDescent="0.25">
      <c r="A27" s="151"/>
      <c r="B27" s="151"/>
      <c r="C27" s="151"/>
      <c r="D27" s="127">
        <v>0</v>
      </c>
    </row>
    <row r="28" spans="1:4" ht="15.75" x14ac:dyDescent="0.25">
      <c r="A28" s="151"/>
      <c r="B28" s="154"/>
      <c r="C28" s="151"/>
      <c r="D28" s="127">
        <v>0</v>
      </c>
    </row>
    <row r="29" spans="1:4" ht="15.75" x14ac:dyDescent="0.25">
      <c r="A29" s="151"/>
      <c r="B29" s="154"/>
      <c r="C29" s="151"/>
      <c r="D29" s="127">
        <v>0</v>
      </c>
    </row>
    <row r="30" spans="1:4" ht="18.75" x14ac:dyDescent="0.25">
      <c r="A30" s="228" t="s">
        <v>68</v>
      </c>
      <c r="B30" s="129"/>
      <c r="C30" s="129"/>
      <c r="D30" s="213">
        <f>D31+D32+D33+D34+D35+D36</f>
        <v>0</v>
      </c>
    </row>
    <row r="31" spans="1:4" ht="19.5" customHeight="1" x14ac:dyDescent="0.25">
      <c r="A31" s="151"/>
      <c r="B31" s="154"/>
      <c r="C31" s="151"/>
      <c r="D31" s="127">
        <v>0</v>
      </c>
    </row>
    <row r="32" spans="1:4" ht="15.75" x14ac:dyDescent="0.25">
      <c r="A32" s="151"/>
      <c r="B32" s="154"/>
      <c r="C32" s="151"/>
      <c r="D32" s="127">
        <v>0</v>
      </c>
    </row>
    <row r="33" spans="1:4" ht="15.75" x14ac:dyDescent="0.25">
      <c r="A33" s="151"/>
      <c r="B33" s="154"/>
      <c r="C33" s="151"/>
      <c r="D33" s="127">
        <v>0</v>
      </c>
    </row>
    <row r="34" spans="1:4" ht="15.75" x14ac:dyDescent="0.25">
      <c r="A34" s="151"/>
      <c r="B34" s="154"/>
      <c r="C34" s="151"/>
      <c r="D34" s="127">
        <v>0</v>
      </c>
    </row>
    <row r="35" spans="1:4" ht="15.75" x14ac:dyDescent="0.25">
      <c r="A35" s="151"/>
      <c r="B35" s="154"/>
      <c r="C35" s="151"/>
      <c r="D35" s="127">
        <v>0</v>
      </c>
    </row>
    <row r="36" spans="1:4" ht="13.5" customHeight="1" x14ac:dyDescent="0.25">
      <c r="A36" s="151"/>
      <c r="B36" s="160"/>
      <c r="C36" s="151"/>
      <c r="D36" s="127">
        <v>0</v>
      </c>
    </row>
    <row r="37" spans="1:4" ht="15.75" x14ac:dyDescent="0.25">
      <c r="A37" s="151"/>
      <c r="B37" s="151"/>
      <c r="C37" s="151"/>
      <c r="D37" s="127">
        <v>0</v>
      </c>
    </row>
    <row r="38" spans="1:4" ht="15.75" x14ac:dyDescent="0.25">
      <c r="A38" s="151"/>
      <c r="B38" s="151"/>
      <c r="C38" s="151"/>
      <c r="D38" s="127">
        <v>0</v>
      </c>
    </row>
    <row r="39" spans="1:4" ht="15" customHeight="1" x14ac:dyDescent="0.25">
      <c r="A39" s="151"/>
      <c r="B39" s="151"/>
      <c r="C39" s="151"/>
      <c r="D39" s="127">
        <v>0</v>
      </c>
    </row>
    <row r="40" spans="1:4" ht="15.75" x14ac:dyDescent="0.25">
      <c r="A40" s="127"/>
      <c r="B40" s="127"/>
      <c r="C40" s="127"/>
      <c r="D40" s="127">
        <v>0</v>
      </c>
    </row>
    <row r="41" spans="1:4" ht="18.75" x14ac:dyDescent="0.25">
      <c r="A41" s="227" t="s">
        <v>69</v>
      </c>
      <c r="B41" s="129"/>
      <c r="C41" s="129"/>
      <c r="D41" s="213">
        <f>SUM(D44:D87)</f>
        <v>5097</v>
      </c>
    </row>
    <row r="42" spans="1:4" ht="17.25" customHeight="1" x14ac:dyDescent="0.25">
      <c r="A42" s="386"/>
      <c r="B42" s="388"/>
      <c r="C42" s="305"/>
      <c r="D42" s="390"/>
    </row>
    <row r="43" spans="1:4" ht="21" customHeight="1" x14ac:dyDescent="0.25">
      <c r="A43" s="387"/>
      <c r="B43" s="389"/>
      <c r="C43" s="305"/>
      <c r="D43" s="391"/>
    </row>
    <row r="44" spans="1:4" ht="39.75" customHeight="1" x14ac:dyDescent="0.25">
      <c r="A44" s="316" t="s">
        <v>605</v>
      </c>
      <c r="B44" s="152">
        <v>43858</v>
      </c>
      <c r="C44" s="153" t="s">
        <v>606</v>
      </c>
      <c r="D44" s="317">
        <v>70</v>
      </c>
    </row>
    <row r="45" spans="1:4" ht="36" customHeight="1" x14ac:dyDescent="0.25">
      <c r="A45" s="155" t="s">
        <v>607</v>
      </c>
      <c r="B45" s="152">
        <v>43865</v>
      </c>
      <c r="C45" s="316" t="s">
        <v>608</v>
      </c>
      <c r="D45" s="317">
        <v>10</v>
      </c>
    </row>
    <row r="46" spans="1:4" ht="15.75" x14ac:dyDescent="0.25">
      <c r="A46" s="316" t="s">
        <v>544</v>
      </c>
      <c r="B46" s="316" t="s">
        <v>545</v>
      </c>
      <c r="C46" s="316" t="s">
        <v>694</v>
      </c>
      <c r="D46" s="318">
        <v>30</v>
      </c>
    </row>
    <row r="47" spans="1:4" ht="47.25" x14ac:dyDescent="0.25">
      <c r="A47" s="153" t="s">
        <v>591</v>
      </c>
      <c r="B47" s="265" t="s">
        <v>593</v>
      </c>
      <c r="C47" s="153" t="s">
        <v>681</v>
      </c>
      <c r="D47" s="317">
        <v>20</v>
      </c>
    </row>
    <row r="48" spans="1:4" ht="31.5" x14ac:dyDescent="0.25">
      <c r="A48" s="153" t="s">
        <v>592</v>
      </c>
      <c r="B48" s="265"/>
      <c r="C48" s="153"/>
      <c r="D48" s="319">
        <v>30</v>
      </c>
    </row>
    <row r="49" spans="1:4" ht="31.5" x14ac:dyDescent="0.25">
      <c r="A49" s="153" t="s">
        <v>594</v>
      </c>
      <c r="B49" s="320">
        <v>43847</v>
      </c>
      <c r="C49" s="265" t="s">
        <v>682</v>
      </c>
      <c r="D49" s="317">
        <v>30</v>
      </c>
    </row>
    <row r="50" spans="1:4" ht="31.5" x14ac:dyDescent="0.25">
      <c r="A50" s="153" t="s">
        <v>609</v>
      </c>
      <c r="B50" s="152">
        <v>43883</v>
      </c>
      <c r="C50" s="153" t="s">
        <v>606</v>
      </c>
      <c r="D50" s="317">
        <v>80</v>
      </c>
    </row>
    <row r="51" spans="1:4" ht="15.75" x14ac:dyDescent="0.25">
      <c r="A51" s="153" t="s">
        <v>610</v>
      </c>
      <c r="B51" s="152">
        <v>43893</v>
      </c>
      <c r="C51" s="153" t="s">
        <v>611</v>
      </c>
      <c r="D51" s="317">
        <v>8</v>
      </c>
    </row>
    <row r="52" spans="1:4" ht="38.25" customHeight="1" x14ac:dyDescent="0.25">
      <c r="A52" s="265" t="s">
        <v>546</v>
      </c>
      <c r="B52" s="265" t="s">
        <v>547</v>
      </c>
      <c r="C52" s="265" t="s">
        <v>693</v>
      </c>
      <c r="D52" s="317">
        <v>300</v>
      </c>
    </row>
    <row r="53" spans="1:4" ht="28.5" customHeight="1" x14ac:dyDescent="0.25">
      <c r="A53" s="265" t="s">
        <v>551</v>
      </c>
      <c r="B53" s="265" t="s">
        <v>554</v>
      </c>
      <c r="C53" s="265" t="s">
        <v>692</v>
      </c>
      <c r="D53" s="317">
        <v>400</v>
      </c>
    </row>
    <row r="54" spans="1:4" ht="47.25" x14ac:dyDescent="0.25">
      <c r="A54" s="265" t="s">
        <v>555</v>
      </c>
      <c r="B54" s="265" t="s">
        <v>556</v>
      </c>
      <c r="C54" s="265" t="s">
        <v>557</v>
      </c>
      <c r="D54" s="317">
        <v>500</v>
      </c>
    </row>
    <row r="55" spans="1:4" ht="30.6" customHeight="1" x14ac:dyDescent="0.25">
      <c r="A55" s="392" t="s">
        <v>558</v>
      </c>
      <c r="B55" s="392" t="s">
        <v>559</v>
      </c>
      <c r="C55" s="265" t="s">
        <v>560</v>
      </c>
      <c r="D55" s="393">
        <v>24</v>
      </c>
    </row>
    <row r="56" spans="1:4" ht="31.5" x14ac:dyDescent="0.25">
      <c r="A56" s="392"/>
      <c r="B56" s="392"/>
      <c r="C56" s="265" t="s">
        <v>561</v>
      </c>
      <c r="D56" s="393"/>
    </row>
    <row r="57" spans="1:4" ht="53.25" customHeight="1" x14ac:dyDescent="0.25">
      <c r="A57" s="265" t="s">
        <v>562</v>
      </c>
      <c r="B57" s="265" t="s">
        <v>563</v>
      </c>
      <c r="C57" s="265" t="s">
        <v>691</v>
      </c>
      <c r="D57" s="317">
        <v>250</v>
      </c>
    </row>
    <row r="58" spans="1:4" ht="19.5" customHeight="1" x14ac:dyDescent="0.25">
      <c r="A58" s="265" t="s">
        <v>564</v>
      </c>
      <c r="B58" s="265" t="s">
        <v>565</v>
      </c>
      <c r="C58" s="265" t="s">
        <v>690</v>
      </c>
      <c r="D58" s="317">
        <v>80</v>
      </c>
    </row>
    <row r="59" spans="1:4" ht="19.5" customHeight="1" x14ac:dyDescent="0.25">
      <c r="A59" s="392" t="s">
        <v>567</v>
      </c>
      <c r="B59" s="392" t="s">
        <v>568</v>
      </c>
      <c r="C59" s="392" t="s">
        <v>569</v>
      </c>
      <c r="D59" s="393">
        <v>200</v>
      </c>
    </row>
    <row r="60" spans="1:4" ht="19.5" customHeight="1" x14ac:dyDescent="0.25">
      <c r="A60" s="392"/>
      <c r="B60" s="392"/>
      <c r="C60" s="392"/>
      <c r="D60" s="393"/>
    </row>
    <row r="61" spans="1:4" ht="19.5" customHeight="1" x14ac:dyDescent="0.25">
      <c r="A61" s="265" t="s">
        <v>570</v>
      </c>
      <c r="B61" s="265" t="s">
        <v>568</v>
      </c>
      <c r="C61" s="265" t="s">
        <v>689</v>
      </c>
      <c r="D61" s="317">
        <v>100</v>
      </c>
    </row>
    <row r="62" spans="1:4" ht="15.75" customHeight="1" x14ac:dyDescent="0.25">
      <c r="A62" s="265" t="s">
        <v>571</v>
      </c>
      <c r="B62" s="265" t="s">
        <v>572</v>
      </c>
      <c r="C62" s="265" t="s">
        <v>686</v>
      </c>
      <c r="D62" s="317">
        <v>500</v>
      </c>
    </row>
    <row r="63" spans="1:4" ht="31.15" customHeight="1" x14ac:dyDescent="0.25">
      <c r="A63" s="394" t="s">
        <v>612</v>
      </c>
      <c r="B63" s="395">
        <v>43900</v>
      </c>
      <c r="C63" s="394" t="s">
        <v>613</v>
      </c>
      <c r="D63" s="393">
        <v>30</v>
      </c>
    </row>
    <row r="64" spans="1:4" ht="15.6" customHeight="1" x14ac:dyDescent="0.25">
      <c r="A64" s="394"/>
      <c r="B64" s="395"/>
      <c r="C64" s="394"/>
      <c r="D64" s="393"/>
    </row>
    <row r="65" spans="1:4" ht="41.25" customHeight="1" x14ac:dyDescent="0.25">
      <c r="A65" s="265" t="s">
        <v>573</v>
      </c>
      <c r="B65" s="265" t="s">
        <v>574</v>
      </c>
      <c r="C65" s="153" t="s">
        <v>688</v>
      </c>
      <c r="D65" s="317">
        <v>14</v>
      </c>
    </row>
    <row r="66" spans="1:4" ht="47.25" x14ac:dyDescent="0.25">
      <c r="A66" s="265" t="s">
        <v>548</v>
      </c>
      <c r="B66" s="265" t="s">
        <v>549</v>
      </c>
      <c r="C66" s="265" t="s">
        <v>550</v>
      </c>
      <c r="D66" s="317">
        <v>400</v>
      </c>
    </row>
    <row r="67" spans="1:4" ht="15.75" x14ac:dyDescent="0.25">
      <c r="A67" s="265" t="s">
        <v>551</v>
      </c>
      <c r="B67" s="265" t="s">
        <v>552</v>
      </c>
      <c r="C67" s="265" t="s">
        <v>553</v>
      </c>
      <c r="D67" s="317">
        <v>150</v>
      </c>
    </row>
    <row r="68" spans="1:4" ht="16.149999999999999" customHeight="1" x14ac:dyDescent="0.25">
      <c r="A68" s="394" t="s">
        <v>614</v>
      </c>
      <c r="B68" s="395">
        <v>43909</v>
      </c>
      <c r="C68" s="394" t="s">
        <v>615</v>
      </c>
      <c r="D68" s="393">
        <v>30</v>
      </c>
    </row>
    <row r="69" spans="1:4" x14ac:dyDescent="0.25">
      <c r="A69" s="394"/>
      <c r="B69" s="395"/>
      <c r="C69" s="394"/>
      <c r="D69" s="393"/>
    </row>
    <row r="70" spans="1:4" ht="15.75" customHeight="1" x14ac:dyDescent="0.25">
      <c r="A70" s="265" t="s">
        <v>564</v>
      </c>
      <c r="B70" s="265" t="s">
        <v>565</v>
      </c>
      <c r="C70" s="265" t="s">
        <v>566</v>
      </c>
      <c r="D70" s="317">
        <v>80</v>
      </c>
    </row>
    <row r="71" spans="1:4" x14ac:dyDescent="0.25">
      <c r="A71" s="392" t="s">
        <v>567</v>
      </c>
      <c r="B71" s="392" t="s">
        <v>568</v>
      </c>
      <c r="C71" s="392" t="s">
        <v>569</v>
      </c>
      <c r="D71" s="393">
        <v>200</v>
      </c>
    </row>
    <row r="72" spans="1:4" x14ac:dyDescent="0.25">
      <c r="A72" s="392"/>
      <c r="B72" s="392"/>
      <c r="C72" s="392"/>
      <c r="D72" s="393"/>
    </row>
    <row r="73" spans="1:4" ht="31.5" x14ac:dyDescent="0.25">
      <c r="A73" s="265" t="s">
        <v>570</v>
      </c>
      <c r="B73" s="265" t="s">
        <v>568</v>
      </c>
      <c r="C73" s="265" t="s">
        <v>687</v>
      </c>
      <c r="D73" s="317">
        <v>100</v>
      </c>
    </row>
    <row r="74" spans="1:4" ht="15.6" customHeight="1" x14ac:dyDescent="0.25">
      <c r="A74" s="265" t="s">
        <v>595</v>
      </c>
      <c r="B74" s="320">
        <v>43910</v>
      </c>
      <c r="C74" s="265" t="s">
        <v>596</v>
      </c>
      <c r="D74" s="317">
        <v>38</v>
      </c>
    </row>
    <row r="75" spans="1:4" ht="31.5" customHeight="1" x14ac:dyDescent="0.25">
      <c r="A75" s="265" t="s">
        <v>616</v>
      </c>
      <c r="B75" s="152">
        <v>43934</v>
      </c>
      <c r="C75" s="325" t="s">
        <v>617</v>
      </c>
      <c r="D75" s="317">
        <v>35</v>
      </c>
    </row>
    <row r="76" spans="1:4" ht="31.5" customHeight="1" x14ac:dyDescent="0.25">
      <c r="A76" s="153" t="s">
        <v>618</v>
      </c>
      <c r="B76" s="320">
        <v>43960</v>
      </c>
      <c r="C76" s="153" t="s">
        <v>617</v>
      </c>
      <c r="D76" s="317">
        <v>30</v>
      </c>
    </row>
    <row r="77" spans="1:4" ht="15.75" customHeight="1" x14ac:dyDescent="0.25">
      <c r="A77" s="265" t="s">
        <v>571</v>
      </c>
      <c r="B77" s="265" t="s">
        <v>572</v>
      </c>
      <c r="C77" s="265" t="s">
        <v>686</v>
      </c>
      <c r="D77" s="317">
        <v>500</v>
      </c>
    </row>
    <row r="78" spans="1:4" ht="15.75" x14ac:dyDescent="0.25">
      <c r="A78" s="153" t="s">
        <v>579</v>
      </c>
      <c r="B78" s="396">
        <v>44009</v>
      </c>
      <c r="C78" s="397" t="s">
        <v>576</v>
      </c>
      <c r="D78" s="393">
        <v>124</v>
      </c>
    </row>
    <row r="79" spans="1:4" ht="15.75" x14ac:dyDescent="0.25">
      <c r="A79" s="265" t="s">
        <v>580</v>
      </c>
      <c r="B79" s="396"/>
      <c r="C79" s="397"/>
      <c r="D79" s="393"/>
    </row>
    <row r="80" spans="1:4" ht="31.5" x14ac:dyDescent="0.25">
      <c r="A80" s="265" t="s">
        <v>581</v>
      </c>
      <c r="B80" s="265" t="s">
        <v>582</v>
      </c>
      <c r="C80" s="323" t="s">
        <v>583</v>
      </c>
      <c r="D80" s="317">
        <v>200</v>
      </c>
    </row>
    <row r="81" spans="1:4" ht="31.5" x14ac:dyDescent="0.25">
      <c r="A81" s="265" t="s">
        <v>584</v>
      </c>
      <c r="B81" s="320">
        <v>44025</v>
      </c>
      <c r="C81" s="323" t="s">
        <v>585</v>
      </c>
      <c r="D81" s="317">
        <v>75</v>
      </c>
    </row>
    <row r="82" spans="1:4" ht="47.45" customHeight="1" x14ac:dyDescent="0.25">
      <c r="A82" s="265" t="s">
        <v>588</v>
      </c>
      <c r="B82" s="320">
        <v>44100</v>
      </c>
      <c r="C82" s="265" t="s">
        <v>685</v>
      </c>
      <c r="D82" s="317">
        <v>113</v>
      </c>
    </row>
    <row r="83" spans="1:4" ht="34.5" customHeight="1" x14ac:dyDescent="0.25">
      <c r="A83" s="324" t="s">
        <v>589</v>
      </c>
      <c r="B83" s="320">
        <v>44106</v>
      </c>
      <c r="C83" s="265" t="s">
        <v>685</v>
      </c>
      <c r="D83" s="317">
        <v>30</v>
      </c>
    </row>
    <row r="84" spans="1:4" ht="16.149999999999999" customHeight="1" x14ac:dyDescent="0.25">
      <c r="A84" s="265" t="s">
        <v>590</v>
      </c>
      <c r="B84" s="320">
        <v>44109</v>
      </c>
      <c r="C84" s="265" t="s">
        <v>684</v>
      </c>
      <c r="D84" s="317">
        <v>222</v>
      </c>
    </row>
    <row r="85" spans="1:4" ht="34.15" customHeight="1" x14ac:dyDescent="0.25">
      <c r="A85" s="153" t="s">
        <v>600</v>
      </c>
      <c r="B85" s="152">
        <v>44079</v>
      </c>
      <c r="C85" s="153" t="s">
        <v>683</v>
      </c>
      <c r="D85" s="317">
        <v>28</v>
      </c>
    </row>
    <row r="86" spans="1:4" ht="63" x14ac:dyDescent="0.25">
      <c r="A86" s="153" t="s">
        <v>601</v>
      </c>
      <c r="B86" s="152">
        <v>44105</v>
      </c>
      <c r="C86" s="153" t="s">
        <v>602</v>
      </c>
      <c r="D86" s="317">
        <v>30</v>
      </c>
    </row>
    <row r="87" spans="1:4" ht="31.5" x14ac:dyDescent="0.25">
      <c r="A87" s="265" t="s">
        <v>603</v>
      </c>
      <c r="B87" s="320" t="s">
        <v>604</v>
      </c>
      <c r="C87" s="323" t="s">
        <v>576</v>
      </c>
      <c r="D87" s="317">
        <v>36</v>
      </c>
    </row>
    <row r="88" spans="1:4" ht="15.75" x14ac:dyDescent="0.25">
      <c r="A88" s="306"/>
      <c r="B88" s="308"/>
      <c r="C88" s="309"/>
      <c r="D88" s="307"/>
    </row>
    <row r="89" spans="1:4" ht="15.75" x14ac:dyDescent="0.25">
      <c r="A89" s="306"/>
      <c r="B89" s="308"/>
      <c r="C89" s="309"/>
      <c r="D89" s="307"/>
    </row>
    <row r="90" spans="1:4" ht="15.75" x14ac:dyDescent="0.25">
      <c r="A90" s="306"/>
      <c r="B90" s="13"/>
      <c r="C90" s="306"/>
      <c r="D90" s="307"/>
    </row>
    <row r="91" spans="1:4" ht="15.75" x14ac:dyDescent="0.25">
      <c r="A91" s="306"/>
      <c r="B91" s="13"/>
      <c r="C91" s="306"/>
      <c r="D91" s="307"/>
    </row>
    <row r="92" spans="1:4" ht="18.75" x14ac:dyDescent="0.25">
      <c r="A92" s="151"/>
      <c r="B92" s="157"/>
      <c r="C92" s="151"/>
      <c r="D92" s="93">
        <v>0</v>
      </c>
    </row>
    <row r="93" spans="1:4" ht="18.75" x14ac:dyDescent="0.25">
      <c r="A93" s="62"/>
      <c r="B93" s="93"/>
      <c r="C93" s="62"/>
      <c r="D93" s="93">
        <v>0</v>
      </c>
    </row>
    <row r="94" spans="1:4" ht="18.75" x14ac:dyDescent="0.25">
      <c r="A94" s="132" t="s">
        <v>71</v>
      </c>
      <c r="B94" s="131"/>
      <c r="C94" s="130"/>
      <c r="D94" s="214">
        <f>D95+D96+D97+D98+D99+D100+D101+D102+D103+D104+D105+D106+D107+D108+D109+D110+D111</f>
        <v>0</v>
      </c>
    </row>
    <row r="95" spans="1:4" ht="18.75" customHeight="1" x14ac:dyDescent="0.25">
      <c r="A95" s="151"/>
      <c r="B95" s="167"/>
      <c r="C95" s="168"/>
      <c r="D95" s="176">
        <v>0</v>
      </c>
    </row>
    <row r="96" spans="1:4" ht="17.25" customHeight="1" x14ac:dyDescent="0.25">
      <c r="A96" s="151"/>
      <c r="B96" s="158"/>
      <c r="C96" s="158"/>
      <c r="D96" s="176">
        <v>0</v>
      </c>
    </row>
    <row r="97" spans="1:4" ht="16.5" customHeight="1" x14ac:dyDescent="0.25">
      <c r="A97" s="151"/>
      <c r="B97" s="151"/>
      <c r="C97" s="151"/>
      <c r="D97" s="176">
        <v>0</v>
      </c>
    </row>
    <row r="98" spans="1:4" ht="18" customHeight="1" x14ac:dyDescent="0.25">
      <c r="A98" s="151"/>
      <c r="B98" s="151"/>
      <c r="C98" s="151"/>
      <c r="D98" s="176">
        <v>0</v>
      </c>
    </row>
    <row r="99" spans="1:4" ht="16.5" customHeight="1" x14ac:dyDescent="0.25">
      <c r="A99" s="151"/>
      <c r="B99" s="154"/>
      <c r="C99" s="151"/>
      <c r="D99" s="176">
        <v>0</v>
      </c>
    </row>
    <row r="100" spans="1:4" ht="18.75" customHeight="1" x14ac:dyDescent="0.25">
      <c r="A100" s="151"/>
      <c r="B100" s="154"/>
      <c r="C100" s="151"/>
      <c r="D100" s="176">
        <v>0</v>
      </c>
    </row>
    <row r="101" spans="1:4" ht="18.75" customHeight="1" x14ac:dyDescent="0.25">
      <c r="A101" s="151"/>
      <c r="B101" s="158"/>
      <c r="C101" s="158"/>
      <c r="D101" s="176">
        <v>0</v>
      </c>
    </row>
    <row r="102" spans="1:4" ht="17.25" customHeight="1" x14ac:dyDescent="0.25">
      <c r="A102" s="151"/>
      <c r="B102" s="151"/>
      <c r="C102" s="151"/>
      <c r="D102" s="176">
        <v>0</v>
      </c>
    </row>
    <row r="103" spans="1:4" ht="15.75" x14ac:dyDescent="0.25">
      <c r="A103" s="151"/>
      <c r="B103" s="151"/>
      <c r="C103" s="151"/>
      <c r="D103" s="153">
        <v>0</v>
      </c>
    </row>
    <row r="104" spans="1:4" ht="15.75" x14ac:dyDescent="0.25">
      <c r="A104" s="151"/>
      <c r="B104" s="151"/>
      <c r="C104" s="151"/>
      <c r="D104" s="153">
        <v>0</v>
      </c>
    </row>
    <row r="105" spans="1:4" ht="15.75" x14ac:dyDescent="0.25">
      <c r="A105" s="151"/>
      <c r="B105" s="151"/>
      <c r="C105" s="159"/>
      <c r="D105" s="175">
        <v>0</v>
      </c>
    </row>
    <row r="106" spans="1:4" ht="17.25" customHeight="1" x14ac:dyDescent="0.25">
      <c r="A106" s="151"/>
      <c r="B106" s="151"/>
      <c r="C106" s="151"/>
      <c r="D106" s="175">
        <v>0</v>
      </c>
    </row>
    <row r="107" spans="1:4" ht="18" customHeight="1" x14ac:dyDescent="0.25">
      <c r="A107" s="151"/>
      <c r="B107" s="151"/>
      <c r="C107" s="151"/>
      <c r="D107" s="175">
        <v>0</v>
      </c>
    </row>
    <row r="108" spans="1:4" ht="13.5" customHeight="1" x14ac:dyDescent="0.25">
      <c r="A108" s="151"/>
      <c r="B108" s="154"/>
      <c r="C108" s="151"/>
      <c r="D108" s="175">
        <v>0</v>
      </c>
    </row>
    <row r="109" spans="1:4" ht="18" customHeight="1" x14ac:dyDescent="0.25">
      <c r="A109" s="151"/>
      <c r="B109" s="151"/>
      <c r="C109" s="151"/>
      <c r="D109" s="175">
        <v>0</v>
      </c>
    </row>
    <row r="110" spans="1:4" ht="16.5" customHeight="1" x14ac:dyDescent="0.25">
      <c r="A110" s="151"/>
      <c r="B110" s="154"/>
      <c r="C110" s="151"/>
      <c r="D110" s="175">
        <v>0</v>
      </c>
    </row>
    <row r="111" spans="1:4" ht="15.75" x14ac:dyDescent="0.25">
      <c r="A111" s="158"/>
      <c r="B111" s="166"/>
      <c r="C111" s="159"/>
      <c r="D111" s="175">
        <v>0</v>
      </c>
    </row>
    <row r="112" spans="1:4" ht="18.75" x14ac:dyDescent="0.25">
      <c r="A112" s="132" t="s">
        <v>72</v>
      </c>
      <c r="B112" s="131"/>
      <c r="C112" s="130"/>
      <c r="D112" s="214">
        <f>D113+D114+D115+D116+D117+D118+D119</f>
        <v>0</v>
      </c>
    </row>
    <row r="113" spans="1:4" ht="15.75" x14ac:dyDescent="0.25">
      <c r="A113" s="151"/>
      <c r="B113" s="154"/>
      <c r="C113" s="151"/>
      <c r="D113" s="174">
        <v>0</v>
      </c>
    </row>
    <row r="114" spans="1:4" ht="15.75" x14ac:dyDescent="0.25">
      <c r="A114" s="151"/>
      <c r="B114" s="154"/>
      <c r="C114" s="151"/>
      <c r="D114" s="175">
        <v>0</v>
      </c>
    </row>
    <row r="115" spans="1:4" ht="15.75" x14ac:dyDescent="0.25">
      <c r="A115" s="151"/>
      <c r="B115" s="154"/>
      <c r="C115" s="151"/>
      <c r="D115" s="175">
        <v>0</v>
      </c>
    </row>
    <row r="116" spans="1:4" ht="15.75" x14ac:dyDescent="0.25">
      <c r="A116" s="151"/>
      <c r="B116" s="154"/>
      <c r="C116" s="151"/>
      <c r="D116" s="175">
        <v>0</v>
      </c>
    </row>
    <row r="117" spans="1:4" ht="15.75" x14ac:dyDescent="0.25">
      <c r="A117" s="151"/>
      <c r="B117" s="154"/>
      <c r="C117" s="151"/>
      <c r="D117" s="174">
        <v>0</v>
      </c>
    </row>
    <row r="118" spans="1:4" ht="15.75" x14ac:dyDescent="0.25">
      <c r="A118" s="151"/>
      <c r="B118" s="154"/>
      <c r="C118" s="151"/>
      <c r="D118" s="175">
        <v>0</v>
      </c>
    </row>
    <row r="119" spans="1:4" ht="18.75" x14ac:dyDescent="0.25">
      <c r="A119" s="62"/>
      <c r="B119" s="93"/>
      <c r="C119" s="62"/>
      <c r="D119" s="93">
        <v>0</v>
      </c>
    </row>
    <row r="120" spans="1:4" ht="18.75" x14ac:dyDescent="0.25">
      <c r="A120" s="132" t="s">
        <v>73</v>
      </c>
      <c r="B120" s="131"/>
      <c r="C120" s="130"/>
      <c r="D120" s="214">
        <f>D121+D122+D123+D124+D128</f>
        <v>621</v>
      </c>
    </row>
    <row r="121" spans="1:4" ht="15.75" x14ac:dyDescent="0.25">
      <c r="A121" s="265" t="s">
        <v>575</v>
      </c>
      <c r="B121" s="320">
        <v>43994</v>
      </c>
      <c r="C121" s="323" t="s">
        <v>576</v>
      </c>
      <c r="D121" s="317">
        <v>122</v>
      </c>
    </row>
    <row r="122" spans="1:4" ht="15.75" x14ac:dyDescent="0.25">
      <c r="A122" s="265" t="s">
        <v>577</v>
      </c>
      <c r="B122" s="320">
        <v>44006</v>
      </c>
      <c r="C122" s="323" t="s">
        <v>576</v>
      </c>
      <c r="D122" s="317">
        <v>55</v>
      </c>
    </row>
    <row r="123" spans="1:4" ht="15.75" x14ac:dyDescent="0.25">
      <c r="A123" s="265" t="s">
        <v>578</v>
      </c>
      <c r="B123" s="320">
        <v>44004</v>
      </c>
      <c r="C123" s="323" t="s">
        <v>576</v>
      </c>
      <c r="D123" s="317">
        <v>233</v>
      </c>
    </row>
    <row r="124" spans="1:4" ht="16.149999999999999" customHeight="1" x14ac:dyDescent="0.25">
      <c r="A124" s="265" t="s">
        <v>586</v>
      </c>
      <c r="B124" s="320">
        <v>44065</v>
      </c>
      <c r="C124" s="153" t="s">
        <v>695</v>
      </c>
      <c r="D124" s="317">
        <v>211</v>
      </c>
    </row>
    <row r="125" spans="1:4" ht="16.149999999999999" customHeight="1" x14ac:dyDescent="0.25">
      <c r="A125" s="316" t="s">
        <v>587</v>
      </c>
      <c r="B125" s="322">
        <v>44065</v>
      </c>
      <c r="C125" s="153" t="s">
        <v>695</v>
      </c>
      <c r="D125" s="321">
        <v>82</v>
      </c>
    </row>
    <row r="126" spans="1:4" ht="15.75" x14ac:dyDescent="0.25">
      <c r="A126" s="153" t="s">
        <v>597</v>
      </c>
      <c r="B126" s="153" t="s">
        <v>598</v>
      </c>
      <c r="C126" s="153" t="s">
        <v>599</v>
      </c>
      <c r="D126" s="175">
        <v>78</v>
      </c>
    </row>
    <row r="127" spans="1:4" ht="15" customHeight="1" x14ac:dyDescent="0.25">
      <c r="A127" s="93"/>
      <c r="B127" s="93"/>
      <c r="C127" s="93"/>
      <c r="D127" s="93"/>
    </row>
    <row r="128" spans="1:4" ht="18.75" x14ac:dyDescent="0.25">
      <c r="A128" s="62"/>
      <c r="B128" s="93"/>
      <c r="C128" s="62"/>
      <c r="D128" s="93">
        <v>0</v>
      </c>
    </row>
    <row r="129" spans="1:4" ht="18.75" x14ac:dyDescent="0.25">
      <c r="A129" s="132" t="s">
        <v>74</v>
      </c>
      <c r="B129" s="131"/>
      <c r="C129" s="130"/>
      <c r="D129" s="214">
        <f>D130+D131+D132+D133+D134+D135+D136+D137+D138+D139+D140+D141+D142+D143+D144+D145+D146+D147</f>
        <v>0</v>
      </c>
    </row>
    <row r="130" spans="1:4" ht="15.75" x14ac:dyDescent="0.25">
      <c r="A130" s="151"/>
      <c r="B130" s="154"/>
      <c r="C130" s="151"/>
      <c r="D130" s="175">
        <v>0</v>
      </c>
    </row>
    <row r="131" spans="1:4" ht="15.75" x14ac:dyDescent="0.25">
      <c r="A131" s="151"/>
      <c r="B131" s="151"/>
      <c r="C131" s="151"/>
      <c r="D131" s="175">
        <v>0</v>
      </c>
    </row>
    <row r="132" spans="1:4" ht="15.75" x14ac:dyDescent="0.25">
      <c r="A132" s="155"/>
      <c r="B132" s="155"/>
      <c r="C132" s="155"/>
      <c r="D132" s="175">
        <v>0</v>
      </c>
    </row>
    <row r="133" spans="1:4" ht="15.75" x14ac:dyDescent="0.25">
      <c r="A133" s="155"/>
      <c r="B133" s="155"/>
      <c r="C133" s="155"/>
      <c r="D133" s="175">
        <v>0</v>
      </c>
    </row>
    <row r="134" spans="1:4" ht="15.75" x14ac:dyDescent="0.25">
      <c r="A134" s="155"/>
      <c r="B134" s="155"/>
      <c r="C134" s="155"/>
      <c r="D134" s="175">
        <v>0</v>
      </c>
    </row>
    <row r="135" spans="1:4" ht="15.75" x14ac:dyDescent="0.25">
      <c r="A135" s="155"/>
      <c r="B135" s="155"/>
      <c r="C135" s="155"/>
      <c r="D135" s="175">
        <v>0</v>
      </c>
    </row>
    <row r="136" spans="1:4" ht="15.75" x14ac:dyDescent="0.25">
      <c r="A136" s="155"/>
      <c r="B136" s="154"/>
      <c r="C136" s="155"/>
      <c r="D136" s="175">
        <v>0</v>
      </c>
    </row>
    <row r="137" spans="1:4" ht="15.75" x14ac:dyDescent="0.25">
      <c r="A137" s="151"/>
      <c r="B137" s="151"/>
      <c r="C137" s="159"/>
      <c r="D137" s="175">
        <v>0</v>
      </c>
    </row>
    <row r="138" spans="1:4" ht="15.75" x14ac:dyDescent="0.25">
      <c r="A138" s="155"/>
      <c r="B138" s="155"/>
      <c r="C138" s="155"/>
      <c r="D138" s="175">
        <v>0</v>
      </c>
    </row>
    <row r="139" spans="1:4" ht="15.75" x14ac:dyDescent="0.25">
      <c r="A139" s="151"/>
      <c r="B139" s="154"/>
      <c r="C139" s="151"/>
      <c r="D139" s="174">
        <v>0</v>
      </c>
    </row>
    <row r="140" spans="1:4" ht="15.75" x14ac:dyDescent="0.25">
      <c r="A140" s="155"/>
      <c r="B140" s="155"/>
      <c r="C140" s="155"/>
      <c r="D140" s="174">
        <v>0</v>
      </c>
    </row>
    <row r="141" spans="1:4" ht="15.75" x14ac:dyDescent="0.25">
      <c r="A141" s="151"/>
      <c r="B141" s="154"/>
      <c r="C141" s="151"/>
      <c r="D141" s="174">
        <v>0</v>
      </c>
    </row>
    <row r="142" spans="1:4" ht="15.75" x14ac:dyDescent="0.25">
      <c r="A142" s="155"/>
      <c r="B142" s="155"/>
      <c r="C142" s="155"/>
      <c r="D142" s="174">
        <v>0</v>
      </c>
    </row>
    <row r="143" spans="1:4" ht="15.75" x14ac:dyDescent="0.25">
      <c r="A143" s="155"/>
      <c r="B143" s="165"/>
      <c r="C143" s="155"/>
      <c r="D143" s="174">
        <v>0</v>
      </c>
    </row>
    <row r="144" spans="1:4" ht="15.75" x14ac:dyDescent="0.25">
      <c r="A144" s="155"/>
      <c r="B144" s="155"/>
      <c r="C144" s="155"/>
      <c r="D144" s="174">
        <v>0</v>
      </c>
    </row>
    <row r="145" spans="1:4" ht="15.75" x14ac:dyDescent="0.25">
      <c r="A145" s="151"/>
      <c r="B145" s="154"/>
      <c r="C145" s="151"/>
      <c r="D145" s="174">
        <v>0</v>
      </c>
    </row>
    <row r="146" spans="1:4" ht="15.75" x14ac:dyDescent="0.25">
      <c r="A146" s="151"/>
      <c r="B146" s="154"/>
      <c r="C146" s="151"/>
      <c r="D146" s="174">
        <v>0</v>
      </c>
    </row>
    <row r="147" spans="1:4" ht="15.75" x14ac:dyDescent="0.25">
      <c r="A147" s="151"/>
      <c r="B147" s="154"/>
      <c r="C147" s="151"/>
      <c r="D147" s="174">
        <v>0</v>
      </c>
    </row>
  </sheetData>
  <sheetProtection selectLockedCells="1" selectUnlockedCells="1"/>
  <mergeCells count="25">
    <mergeCell ref="A71:A72"/>
    <mergeCell ref="B71:B72"/>
    <mergeCell ref="C71:C72"/>
    <mergeCell ref="D71:D72"/>
    <mergeCell ref="B78:B79"/>
    <mergeCell ref="C78:C79"/>
    <mergeCell ref="D78:D79"/>
    <mergeCell ref="D68:D69"/>
    <mergeCell ref="A63:A64"/>
    <mergeCell ref="B63:B64"/>
    <mergeCell ref="C63:C64"/>
    <mergeCell ref="D63:D64"/>
    <mergeCell ref="A68:A69"/>
    <mergeCell ref="B68:B69"/>
    <mergeCell ref="C68:C69"/>
    <mergeCell ref="A42:A43"/>
    <mergeCell ref="B42:B43"/>
    <mergeCell ref="D42:D43"/>
    <mergeCell ref="A59:A60"/>
    <mergeCell ref="B59:B60"/>
    <mergeCell ref="C59:C60"/>
    <mergeCell ref="D59:D60"/>
    <mergeCell ref="B55:B56"/>
    <mergeCell ref="D55:D56"/>
    <mergeCell ref="A55:A56"/>
  </mergeCells>
  <hyperlinks>
    <hyperlink ref="C121" r:id="rId1"/>
    <hyperlink ref="C122" r:id="rId2"/>
    <hyperlink ref="C123" r:id="rId3"/>
    <hyperlink ref="C78" r:id="rId4"/>
    <hyperlink ref="C80" r:id="rId5"/>
    <hyperlink ref="C81" r:id="rId6" display="https://vk.com/mzsfera"/>
  </hyperlinks>
  <pageMargins left="0.7" right="0.7" top="0.75" bottom="0.75" header="0.3" footer="0.3"/>
  <pageSetup paperSize="9" scale="95" orientation="landscape" r:id="rId7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topLeftCell="A94" zoomScale="80" zoomScaleNormal="80" zoomScaleSheetLayoutView="80" workbookViewId="0">
      <selection activeCell="B81" sqref="B81:L8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20.140625" style="1" customWidth="1"/>
    <col min="10" max="12" width="15.7109375" style="1" customWidth="1"/>
  </cols>
  <sheetData>
    <row r="1" spans="1:12" s="18" customFormat="1" x14ac:dyDescent="0.3">
      <c r="A1" s="385" t="s">
        <v>75</v>
      </c>
      <c r="B1" s="385"/>
      <c r="C1" s="385"/>
      <c r="D1" s="385"/>
      <c r="E1" s="385"/>
      <c r="F1" s="385"/>
      <c r="G1" s="385"/>
      <c r="H1" s="385"/>
      <c r="I1" s="385"/>
      <c r="J1" s="385"/>
      <c r="K1" s="284"/>
      <c r="L1" s="284"/>
    </row>
    <row r="2" spans="1:12" s="5" customFormat="1" ht="37.5" customHeight="1" x14ac:dyDescent="0.25">
      <c r="A2" s="399" t="s">
        <v>25</v>
      </c>
      <c r="B2" s="367" t="s">
        <v>76</v>
      </c>
      <c r="C2" s="367" t="s">
        <v>77</v>
      </c>
      <c r="D2" s="367"/>
      <c r="E2" s="367" t="s">
        <v>78</v>
      </c>
      <c r="F2" s="367" t="s">
        <v>79</v>
      </c>
      <c r="G2" s="367" t="s">
        <v>80</v>
      </c>
      <c r="H2" s="367"/>
      <c r="I2" s="367"/>
      <c r="J2" s="367" t="s">
        <v>81</v>
      </c>
      <c r="K2" s="367" t="s">
        <v>82</v>
      </c>
      <c r="L2" s="367" t="s">
        <v>83</v>
      </c>
    </row>
    <row r="3" spans="1:12" s="5" customFormat="1" ht="57.75" customHeight="1" x14ac:dyDescent="0.25">
      <c r="A3" s="399"/>
      <c r="B3" s="367"/>
      <c r="C3" s="271" t="s">
        <v>32</v>
      </c>
      <c r="D3" s="271" t="s">
        <v>33</v>
      </c>
      <c r="E3" s="367"/>
      <c r="F3" s="367"/>
      <c r="G3" s="271" t="s">
        <v>84</v>
      </c>
      <c r="H3" s="271" t="s">
        <v>85</v>
      </c>
      <c r="I3" s="271" t="s">
        <v>86</v>
      </c>
      <c r="J3" s="367"/>
      <c r="K3" s="367"/>
      <c r="L3" s="367"/>
    </row>
    <row r="4" spans="1:12" s="5" customFormat="1" ht="75" customHeight="1" x14ac:dyDescent="0.25">
      <c r="A4" s="54" t="s">
        <v>87</v>
      </c>
      <c r="B4" s="94" t="s">
        <v>34</v>
      </c>
      <c r="C4" s="94">
        <f>SUM(C5,C12,C21)</f>
        <v>10</v>
      </c>
      <c r="D4" s="94">
        <f>SUM(D5,D12,D21)</f>
        <v>10</v>
      </c>
      <c r="E4" s="94"/>
      <c r="F4" s="94"/>
      <c r="G4" s="94">
        <f t="shared" ref="G4:L4" si="0">SUM(G5,G12,G21)</f>
        <v>131</v>
      </c>
      <c r="H4" s="94">
        <f t="shared" si="0"/>
        <v>99</v>
      </c>
      <c r="I4" s="94">
        <f>I5+I12+I21</f>
        <v>4590</v>
      </c>
      <c r="J4" s="94">
        <f t="shared" si="0"/>
        <v>3</v>
      </c>
      <c r="K4" s="94">
        <f t="shared" si="0"/>
        <v>1</v>
      </c>
      <c r="L4" s="94">
        <f t="shared" si="0"/>
        <v>59000</v>
      </c>
    </row>
    <row r="5" spans="1:12" s="5" customFormat="1" ht="21.6" customHeight="1" x14ac:dyDescent="0.25">
      <c r="A5" s="53"/>
      <c r="B5" s="119" t="s">
        <v>88</v>
      </c>
      <c r="C5" s="215">
        <f>SUM(C6:C11)</f>
        <v>0</v>
      </c>
      <c r="D5" s="215">
        <v>0</v>
      </c>
      <c r="E5" s="200"/>
      <c r="F5" s="121"/>
      <c r="G5" s="215">
        <f t="shared" ref="G5:L5" si="1">SUM(G6:G11)</f>
        <v>0</v>
      </c>
      <c r="H5" s="215">
        <f t="shared" si="1"/>
        <v>0</v>
      </c>
      <c r="I5" s="120">
        <f t="shared" si="1"/>
        <v>0</v>
      </c>
      <c r="J5" s="121">
        <f t="shared" si="1"/>
        <v>0</v>
      </c>
      <c r="K5" s="121">
        <f t="shared" si="1"/>
        <v>0</v>
      </c>
      <c r="L5" s="122">
        <f t="shared" si="1"/>
        <v>0</v>
      </c>
    </row>
    <row r="6" spans="1:12" s="5" customFormat="1" x14ac:dyDescent="0.25">
      <c r="A6" s="53"/>
      <c r="B6" s="62"/>
      <c r="C6" s="52"/>
      <c r="D6" s="52"/>
      <c r="E6" s="93"/>
      <c r="F6" s="93"/>
      <c r="G6" s="19"/>
      <c r="H6" s="19"/>
      <c r="I6" s="19"/>
      <c r="J6" s="103"/>
      <c r="K6" s="103"/>
      <c r="L6" s="103"/>
    </row>
    <row r="7" spans="1:12" s="5" customFormat="1" x14ac:dyDescent="0.25">
      <c r="A7" s="53"/>
      <c r="B7" s="62"/>
      <c r="C7" s="52"/>
      <c r="D7" s="52"/>
      <c r="E7" s="93"/>
      <c r="F7" s="93"/>
      <c r="G7" s="19"/>
      <c r="H7" s="19"/>
      <c r="I7" s="19"/>
      <c r="J7" s="103"/>
      <c r="K7" s="103"/>
      <c r="L7" s="103"/>
    </row>
    <row r="8" spans="1:12" s="5" customFormat="1" x14ac:dyDescent="0.25">
      <c r="A8" s="53"/>
      <c r="B8" s="62"/>
      <c r="C8" s="52"/>
      <c r="D8" s="52"/>
      <c r="E8" s="93"/>
      <c r="F8" s="93"/>
      <c r="G8" s="19"/>
      <c r="H8" s="19"/>
      <c r="I8" s="19"/>
      <c r="J8" s="103"/>
      <c r="K8" s="103"/>
      <c r="L8" s="103"/>
    </row>
    <row r="9" spans="1:12" s="5" customFormat="1" x14ac:dyDescent="0.25">
      <c r="A9" s="53"/>
      <c r="B9" s="62"/>
      <c r="C9" s="52"/>
      <c r="D9" s="52"/>
      <c r="E9" s="93"/>
      <c r="F9" s="93"/>
      <c r="G9" s="19"/>
      <c r="H9" s="19"/>
      <c r="I9" s="19"/>
      <c r="J9" s="103"/>
      <c r="K9" s="103"/>
      <c r="L9" s="103"/>
    </row>
    <row r="10" spans="1:12" s="5" customFormat="1" x14ac:dyDescent="0.25">
      <c r="A10" s="53"/>
      <c r="B10" s="62"/>
      <c r="C10" s="52"/>
      <c r="D10" s="52"/>
      <c r="E10" s="93"/>
      <c r="F10" s="93"/>
      <c r="G10" s="19"/>
      <c r="H10" s="19"/>
      <c r="I10" s="19"/>
      <c r="J10" s="103"/>
      <c r="K10" s="103"/>
      <c r="L10" s="103"/>
    </row>
    <row r="11" spans="1:12" s="5" customFormat="1" x14ac:dyDescent="0.25">
      <c r="A11" s="53"/>
      <c r="B11" s="62"/>
      <c r="C11" s="52"/>
      <c r="D11" s="52"/>
      <c r="E11" s="93"/>
      <c r="F11" s="93"/>
      <c r="G11" s="19"/>
      <c r="H11" s="19"/>
      <c r="I11" s="19"/>
      <c r="J11" s="103"/>
      <c r="K11" s="103"/>
      <c r="L11" s="103"/>
    </row>
    <row r="12" spans="1:12" s="5" customFormat="1" x14ac:dyDescent="0.25">
      <c r="A12" s="53"/>
      <c r="B12" s="119" t="s">
        <v>89</v>
      </c>
      <c r="C12" s="215">
        <f>SUM(C13:C20)</f>
        <v>8</v>
      </c>
      <c r="D12" s="216">
        <f>SUM(D13:D20)</f>
        <v>8</v>
      </c>
      <c r="E12" s="200"/>
      <c r="F12" s="121"/>
      <c r="G12" s="215">
        <f t="shared" ref="G12:L12" si="2">SUM(G13:G20)</f>
        <v>109</v>
      </c>
      <c r="H12" s="215">
        <f t="shared" si="2"/>
        <v>70</v>
      </c>
      <c r="I12" s="215">
        <v>3450</v>
      </c>
      <c r="J12" s="217">
        <f t="shared" si="2"/>
        <v>2</v>
      </c>
      <c r="K12" s="217">
        <f t="shared" si="2"/>
        <v>0</v>
      </c>
      <c r="L12" s="218">
        <f t="shared" si="2"/>
        <v>40000</v>
      </c>
    </row>
    <row r="13" spans="1:12" s="5" customFormat="1" ht="56.25" x14ac:dyDescent="0.25">
      <c r="A13" s="53"/>
      <c r="B13" s="293" t="s">
        <v>520</v>
      </c>
      <c r="C13" s="294">
        <v>1</v>
      </c>
      <c r="D13" s="294">
        <v>1</v>
      </c>
      <c r="E13" s="295" t="s">
        <v>521</v>
      </c>
      <c r="F13" s="295" t="s">
        <v>626</v>
      </c>
      <c r="G13" s="296">
        <v>10</v>
      </c>
      <c r="H13" s="296">
        <v>1</v>
      </c>
      <c r="I13" s="296">
        <v>540</v>
      </c>
      <c r="J13" s="103"/>
      <c r="K13" s="103"/>
      <c r="L13" s="103"/>
    </row>
    <row r="14" spans="1:12" s="5" customFormat="1" ht="56.25" x14ac:dyDescent="0.25">
      <c r="A14" s="53"/>
      <c r="B14" s="293" t="s">
        <v>523</v>
      </c>
      <c r="C14" s="294">
        <v>1</v>
      </c>
      <c r="D14" s="294">
        <v>1</v>
      </c>
      <c r="E14" s="295" t="s">
        <v>521</v>
      </c>
      <c r="F14" s="295" t="s">
        <v>625</v>
      </c>
      <c r="G14" s="296">
        <v>30</v>
      </c>
      <c r="H14" s="296">
        <v>4</v>
      </c>
      <c r="I14" s="296">
        <v>470</v>
      </c>
      <c r="J14" s="103"/>
      <c r="K14" s="103"/>
      <c r="L14" s="103"/>
    </row>
    <row r="15" spans="1:12" s="5" customFormat="1" ht="75" x14ac:dyDescent="0.25">
      <c r="A15" s="53"/>
      <c r="B15" s="297" t="s">
        <v>525</v>
      </c>
      <c r="C15" s="298">
        <v>1</v>
      </c>
      <c r="D15" s="298">
        <v>1</v>
      </c>
      <c r="E15" s="299" t="s">
        <v>521</v>
      </c>
      <c r="F15" s="299" t="s">
        <v>526</v>
      </c>
      <c r="G15" s="300">
        <v>10</v>
      </c>
      <c r="H15" s="300">
        <v>16</v>
      </c>
      <c r="I15" s="300">
        <v>690</v>
      </c>
      <c r="J15" s="103"/>
      <c r="K15" s="103"/>
      <c r="L15" s="103"/>
    </row>
    <row r="16" spans="1:12" s="5" customFormat="1" ht="56.25" x14ac:dyDescent="0.25">
      <c r="A16" s="53"/>
      <c r="B16" s="297" t="s">
        <v>527</v>
      </c>
      <c r="C16" s="298">
        <v>1</v>
      </c>
      <c r="D16" s="298">
        <v>1</v>
      </c>
      <c r="E16" s="299" t="s">
        <v>521</v>
      </c>
      <c r="F16" s="299" t="s">
        <v>624</v>
      </c>
      <c r="G16" s="300">
        <v>20</v>
      </c>
      <c r="H16" s="300">
        <v>3</v>
      </c>
      <c r="I16" s="300">
        <v>300</v>
      </c>
      <c r="J16" s="103"/>
      <c r="K16" s="103"/>
      <c r="L16" s="103"/>
    </row>
    <row r="17" spans="1:12" s="5" customFormat="1" ht="56.25" x14ac:dyDescent="0.25">
      <c r="A17" s="53"/>
      <c r="B17" s="62" t="s">
        <v>620</v>
      </c>
      <c r="C17" s="52">
        <v>1</v>
      </c>
      <c r="D17" s="52">
        <v>1</v>
      </c>
      <c r="E17" s="93" t="s">
        <v>521</v>
      </c>
      <c r="F17" s="93" t="s">
        <v>622</v>
      </c>
      <c r="G17" s="19">
        <v>15</v>
      </c>
      <c r="H17" s="19">
        <v>7</v>
      </c>
      <c r="I17" s="19">
        <v>300</v>
      </c>
      <c r="J17" s="103"/>
      <c r="K17" s="103"/>
      <c r="L17" s="103"/>
    </row>
    <row r="18" spans="1:12" s="5" customFormat="1" ht="56.25" x14ac:dyDescent="0.25">
      <c r="A18" s="53"/>
      <c r="B18" s="62" t="s">
        <v>621</v>
      </c>
      <c r="C18" s="52">
        <v>1</v>
      </c>
      <c r="D18" s="52">
        <v>1</v>
      </c>
      <c r="E18" s="93" t="s">
        <v>521</v>
      </c>
      <c r="F18" s="93" t="s">
        <v>622</v>
      </c>
      <c r="G18" s="19">
        <v>14</v>
      </c>
      <c r="H18" s="19">
        <v>12</v>
      </c>
      <c r="I18" s="19">
        <v>360</v>
      </c>
      <c r="J18" s="103"/>
      <c r="K18" s="103"/>
      <c r="L18" s="103"/>
    </row>
    <row r="19" spans="1:12" s="5" customFormat="1" ht="38.25" thickBot="1" x14ac:dyDescent="0.3">
      <c r="A19" s="53"/>
      <c r="B19" s="310" t="s">
        <v>631</v>
      </c>
      <c r="C19" s="311">
        <v>1</v>
      </c>
      <c r="D19" s="311">
        <v>1</v>
      </c>
      <c r="E19" s="312" t="s">
        <v>632</v>
      </c>
      <c r="F19" s="312" t="s">
        <v>633</v>
      </c>
      <c r="G19" s="313">
        <v>10</v>
      </c>
      <c r="H19" s="313">
        <v>15</v>
      </c>
      <c r="I19" s="313" t="s">
        <v>634</v>
      </c>
      <c r="J19" s="103">
        <v>2</v>
      </c>
      <c r="K19" s="103"/>
      <c r="L19" s="315">
        <v>40000</v>
      </c>
    </row>
    <row r="20" spans="1:12" s="5" customFormat="1" ht="38.25" thickBot="1" x14ac:dyDescent="0.3">
      <c r="A20" s="53"/>
      <c r="B20" s="310" t="s">
        <v>635</v>
      </c>
      <c r="C20" s="311">
        <v>1</v>
      </c>
      <c r="D20" s="311">
        <v>1</v>
      </c>
      <c r="E20" s="312" t="s">
        <v>636</v>
      </c>
      <c r="F20" s="312" t="s">
        <v>637</v>
      </c>
      <c r="G20" s="313" t="s">
        <v>638</v>
      </c>
      <c r="H20" s="313">
        <v>12</v>
      </c>
      <c r="I20" s="313" t="s">
        <v>639</v>
      </c>
      <c r="J20" s="103"/>
      <c r="K20" s="103"/>
      <c r="L20" s="103"/>
    </row>
    <row r="21" spans="1:12" s="5" customFormat="1" x14ac:dyDescent="0.25">
      <c r="A21" s="53"/>
      <c r="B21" s="119" t="s">
        <v>90</v>
      </c>
      <c r="C21" s="215">
        <f>SUM(C22:C28)</f>
        <v>2</v>
      </c>
      <c r="D21" s="215">
        <f>SUM(D22:D28)</f>
        <v>2</v>
      </c>
      <c r="E21" s="200"/>
      <c r="F21" s="121"/>
      <c r="G21" s="215">
        <f t="shared" ref="G21:L21" si="3">SUM(G22:G28)</f>
        <v>22</v>
      </c>
      <c r="H21" s="215">
        <f t="shared" si="3"/>
        <v>29</v>
      </c>
      <c r="I21" s="215">
        <f t="shared" si="3"/>
        <v>1140</v>
      </c>
      <c r="J21" s="217">
        <f t="shared" si="3"/>
        <v>1</v>
      </c>
      <c r="K21" s="217">
        <f t="shared" si="3"/>
        <v>1</v>
      </c>
      <c r="L21" s="218">
        <f t="shared" si="3"/>
        <v>19000</v>
      </c>
    </row>
    <row r="22" spans="1:12" s="5" customFormat="1" ht="56.25" x14ac:dyDescent="0.25">
      <c r="A22" s="53"/>
      <c r="B22" s="293" t="s">
        <v>529</v>
      </c>
      <c r="C22" s="296">
        <v>1</v>
      </c>
      <c r="D22" s="296">
        <v>1</v>
      </c>
      <c r="E22" s="301" t="s">
        <v>530</v>
      </c>
      <c r="F22" s="295" t="s">
        <v>623</v>
      </c>
      <c r="G22" s="296">
        <v>10</v>
      </c>
      <c r="H22" s="296">
        <v>26</v>
      </c>
      <c r="I22" s="296">
        <v>780</v>
      </c>
      <c r="J22" s="295">
        <v>1</v>
      </c>
      <c r="K22" s="295">
        <v>1</v>
      </c>
      <c r="L22" s="295">
        <v>19000</v>
      </c>
    </row>
    <row r="23" spans="1:12" s="5" customFormat="1" ht="56.25" x14ac:dyDescent="0.25">
      <c r="A23" s="53"/>
      <c r="B23" s="123" t="s">
        <v>619</v>
      </c>
      <c r="C23" s="124">
        <v>1</v>
      </c>
      <c r="D23" s="124">
        <v>1</v>
      </c>
      <c r="E23" s="201" t="s">
        <v>530</v>
      </c>
      <c r="F23" s="125" t="s">
        <v>622</v>
      </c>
      <c r="G23" s="124">
        <v>12</v>
      </c>
      <c r="H23" s="124">
        <v>3</v>
      </c>
      <c r="I23" s="124">
        <v>360</v>
      </c>
      <c r="J23" s="125"/>
      <c r="K23" s="125"/>
      <c r="L23" s="202"/>
    </row>
    <row r="24" spans="1:12" s="5" customFormat="1" x14ac:dyDescent="0.25">
      <c r="A24" s="53"/>
      <c r="B24" s="123"/>
      <c r="C24" s="124"/>
      <c r="D24" s="124"/>
      <c r="E24" s="201"/>
      <c r="F24" s="125"/>
      <c r="G24" s="124"/>
      <c r="H24" s="124"/>
      <c r="I24" s="124"/>
      <c r="J24" s="125"/>
      <c r="K24" s="125"/>
      <c r="L24" s="202"/>
    </row>
    <row r="25" spans="1:12" s="5" customFormat="1" x14ac:dyDescent="0.25">
      <c r="A25" s="53"/>
      <c r="B25" s="123"/>
      <c r="C25" s="124"/>
      <c r="D25" s="124"/>
      <c r="E25" s="201"/>
      <c r="F25" s="125"/>
      <c r="G25" s="124"/>
      <c r="H25" s="124"/>
      <c r="I25" s="124"/>
      <c r="J25" s="125"/>
      <c r="K25" s="125"/>
      <c r="L25" s="202"/>
    </row>
    <row r="26" spans="1:12" s="5" customFormat="1" x14ac:dyDescent="0.25">
      <c r="A26" s="53"/>
      <c r="B26" s="62"/>
      <c r="C26" s="52"/>
      <c r="D26" s="52"/>
      <c r="E26" s="93"/>
      <c r="F26" s="93"/>
      <c r="G26" s="19"/>
      <c r="H26" s="19"/>
      <c r="I26" s="19"/>
      <c r="J26" s="103"/>
      <c r="K26" s="103"/>
      <c r="L26" s="103"/>
    </row>
    <row r="27" spans="1:12" s="5" customFormat="1" x14ac:dyDescent="0.25">
      <c r="A27" s="53"/>
      <c r="B27" s="62"/>
      <c r="C27" s="52"/>
      <c r="D27" s="52"/>
      <c r="E27" s="93"/>
      <c r="F27" s="93"/>
      <c r="G27" s="19"/>
      <c r="H27" s="19"/>
      <c r="I27" s="19"/>
      <c r="J27" s="103"/>
      <c r="K27" s="103"/>
      <c r="L27" s="103"/>
    </row>
    <row r="28" spans="1:12" x14ac:dyDescent="0.25">
      <c r="A28" s="53"/>
      <c r="B28" s="62"/>
      <c r="C28" s="52"/>
      <c r="D28" s="52"/>
      <c r="E28" s="93"/>
      <c r="F28" s="93"/>
      <c r="G28" s="19"/>
      <c r="H28" s="19"/>
      <c r="I28" s="19"/>
      <c r="J28" s="103"/>
      <c r="K28" s="103"/>
      <c r="L28" s="103"/>
    </row>
    <row r="29" spans="1:12" s="5" customFormat="1" ht="75" customHeight="1" x14ac:dyDescent="0.25">
      <c r="A29" s="54" t="s">
        <v>91</v>
      </c>
      <c r="B29" s="94" t="s">
        <v>35</v>
      </c>
      <c r="C29" s="94">
        <f>SUM(C30,C35,C41)</f>
        <v>4</v>
      </c>
      <c r="D29" s="94">
        <f>SUM(D30,D35,D41)</f>
        <v>4</v>
      </c>
      <c r="E29" s="94"/>
      <c r="F29" s="94"/>
      <c r="G29" s="94">
        <f>SUM(G30,G35,G41)</f>
        <v>57</v>
      </c>
      <c r="H29" s="94">
        <f>SUM(H30,H35,H41)</f>
        <v>26</v>
      </c>
      <c r="I29" s="94">
        <f>SUM(I30,I35,I41)</f>
        <v>8290</v>
      </c>
      <c r="J29" s="94">
        <f>SUM(J30,J35,J41)</f>
        <v>0</v>
      </c>
      <c r="K29" s="94">
        <f>SUM(K30,K35,K41)</f>
        <v>0</v>
      </c>
      <c r="L29" s="94">
        <f>SUM(K30,K35,K41)</f>
        <v>0</v>
      </c>
    </row>
    <row r="30" spans="1:12" s="5" customFormat="1" x14ac:dyDescent="0.25">
      <c r="A30" s="53"/>
      <c r="B30" s="119" t="s">
        <v>88</v>
      </c>
      <c r="C30" s="215">
        <f>SUM(C31:C34)</f>
        <v>0</v>
      </c>
      <c r="D30" s="215">
        <f>SUM(D31:D34)</f>
        <v>0</v>
      </c>
      <c r="E30" s="200"/>
      <c r="F30" s="121"/>
      <c r="G30" s="215">
        <f t="shared" ref="G30:L30" si="4">SUM(G31:G34)</f>
        <v>0</v>
      </c>
      <c r="H30" s="215">
        <f t="shared" si="4"/>
        <v>0</v>
      </c>
      <c r="I30" s="215">
        <f t="shared" si="4"/>
        <v>0</v>
      </c>
      <c r="J30" s="217">
        <f t="shared" si="4"/>
        <v>0</v>
      </c>
      <c r="K30" s="217">
        <f t="shared" si="4"/>
        <v>0</v>
      </c>
      <c r="L30" s="218">
        <f t="shared" si="4"/>
        <v>0</v>
      </c>
    </row>
    <row r="31" spans="1:12" s="5" customFormat="1" x14ac:dyDescent="0.25">
      <c r="A31" s="53"/>
      <c r="B31" s="62"/>
      <c r="C31" s="52"/>
      <c r="D31" s="52"/>
      <c r="E31" s="93"/>
      <c r="F31" s="93"/>
      <c r="G31" s="19"/>
      <c r="H31" s="19"/>
      <c r="I31" s="19"/>
      <c r="J31" s="93"/>
      <c r="K31" s="93"/>
      <c r="L31" s="93"/>
    </row>
    <row r="32" spans="1:12" s="5" customFormat="1" x14ac:dyDescent="0.25">
      <c r="A32" s="53"/>
      <c r="B32" s="62"/>
      <c r="C32" s="52"/>
      <c r="D32" s="52"/>
      <c r="E32" s="93"/>
      <c r="F32" s="93"/>
      <c r="G32" s="19"/>
      <c r="H32" s="19"/>
      <c r="I32" s="19"/>
      <c r="J32" s="93"/>
      <c r="K32" s="93"/>
      <c r="L32" s="93"/>
    </row>
    <row r="33" spans="1:12" s="5" customFormat="1" x14ac:dyDescent="0.25">
      <c r="A33" s="53"/>
      <c r="B33" s="62"/>
      <c r="C33" s="52"/>
      <c r="D33" s="52"/>
      <c r="E33" s="93"/>
      <c r="F33" s="93"/>
      <c r="G33" s="19"/>
      <c r="H33" s="19"/>
      <c r="I33" s="19"/>
      <c r="J33" s="93"/>
      <c r="K33" s="93"/>
      <c r="L33" s="93"/>
    </row>
    <row r="34" spans="1:12" s="5" customFormat="1" x14ac:dyDescent="0.25">
      <c r="A34" s="53"/>
      <c r="B34" s="62"/>
      <c r="C34" s="52"/>
      <c r="D34" s="52"/>
      <c r="E34" s="93"/>
      <c r="F34" s="93"/>
      <c r="G34" s="19"/>
      <c r="H34" s="19"/>
      <c r="I34" s="19"/>
      <c r="J34" s="93"/>
      <c r="K34" s="93"/>
      <c r="L34" s="93"/>
    </row>
    <row r="35" spans="1:12" s="5" customFormat="1" x14ac:dyDescent="0.25">
      <c r="A35" s="53"/>
      <c r="B35" s="119" t="s">
        <v>89</v>
      </c>
      <c r="C35" s="215">
        <f>SUM(C36:C40)</f>
        <v>1</v>
      </c>
      <c r="D35" s="215">
        <f>SUM(D36:D40)</f>
        <v>1</v>
      </c>
      <c r="E35" s="200"/>
      <c r="F35" s="121"/>
      <c r="G35" s="215">
        <f t="shared" ref="G35:L35" si="5">SUM(G36:G40)</f>
        <v>25</v>
      </c>
      <c r="H35" s="215">
        <f t="shared" si="5"/>
        <v>12</v>
      </c>
      <c r="I35" s="215">
        <f t="shared" si="5"/>
        <v>550</v>
      </c>
      <c r="J35" s="217">
        <f t="shared" si="5"/>
        <v>0</v>
      </c>
      <c r="K35" s="217">
        <f t="shared" si="5"/>
        <v>0</v>
      </c>
      <c r="L35" s="218">
        <f t="shared" si="5"/>
        <v>0</v>
      </c>
    </row>
    <row r="36" spans="1:12" s="5" customFormat="1" ht="56.25" x14ac:dyDescent="0.25">
      <c r="A36" s="53"/>
      <c r="B36" s="62" t="s">
        <v>640</v>
      </c>
      <c r="C36" s="52">
        <v>1</v>
      </c>
      <c r="D36" s="52">
        <v>1</v>
      </c>
      <c r="E36" s="93" t="s">
        <v>521</v>
      </c>
      <c r="F36" s="93" t="s">
        <v>628</v>
      </c>
      <c r="G36" s="19">
        <v>25</v>
      </c>
      <c r="H36" s="19">
        <v>12</v>
      </c>
      <c r="I36" s="19">
        <v>550</v>
      </c>
      <c r="J36" s="93"/>
      <c r="K36" s="93"/>
      <c r="L36" s="93"/>
    </row>
    <row r="37" spans="1:12" s="5" customFormat="1" x14ac:dyDescent="0.25">
      <c r="A37" s="53"/>
      <c r="B37" s="62"/>
      <c r="C37" s="52"/>
      <c r="D37" s="52"/>
      <c r="E37" s="93"/>
      <c r="F37" s="93"/>
      <c r="G37" s="19"/>
      <c r="H37" s="19"/>
      <c r="I37" s="19"/>
      <c r="J37" s="93"/>
      <c r="K37" s="93"/>
      <c r="L37" s="93"/>
    </row>
    <row r="38" spans="1:12" s="5" customFormat="1" x14ac:dyDescent="0.25">
      <c r="A38" s="53"/>
      <c r="B38" s="62"/>
      <c r="C38" s="52"/>
      <c r="D38" s="52"/>
      <c r="E38" s="93"/>
      <c r="F38" s="93"/>
      <c r="G38" s="19"/>
      <c r="H38" s="19"/>
      <c r="I38" s="19"/>
      <c r="J38" s="93"/>
      <c r="K38" s="93"/>
      <c r="L38" s="93"/>
    </row>
    <row r="39" spans="1:12" s="5" customFormat="1" x14ac:dyDescent="0.25">
      <c r="A39" s="53"/>
      <c r="B39" s="62"/>
      <c r="C39" s="52"/>
      <c r="D39" s="52"/>
      <c r="E39" s="93"/>
      <c r="F39" s="93"/>
      <c r="G39" s="19"/>
      <c r="H39" s="19"/>
      <c r="I39" s="19"/>
      <c r="J39" s="93"/>
      <c r="K39" s="93"/>
      <c r="L39" s="93"/>
    </row>
    <row r="40" spans="1:12" s="5" customFormat="1" x14ac:dyDescent="0.25">
      <c r="A40" s="53"/>
      <c r="B40" s="62"/>
      <c r="C40" s="52"/>
      <c r="D40" s="52"/>
      <c r="E40" s="93"/>
      <c r="F40" s="93"/>
      <c r="G40" s="19"/>
      <c r="H40" s="19"/>
      <c r="I40" s="19"/>
      <c r="J40" s="93"/>
      <c r="K40" s="93"/>
      <c r="L40" s="93"/>
    </row>
    <row r="41" spans="1:12" s="5" customFormat="1" x14ac:dyDescent="0.25">
      <c r="A41" s="53"/>
      <c r="B41" s="119" t="s">
        <v>90</v>
      </c>
      <c r="C41" s="215">
        <f>SUM(C42:C46)</f>
        <v>3</v>
      </c>
      <c r="D41" s="215">
        <f>SUM(D42:D46)</f>
        <v>3</v>
      </c>
      <c r="E41" s="200"/>
      <c r="F41" s="121"/>
      <c r="G41" s="215">
        <f t="shared" ref="G41:L41" si="6">SUM(G42:G46)</f>
        <v>32</v>
      </c>
      <c r="H41" s="215">
        <f t="shared" si="6"/>
        <v>14</v>
      </c>
      <c r="I41" s="215">
        <f t="shared" si="6"/>
        <v>7740</v>
      </c>
      <c r="J41" s="217">
        <f t="shared" si="6"/>
        <v>0</v>
      </c>
      <c r="K41" s="217">
        <f t="shared" si="6"/>
        <v>0</v>
      </c>
      <c r="L41" s="218">
        <f t="shared" si="6"/>
        <v>0</v>
      </c>
    </row>
    <row r="42" spans="1:12" s="5" customFormat="1" ht="56.25" x14ac:dyDescent="0.25">
      <c r="A42" s="53"/>
      <c r="B42" s="293" t="s">
        <v>531</v>
      </c>
      <c r="C42" s="294">
        <v>1</v>
      </c>
      <c r="D42" s="294">
        <v>1</v>
      </c>
      <c r="E42" s="295" t="s">
        <v>532</v>
      </c>
      <c r="F42" s="295" t="s">
        <v>628</v>
      </c>
      <c r="G42" s="296">
        <v>10</v>
      </c>
      <c r="H42" s="296">
        <v>12</v>
      </c>
      <c r="I42" s="296">
        <v>6990</v>
      </c>
      <c r="J42" s="93"/>
      <c r="K42" s="93"/>
      <c r="L42" s="93"/>
    </row>
    <row r="43" spans="1:12" s="5" customFormat="1" ht="56.25" x14ac:dyDescent="0.25">
      <c r="A43" s="53"/>
      <c r="B43" s="62" t="s">
        <v>627</v>
      </c>
      <c r="C43" s="52">
        <v>1</v>
      </c>
      <c r="D43" s="52">
        <v>1</v>
      </c>
      <c r="E43" s="93" t="s">
        <v>532</v>
      </c>
      <c r="F43" s="93" t="s">
        <v>628</v>
      </c>
      <c r="G43" s="19">
        <v>10</v>
      </c>
      <c r="H43" s="19">
        <v>1</v>
      </c>
      <c r="I43" s="19">
        <v>250</v>
      </c>
      <c r="J43" s="93"/>
      <c r="K43" s="93"/>
      <c r="L43" s="93"/>
    </row>
    <row r="44" spans="1:12" s="5" customFormat="1" ht="56.25" x14ac:dyDescent="0.25">
      <c r="A44" s="53"/>
      <c r="B44" s="62" t="s">
        <v>641</v>
      </c>
      <c r="C44" s="52">
        <v>1</v>
      </c>
      <c r="D44" s="52">
        <v>1</v>
      </c>
      <c r="E44" s="93" t="s">
        <v>532</v>
      </c>
      <c r="F44" s="93" t="s">
        <v>628</v>
      </c>
      <c r="G44" s="19">
        <v>12</v>
      </c>
      <c r="H44" s="19">
        <v>1</v>
      </c>
      <c r="I44" s="19">
        <v>500</v>
      </c>
      <c r="J44" s="93"/>
      <c r="K44" s="93"/>
      <c r="L44" s="93"/>
    </row>
    <row r="45" spans="1:12" s="5" customFormat="1" x14ac:dyDescent="0.25">
      <c r="A45" s="53"/>
      <c r="B45" s="62"/>
      <c r="C45" s="52"/>
      <c r="D45" s="52"/>
      <c r="E45" s="93"/>
      <c r="F45" s="93"/>
      <c r="G45" s="19"/>
      <c r="H45" s="19"/>
      <c r="I45" s="19"/>
      <c r="J45" s="93"/>
      <c r="K45" s="93"/>
      <c r="L45" s="93"/>
    </row>
    <row r="46" spans="1:12" x14ac:dyDescent="0.25">
      <c r="A46" s="53"/>
      <c r="B46" s="62"/>
      <c r="C46" s="52"/>
      <c r="D46" s="52"/>
      <c r="E46" s="93"/>
      <c r="F46" s="93"/>
      <c r="G46" s="19"/>
      <c r="H46" s="19"/>
      <c r="I46" s="19"/>
      <c r="J46" s="93"/>
      <c r="K46" s="93"/>
      <c r="L46" s="93"/>
    </row>
    <row r="47" spans="1:12" s="5" customFormat="1" ht="37.5" customHeight="1" x14ac:dyDescent="0.25">
      <c r="A47" s="54" t="s">
        <v>92</v>
      </c>
      <c r="B47" s="94" t="s">
        <v>36</v>
      </c>
      <c r="C47" s="94">
        <f>SUM(C48,C52,C57)</f>
        <v>0</v>
      </c>
      <c r="D47" s="94">
        <f>SUM(D48,D52,D57)</f>
        <v>0</v>
      </c>
      <c r="E47" s="94"/>
      <c r="F47" s="54"/>
      <c r="G47" s="94">
        <f t="shared" ref="G47:L47" si="7">SUM(G48,G52,G57)</f>
        <v>0</v>
      </c>
      <c r="H47" s="94">
        <f t="shared" si="7"/>
        <v>0</v>
      </c>
      <c r="I47" s="94">
        <f t="shared" si="7"/>
        <v>0</v>
      </c>
      <c r="J47" s="94">
        <f t="shared" si="7"/>
        <v>0</v>
      </c>
      <c r="K47" s="94">
        <f t="shared" si="7"/>
        <v>0</v>
      </c>
      <c r="L47" s="94">
        <f t="shared" si="7"/>
        <v>0</v>
      </c>
    </row>
    <row r="48" spans="1:12" s="5" customFormat="1" x14ac:dyDescent="0.25">
      <c r="A48" s="53"/>
      <c r="B48" s="119" t="s">
        <v>88</v>
      </c>
      <c r="C48" s="120">
        <f>SUM(C49:C51)</f>
        <v>0</v>
      </c>
      <c r="D48" s="120">
        <f>SUM(D49:D51)</f>
        <v>0</v>
      </c>
      <c r="E48" s="200"/>
      <c r="F48" s="121"/>
      <c r="G48" s="120">
        <f t="shared" ref="G48:L48" si="8">SUM(G49:G51)</f>
        <v>0</v>
      </c>
      <c r="H48" s="120">
        <f t="shared" si="8"/>
        <v>0</v>
      </c>
      <c r="I48" s="120">
        <f t="shared" si="8"/>
        <v>0</v>
      </c>
      <c r="J48" s="121">
        <f t="shared" si="8"/>
        <v>0</v>
      </c>
      <c r="K48" s="121">
        <f t="shared" si="8"/>
        <v>0</v>
      </c>
      <c r="L48" s="122">
        <f t="shared" si="8"/>
        <v>0</v>
      </c>
    </row>
    <row r="49" spans="1:12" s="5" customFormat="1" x14ac:dyDescent="0.25">
      <c r="A49" s="53"/>
      <c r="B49" s="62"/>
      <c r="C49" s="52"/>
      <c r="D49" s="52"/>
      <c r="E49" s="93"/>
      <c r="F49" s="93"/>
      <c r="G49" s="19"/>
      <c r="H49" s="19"/>
      <c r="I49" s="19"/>
      <c r="J49" s="93"/>
      <c r="K49" s="93"/>
      <c r="L49" s="93"/>
    </row>
    <row r="50" spans="1:12" s="5" customFormat="1" x14ac:dyDescent="0.25">
      <c r="A50" s="53"/>
      <c r="B50" s="62"/>
      <c r="C50" s="52"/>
      <c r="D50" s="52"/>
      <c r="E50" s="93"/>
      <c r="F50" s="93"/>
      <c r="G50" s="19"/>
      <c r="H50" s="19"/>
      <c r="I50" s="19"/>
      <c r="J50" s="93"/>
      <c r="K50" s="93"/>
      <c r="L50" s="93"/>
    </row>
    <row r="51" spans="1:12" s="5" customFormat="1" x14ac:dyDescent="0.25">
      <c r="A51" s="53"/>
      <c r="B51" s="62"/>
      <c r="C51" s="52"/>
      <c r="D51" s="52"/>
      <c r="E51" s="93"/>
      <c r="F51" s="93"/>
      <c r="G51" s="19"/>
      <c r="H51" s="19"/>
      <c r="I51" s="19"/>
      <c r="J51" s="93"/>
      <c r="K51" s="93"/>
      <c r="L51" s="93"/>
    </row>
    <row r="52" spans="1:12" s="5" customFormat="1" x14ac:dyDescent="0.25">
      <c r="A52" s="53"/>
      <c r="B52" s="119" t="s">
        <v>89</v>
      </c>
      <c r="C52" s="120">
        <f>SUM(C53:C56)</f>
        <v>0</v>
      </c>
      <c r="D52" s="120">
        <f>SUM(D53:D56)</f>
        <v>0</v>
      </c>
      <c r="E52" s="200"/>
      <c r="F52" s="121"/>
      <c r="G52" s="120">
        <f t="shared" ref="G52:L52" si="9">SUM(G53:G56)</f>
        <v>0</v>
      </c>
      <c r="H52" s="120">
        <f t="shared" si="9"/>
        <v>0</v>
      </c>
      <c r="I52" s="120">
        <f t="shared" si="9"/>
        <v>0</v>
      </c>
      <c r="J52" s="121">
        <f t="shared" si="9"/>
        <v>0</v>
      </c>
      <c r="K52" s="121">
        <f t="shared" si="9"/>
        <v>0</v>
      </c>
      <c r="L52" s="122">
        <f t="shared" si="9"/>
        <v>0</v>
      </c>
    </row>
    <row r="53" spans="1:12" s="5" customFormat="1" x14ac:dyDescent="0.25">
      <c r="A53" s="53"/>
      <c r="B53" s="62"/>
      <c r="C53" s="52"/>
      <c r="D53" s="52"/>
      <c r="E53" s="93"/>
      <c r="F53" s="93"/>
      <c r="G53" s="19"/>
      <c r="H53" s="19"/>
      <c r="I53" s="19"/>
      <c r="J53" s="93"/>
      <c r="K53" s="93"/>
      <c r="L53" s="93"/>
    </row>
    <row r="54" spans="1:12" s="5" customFormat="1" x14ac:dyDescent="0.25">
      <c r="A54" s="53"/>
      <c r="B54" s="62"/>
      <c r="C54" s="52"/>
      <c r="D54" s="52"/>
      <c r="E54" s="93"/>
      <c r="F54" s="93"/>
      <c r="G54" s="19"/>
      <c r="H54" s="19"/>
      <c r="I54" s="19"/>
      <c r="J54" s="93"/>
      <c r="K54" s="93"/>
      <c r="L54" s="93"/>
    </row>
    <row r="55" spans="1:12" s="5" customFormat="1" x14ac:dyDescent="0.25">
      <c r="A55" s="53"/>
      <c r="B55" s="62"/>
      <c r="C55" s="52"/>
      <c r="D55" s="52"/>
      <c r="E55" s="93"/>
      <c r="F55" s="93"/>
      <c r="G55" s="19"/>
      <c r="H55" s="19"/>
      <c r="I55" s="19"/>
      <c r="J55" s="93"/>
      <c r="K55" s="93"/>
      <c r="L55" s="93"/>
    </row>
    <row r="56" spans="1:12" s="5" customFormat="1" x14ac:dyDescent="0.25">
      <c r="A56" s="53"/>
      <c r="B56" s="62"/>
      <c r="C56" s="52"/>
      <c r="D56" s="52"/>
      <c r="E56" s="93"/>
      <c r="F56" s="93"/>
      <c r="G56" s="19"/>
      <c r="H56" s="19"/>
      <c r="I56" s="19"/>
      <c r="J56" s="93"/>
      <c r="K56" s="93"/>
      <c r="L56" s="93"/>
    </row>
    <row r="57" spans="1:12" s="5" customFormat="1" x14ac:dyDescent="0.25">
      <c r="A57" s="53"/>
      <c r="B57" s="119" t="s">
        <v>90</v>
      </c>
      <c r="C57" s="120">
        <f>SUM(C58:C60)</f>
        <v>0</v>
      </c>
      <c r="D57" s="120">
        <f>SUM(D58:D60)</f>
        <v>0</v>
      </c>
      <c r="E57" s="200"/>
      <c r="F57" s="121"/>
      <c r="G57" s="120">
        <f t="shared" ref="G57:L57" si="10">SUM(G58:G60)</f>
        <v>0</v>
      </c>
      <c r="H57" s="120">
        <f t="shared" si="10"/>
        <v>0</v>
      </c>
      <c r="I57" s="120">
        <f t="shared" si="10"/>
        <v>0</v>
      </c>
      <c r="J57" s="121">
        <f t="shared" si="10"/>
        <v>0</v>
      </c>
      <c r="K57" s="121">
        <f t="shared" si="10"/>
        <v>0</v>
      </c>
      <c r="L57" s="122">
        <f t="shared" si="10"/>
        <v>0</v>
      </c>
    </row>
    <row r="58" spans="1:12" s="5" customFormat="1" x14ac:dyDescent="0.25">
      <c r="A58" s="53"/>
      <c r="B58" s="62"/>
      <c r="C58" s="52"/>
      <c r="D58" s="52"/>
      <c r="E58" s="93"/>
      <c r="F58" s="93"/>
      <c r="G58" s="19"/>
      <c r="H58" s="19"/>
      <c r="I58" s="19"/>
      <c r="J58" s="93"/>
      <c r="K58" s="93"/>
      <c r="L58" s="93"/>
    </row>
    <row r="59" spans="1:12" s="5" customFormat="1" x14ac:dyDescent="0.25">
      <c r="A59" s="53"/>
      <c r="B59" s="62"/>
      <c r="C59" s="52"/>
      <c r="D59" s="52"/>
      <c r="E59" s="93"/>
      <c r="F59" s="93"/>
      <c r="G59" s="19"/>
      <c r="H59" s="19"/>
      <c r="I59" s="19"/>
      <c r="J59" s="93"/>
      <c r="K59" s="93"/>
      <c r="L59" s="93"/>
    </row>
    <row r="60" spans="1:12" x14ac:dyDescent="0.25">
      <c r="A60" s="53"/>
      <c r="B60" s="62"/>
      <c r="C60" s="52"/>
      <c r="D60" s="52"/>
      <c r="E60" s="93"/>
      <c r="F60" s="93"/>
      <c r="G60" s="19"/>
      <c r="H60" s="19"/>
      <c r="I60" s="19"/>
      <c r="J60" s="93"/>
      <c r="K60" s="93"/>
      <c r="L60" s="93"/>
    </row>
    <row r="61" spans="1:12" s="5" customFormat="1" ht="75" customHeight="1" x14ac:dyDescent="0.25">
      <c r="A61" s="94" t="s">
        <v>93</v>
      </c>
      <c r="B61" s="94" t="s">
        <v>38</v>
      </c>
      <c r="C61" s="94">
        <f>SUM(C62,C66,C70)</f>
        <v>1</v>
      </c>
      <c r="D61" s="94">
        <f>SUM(D62,D66,D70)</f>
        <v>1</v>
      </c>
      <c r="E61" s="94"/>
      <c r="F61" s="94"/>
      <c r="G61" s="94">
        <f t="shared" ref="G61:L61" si="11">SUM(G62,G66,G70)</f>
        <v>8</v>
      </c>
      <c r="H61" s="94">
        <f t="shared" si="11"/>
        <v>14</v>
      </c>
      <c r="I61" s="94">
        <f t="shared" si="11"/>
        <v>420</v>
      </c>
      <c r="J61" s="94">
        <f t="shared" si="11"/>
        <v>0</v>
      </c>
      <c r="K61" s="94">
        <f t="shared" si="11"/>
        <v>0</v>
      </c>
      <c r="L61" s="94">
        <f t="shared" si="11"/>
        <v>0</v>
      </c>
    </row>
    <row r="62" spans="1:12" s="5" customFormat="1" x14ac:dyDescent="0.25">
      <c r="A62" s="53"/>
      <c r="B62" s="119" t="s">
        <v>88</v>
      </c>
      <c r="C62" s="120">
        <f>SUM(C63:C65)</f>
        <v>0</v>
      </c>
      <c r="D62" s="120">
        <f>SUM(D63:D65)</f>
        <v>0</v>
      </c>
      <c r="E62" s="200"/>
      <c r="F62" s="121"/>
      <c r="G62" s="120">
        <f t="shared" ref="G62:L62" si="12">SUM(G63:G65)</f>
        <v>0</v>
      </c>
      <c r="H62" s="120">
        <f t="shared" si="12"/>
        <v>0</v>
      </c>
      <c r="I62" s="120">
        <f t="shared" si="12"/>
        <v>0</v>
      </c>
      <c r="J62" s="121">
        <f t="shared" si="12"/>
        <v>0</v>
      </c>
      <c r="K62" s="121">
        <f t="shared" si="12"/>
        <v>0</v>
      </c>
      <c r="L62" s="122">
        <f t="shared" si="12"/>
        <v>0</v>
      </c>
    </row>
    <row r="63" spans="1:12" s="5" customFormat="1" x14ac:dyDescent="0.25">
      <c r="A63" s="53"/>
      <c r="B63" s="62"/>
      <c r="C63" s="52"/>
      <c r="D63" s="52"/>
      <c r="E63" s="93"/>
      <c r="F63" s="93"/>
      <c r="G63" s="19"/>
      <c r="H63" s="19"/>
      <c r="I63" s="19"/>
      <c r="J63" s="93"/>
      <c r="K63" s="93"/>
      <c r="L63" s="93"/>
    </row>
    <row r="64" spans="1:12" s="5" customFormat="1" x14ac:dyDescent="0.25">
      <c r="A64" s="53"/>
      <c r="B64" s="62"/>
      <c r="C64" s="52"/>
      <c r="D64" s="52"/>
      <c r="E64" s="93"/>
      <c r="F64" s="93"/>
      <c r="G64" s="19"/>
      <c r="H64" s="19"/>
      <c r="I64" s="19"/>
      <c r="J64" s="93"/>
      <c r="K64" s="93"/>
      <c r="L64" s="93"/>
    </row>
    <row r="65" spans="1:12" s="5" customFormat="1" x14ac:dyDescent="0.25">
      <c r="A65" s="53"/>
      <c r="B65" s="62"/>
      <c r="C65" s="52"/>
      <c r="D65" s="52"/>
      <c r="E65" s="93"/>
      <c r="F65" s="93"/>
      <c r="G65" s="19"/>
      <c r="H65" s="19"/>
      <c r="I65" s="19"/>
      <c r="J65" s="93"/>
      <c r="K65" s="93"/>
      <c r="L65" s="93"/>
    </row>
    <row r="66" spans="1:12" s="5" customFormat="1" x14ac:dyDescent="0.25">
      <c r="A66" s="53"/>
      <c r="B66" s="119" t="s">
        <v>89</v>
      </c>
      <c r="C66" s="120">
        <f>SUM(C67:C69)</f>
        <v>1</v>
      </c>
      <c r="D66" s="120">
        <f>SUM(D67:D69)</f>
        <v>1</v>
      </c>
      <c r="E66" s="200"/>
      <c r="F66" s="121"/>
      <c r="G66" s="120">
        <f t="shared" ref="G66:L66" si="13">SUM(G67:G69)</f>
        <v>8</v>
      </c>
      <c r="H66" s="120">
        <f t="shared" si="13"/>
        <v>14</v>
      </c>
      <c r="I66" s="120">
        <f t="shared" si="13"/>
        <v>420</v>
      </c>
      <c r="J66" s="121">
        <f t="shared" si="13"/>
        <v>0</v>
      </c>
      <c r="K66" s="121">
        <f t="shared" si="13"/>
        <v>0</v>
      </c>
      <c r="L66" s="122">
        <f t="shared" si="13"/>
        <v>0</v>
      </c>
    </row>
    <row r="67" spans="1:12" s="5" customFormat="1" ht="56.25" x14ac:dyDescent="0.25">
      <c r="A67" s="53"/>
      <c r="B67" s="62" t="s">
        <v>629</v>
      </c>
      <c r="C67" s="52">
        <v>1</v>
      </c>
      <c r="D67" s="52">
        <v>1</v>
      </c>
      <c r="E67" s="93" t="s">
        <v>521</v>
      </c>
      <c r="F67" s="93" t="s">
        <v>630</v>
      </c>
      <c r="G67" s="19">
        <v>8</v>
      </c>
      <c r="H67" s="19">
        <v>14</v>
      </c>
      <c r="I67" s="19">
        <v>420</v>
      </c>
      <c r="J67" s="93"/>
      <c r="K67" s="93"/>
      <c r="L67" s="93"/>
    </row>
    <row r="68" spans="1:12" s="5" customFormat="1" x14ac:dyDescent="0.25">
      <c r="A68" s="53"/>
      <c r="B68" s="62"/>
      <c r="C68" s="52"/>
      <c r="D68" s="52"/>
      <c r="E68" s="93"/>
      <c r="F68" s="93"/>
      <c r="G68" s="19"/>
      <c r="H68" s="19"/>
      <c r="I68" s="19"/>
      <c r="J68" s="93"/>
      <c r="K68" s="93"/>
      <c r="L68" s="93"/>
    </row>
    <row r="69" spans="1:12" s="5" customFormat="1" x14ac:dyDescent="0.25">
      <c r="A69" s="53"/>
      <c r="B69" s="62"/>
      <c r="C69" s="52"/>
      <c r="D69" s="52"/>
      <c r="E69" s="93"/>
      <c r="F69" s="93"/>
      <c r="G69" s="19"/>
      <c r="H69" s="19"/>
      <c r="I69" s="19"/>
      <c r="J69" s="93"/>
      <c r="K69" s="93"/>
      <c r="L69" s="93"/>
    </row>
    <row r="70" spans="1:12" s="5" customFormat="1" x14ac:dyDescent="0.25">
      <c r="A70" s="53"/>
      <c r="B70" s="119" t="s">
        <v>90</v>
      </c>
      <c r="C70" s="120">
        <f>SUM(C71:C74)</f>
        <v>0</v>
      </c>
      <c r="D70" s="120">
        <f>SUM(D71:D74)</f>
        <v>0</v>
      </c>
      <c r="E70" s="200"/>
      <c r="F70" s="121"/>
      <c r="G70" s="120">
        <f t="shared" ref="G70:L70" si="14">SUM(G71:G74)</f>
        <v>0</v>
      </c>
      <c r="H70" s="120">
        <f t="shared" si="14"/>
        <v>0</v>
      </c>
      <c r="I70" s="120">
        <f t="shared" si="14"/>
        <v>0</v>
      </c>
      <c r="J70" s="121">
        <f t="shared" si="14"/>
        <v>0</v>
      </c>
      <c r="K70" s="121">
        <f t="shared" si="14"/>
        <v>0</v>
      </c>
      <c r="L70" s="122">
        <f t="shared" si="14"/>
        <v>0</v>
      </c>
    </row>
    <row r="71" spans="1:12" s="5" customFormat="1" x14ac:dyDescent="0.25">
      <c r="A71" s="53"/>
      <c r="B71" s="62"/>
      <c r="C71" s="52"/>
      <c r="D71" s="52"/>
      <c r="E71" s="93"/>
      <c r="F71" s="93"/>
      <c r="G71" s="19"/>
      <c r="H71" s="19"/>
      <c r="I71" s="19"/>
      <c r="J71" s="93"/>
      <c r="K71" s="93"/>
      <c r="L71" s="93"/>
    </row>
    <row r="72" spans="1:12" s="5" customFormat="1" x14ac:dyDescent="0.25">
      <c r="A72" s="53"/>
      <c r="B72" s="62"/>
      <c r="C72" s="52"/>
      <c r="D72" s="52"/>
      <c r="E72" s="93"/>
      <c r="F72" s="93"/>
      <c r="G72" s="19"/>
      <c r="H72" s="19"/>
      <c r="I72" s="19"/>
      <c r="J72" s="93"/>
      <c r="K72" s="93"/>
      <c r="L72" s="93"/>
    </row>
    <row r="73" spans="1:12" s="5" customFormat="1" x14ac:dyDescent="0.25">
      <c r="A73" s="53"/>
      <c r="B73" s="62"/>
      <c r="C73" s="52"/>
      <c r="D73" s="52"/>
      <c r="E73" s="93"/>
      <c r="F73" s="93"/>
      <c r="G73" s="19"/>
      <c r="H73" s="19"/>
      <c r="I73" s="19"/>
      <c r="J73" s="93"/>
      <c r="K73" s="93"/>
      <c r="L73" s="93"/>
    </row>
    <row r="74" spans="1:12" x14ac:dyDescent="0.25">
      <c r="A74" s="53"/>
      <c r="B74" s="62"/>
      <c r="C74" s="52"/>
      <c r="D74" s="52"/>
      <c r="E74" s="93"/>
      <c r="F74" s="93"/>
      <c r="G74" s="19"/>
      <c r="H74" s="19"/>
      <c r="I74" s="19"/>
      <c r="J74" s="93"/>
      <c r="K74" s="93"/>
      <c r="L74" s="93"/>
    </row>
    <row r="75" spans="1:12" s="5" customFormat="1" ht="93.75" customHeight="1" x14ac:dyDescent="0.25">
      <c r="A75" s="94" t="s">
        <v>94</v>
      </c>
      <c r="B75" s="94" t="s">
        <v>39</v>
      </c>
      <c r="C75" s="94">
        <f>SUM(C76,C80,C86)</f>
        <v>1</v>
      </c>
      <c r="D75" s="94">
        <f>SUM(D76,D80,D86)</f>
        <v>1</v>
      </c>
      <c r="E75" s="94"/>
      <c r="F75" s="94"/>
      <c r="G75" s="94">
        <f t="shared" ref="G75:L75" si="15">SUM(G76,G80,G86)</f>
        <v>10</v>
      </c>
      <c r="H75" s="94">
        <f t="shared" si="15"/>
        <v>2</v>
      </c>
      <c r="I75" s="94">
        <f t="shared" si="15"/>
        <v>420</v>
      </c>
      <c r="J75" s="94">
        <f t="shared" si="15"/>
        <v>0</v>
      </c>
      <c r="K75" s="94">
        <f t="shared" si="15"/>
        <v>0</v>
      </c>
      <c r="L75" s="94">
        <f t="shared" si="15"/>
        <v>0</v>
      </c>
    </row>
    <row r="76" spans="1:12" s="5" customFormat="1" x14ac:dyDescent="0.25">
      <c r="A76" s="53"/>
      <c r="B76" s="119" t="s">
        <v>88</v>
      </c>
      <c r="C76" s="120">
        <f>SUM(C77:C79)</f>
        <v>0</v>
      </c>
      <c r="D76" s="120">
        <f>SUM(D77:D79)</f>
        <v>0</v>
      </c>
      <c r="E76" s="200"/>
      <c r="F76" s="121"/>
      <c r="G76" s="120">
        <f t="shared" ref="G76:L76" si="16">SUM(G77:G79)</f>
        <v>0</v>
      </c>
      <c r="H76" s="120">
        <f t="shared" si="16"/>
        <v>0</v>
      </c>
      <c r="I76" s="120">
        <f t="shared" si="16"/>
        <v>0</v>
      </c>
      <c r="J76" s="121">
        <f t="shared" si="16"/>
        <v>0</v>
      </c>
      <c r="K76" s="121">
        <f t="shared" si="16"/>
        <v>0</v>
      </c>
      <c r="L76" s="122">
        <f t="shared" si="16"/>
        <v>0</v>
      </c>
    </row>
    <row r="77" spans="1:12" s="5" customFormat="1" x14ac:dyDescent="0.25">
      <c r="A77" s="53"/>
      <c r="B77" s="62"/>
      <c r="C77" s="52"/>
      <c r="D77" s="52"/>
      <c r="E77" s="93"/>
      <c r="F77" s="93"/>
      <c r="G77" s="19"/>
      <c r="H77" s="19"/>
      <c r="I77" s="19"/>
      <c r="J77" s="93"/>
      <c r="K77" s="93"/>
      <c r="L77" s="93"/>
    </row>
    <row r="78" spans="1:12" s="5" customFormat="1" x14ac:dyDescent="0.25">
      <c r="A78" s="53"/>
      <c r="B78" s="62"/>
      <c r="C78" s="52"/>
      <c r="D78" s="52"/>
      <c r="E78" s="93"/>
      <c r="F78" s="93"/>
      <c r="G78" s="19"/>
      <c r="H78" s="19"/>
      <c r="I78" s="19"/>
      <c r="J78" s="93"/>
      <c r="K78" s="93"/>
      <c r="L78" s="93"/>
    </row>
    <row r="79" spans="1:12" s="5" customFormat="1" x14ac:dyDescent="0.25">
      <c r="A79" s="53"/>
      <c r="B79" s="62"/>
      <c r="C79" s="52"/>
      <c r="D79" s="52"/>
      <c r="E79" s="93"/>
      <c r="F79" s="93"/>
      <c r="G79" s="19"/>
      <c r="H79" s="19"/>
      <c r="I79" s="19"/>
      <c r="J79" s="93"/>
      <c r="K79" s="93"/>
      <c r="L79" s="93"/>
    </row>
    <row r="80" spans="1:12" s="5" customFormat="1" x14ac:dyDescent="0.25">
      <c r="A80" s="53"/>
      <c r="B80" s="119" t="s">
        <v>89</v>
      </c>
      <c r="C80" s="120">
        <f>SUM(C81:C85)</f>
        <v>1</v>
      </c>
      <c r="D80" s="120">
        <f>SUM(D81:D85)</f>
        <v>1</v>
      </c>
      <c r="E80" s="200"/>
      <c r="F80" s="121"/>
      <c r="G80" s="120">
        <f t="shared" ref="G80:L80" si="17">SUM(G81:G85)</f>
        <v>10</v>
      </c>
      <c r="H80" s="120">
        <f t="shared" si="17"/>
        <v>2</v>
      </c>
      <c r="I80" s="120">
        <f t="shared" si="17"/>
        <v>420</v>
      </c>
      <c r="J80" s="121">
        <f t="shared" si="17"/>
        <v>0</v>
      </c>
      <c r="K80" s="121">
        <f t="shared" si="17"/>
        <v>0</v>
      </c>
      <c r="L80" s="122">
        <f t="shared" si="17"/>
        <v>0</v>
      </c>
    </row>
    <row r="81" spans="1:12" s="5" customFormat="1" ht="56.25" x14ac:dyDescent="0.25">
      <c r="A81" s="53"/>
      <c r="B81" s="293" t="s">
        <v>533</v>
      </c>
      <c r="C81" s="294">
        <v>1</v>
      </c>
      <c r="D81" s="294">
        <v>1</v>
      </c>
      <c r="E81" s="295" t="s">
        <v>534</v>
      </c>
      <c r="F81" s="295" t="s">
        <v>522</v>
      </c>
      <c r="G81" s="296">
        <v>10</v>
      </c>
      <c r="H81" s="296">
        <v>2</v>
      </c>
      <c r="I81" s="296">
        <v>420</v>
      </c>
      <c r="J81" s="93"/>
      <c r="K81" s="93"/>
      <c r="L81" s="93"/>
    </row>
    <row r="82" spans="1:12" s="5" customFormat="1" x14ac:dyDescent="0.25">
      <c r="A82" s="53"/>
      <c r="B82" s="62"/>
      <c r="C82" s="52"/>
      <c r="D82" s="52"/>
      <c r="E82" s="93"/>
      <c r="F82" s="93"/>
      <c r="G82" s="19"/>
      <c r="H82" s="19"/>
      <c r="I82" s="19"/>
      <c r="J82" s="93"/>
      <c r="K82" s="93"/>
      <c r="L82" s="93"/>
    </row>
    <row r="83" spans="1:12" s="5" customFormat="1" x14ac:dyDescent="0.25">
      <c r="A83" s="53"/>
      <c r="B83" s="62"/>
      <c r="C83" s="52"/>
      <c r="D83" s="52"/>
      <c r="E83" s="93"/>
      <c r="F83" s="93"/>
      <c r="G83" s="19"/>
      <c r="H83" s="19"/>
      <c r="I83" s="19"/>
      <c r="J83" s="93"/>
      <c r="K83" s="93"/>
      <c r="L83" s="93"/>
    </row>
    <row r="84" spans="1:12" s="5" customFormat="1" x14ac:dyDescent="0.25">
      <c r="A84" s="53"/>
      <c r="B84" s="62"/>
      <c r="C84" s="52"/>
      <c r="D84" s="52"/>
      <c r="E84" s="93"/>
      <c r="F84" s="93"/>
      <c r="G84" s="19"/>
      <c r="H84" s="19"/>
      <c r="I84" s="19"/>
      <c r="J84" s="93"/>
      <c r="K84" s="93"/>
      <c r="L84" s="93"/>
    </row>
    <row r="85" spans="1:12" s="5" customFormat="1" x14ac:dyDescent="0.25">
      <c r="A85" s="53"/>
      <c r="B85" s="62"/>
      <c r="C85" s="52"/>
      <c r="D85" s="52"/>
      <c r="E85" s="93"/>
      <c r="F85" s="93"/>
      <c r="G85" s="19"/>
      <c r="H85" s="19"/>
      <c r="I85" s="19"/>
      <c r="J85" s="93"/>
      <c r="K85" s="93"/>
      <c r="L85" s="93"/>
    </row>
    <row r="86" spans="1:12" s="5" customFormat="1" x14ac:dyDescent="0.25">
      <c r="A86" s="53"/>
      <c r="B86" s="119" t="s">
        <v>90</v>
      </c>
      <c r="C86" s="120">
        <f>SUM(C87:C90)</f>
        <v>0</v>
      </c>
      <c r="D86" s="120">
        <f>SUM(D87:D90)</f>
        <v>0</v>
      </c>
      <c r="E86" s="200"/>
      <c r="F86" s="121"/>
      <c r="G86" s="120">
        <f t="shared" ref="G86:L86" si="18">SUM(G87:G90)</f>
        <v>0</v>
      </c>
      <c r="H86" s="120">
        <f t="shared" si="18"/>
        <v>0</v>
      </c>
      <c r="I86" s="120">
        <f t="shared" si="18"/>
        <v>0</v>
      </c>
      <c r="J86" s="121">
        <f t="shared" si="18"/>
        <v>0</v>
      </c>
      <c r="K86" s="121">
        <f t="shared" si="18"/>
        <v>0</v>
      </c>
      <c r="L86" s="122">
        <f t="shared" si="18"/>
        <v>0</v>
      </c>
    </row>
    <row r="87" spans="1:12" s="5" customFormat="1" x14ac:dyDescent="0.25">
      <c r="A87" s="53"/>
      <c r="B87" s="62"/>
      <c r="C87" s="52"/>
      <c r="D87" s="52"/>
      <c r="E87" s="93"/>
      <c r="F87" s="93"/>
      <c r="G87" s="19"/>
      <c r="H87" s="19"/>
      <c r="I87" s="19"/>
      <c r="J87" s="93"/>
      <c r="K87" s="93"/>
      <c r="L87" s="93"/>
    </row>
    <row r="88" spans="1:12" s="5" customFormat="1" x14ac:dyDescent="0.25">
      <c r="A88" s="53"/>
      <c r="B88" s="62"/>
      <c r="C88" s="52"/>
      <c r="D88" s="52"/>
      <c r="E88" s="93"/>
      <c r="F88" s="93"/>
      <c r="G88" s="19"/>
      <c r="H88" s="19"/>
      <c r="I88" s="19"/>
      <c r="J88" s="93"/>
      <c r="K88" s="93"/>
      <c r="L88" s="93"/>
    </row>
    <row r="89" spans="1:12" s="5" customFormat="1" x14ac:dyDescent="0.25">
      <c r="A89" s="53"/>
      <c r="B89" s="62"/>
      <c r="C89" s="52"/>
      <c r="D89" s="52"/>
      <c r="E89" s="93"/>
      <c r="F89" s="93"/>
      <c r="G89" s="19"/>
      <c r="H89" s="19"/>
      <c r="I89" s="19"/>
      <c r="J89" s="93"/>
      <c r="K89" s="93"/>
      <c r="L89" s="93"/>
    </row>
    <row r="90" spans="1:12" x14ac:dyDescent="0.25">
      <c r="A90" s="53"/>
      <c r="B90" s="62"/>
      <c r="C90" s="52"/>
      <c r="D90" s="52"/>
      <c r="E90" s="93"/>
      <c r="F90" s="93"/>
      <c r="G90" s="19"/>
      <c r="H90" s="19"/>
      <c r="I90" s="19"/>
      <c r="J90" s="93"/>
      <c r="K90" s="93"/>
      <c r="L90" s="93"/>
    </row>
    <row r="91" spans="1:12" s="5" customFormat="1" ht="75" customHeight="1" x14ac:dyDescent="0.25">
      <c r="A91" s="94" t="s">
        <v>95</v>
      </c>
      <c r="B91" s="94" t="s">
        <v>40</v>
      </c>
      <c r="C91" s="94">
        <f>SUM(C92,C96,C102)</f>
        <v>0</v>
      </c>
      <c r="D91" s="94">
        <f>SUM(D92,D96,D102)</f>
        <v>0</v>
      </c>
      <c r="E91" s="94"/>
      <c r="F91" s="94"/>
      <c r="G91" s="94">
        <f>SUM(G92,G96,G102)</f>
        <v>0</v>
      </c>
      <c r="H91" s="94">
        <f>SUM(H92,H96,H102)</f>
        <v>0</v>
      </c>
      <c r="I91" s="94">
        <f>SUM(CI92,I96,I102)</f>
        <v>0</v>
      </c>
      <c r="J91" s="94">
        <f>SUM(J92,J96,J102)</f>
        <v>0</v>
      </c>
      <c r="K91" s="94">
        <f>SUM(K92,K96,K102)</f>
        <v>0</v>
      </c>
      <c r="L91" s="94">
        <f>SUM(L92,L96,L102)</f>
        <v>0</v>
      </c>
    </row>
    <row r="92" spans="1:12" s="5" customFormat="1" x14ac:dyDescent="0.25">
      <c r="A92" s="53"/>
      <c r="B92" s="119" t="s">
        <v>88</v>
      </c>
      <c r="C92" s="120">
        <f>SUM(C93:C95)</f>
        <v>0</v>
      </c>
      <c r="D92" s="120">
        <f>SUM(D93:D95)</f>
        <v>0</v>
      </c>
      <c r="E92" s="200"/>
      <c r="F92" s="121"/>
      <c r="G92" s="120">
        <f t="shared" ref="G92:L92" si="19">SUM(G93:G95)</f>
        <v>0</v>
      </c>
      <c r="H92" s="120">
        <f t="shared" si="19"/>
        <v>0</v>
      </c>
      <c r="I92" s="120">
        <f t="shared" si="19"/>
        <v>0</v>
      </c>
      <c r="J92" s="121">
        <f t="shared" si="19"/>
        <v>0</v>
      </c>
      <c r="K92" s="121">
        <f t="shared" si="19"/>
        <v>0</v>
      </c>
      <c r="L92" s="122">
        <f t="shared" si="19"/>
        <v>0</v>
      </c>
    </row>
    <row r="93" spans="1:12" s="5" customFormat="1" x14ac:dyDescent="0.25">
      <c r="A93" s="53"/>
      <c r="B93" s="62"/>
      <c r="C93" s="52"/>
      <c r="D93" s="52"/>
      <c r="E93" s="93"/>
      <c r="F93" s="93"/>
      <c r="G93" s="19"/>
      <c r="H93" s="19"/>
      <c r="I93" s="19"/>
      <c r="J93" s="93"/>
      <c r="K93" s="93"/>
      <c r="L93" s="93"/>
    </row>
    <row r="94" spans="1:12" s="5" customFormat="1" x14ac:dyDescent="0.25">
      <c r="A94" s="53"/>
      <c r="B94" s="62"/>
      <c r="C94" s="52"/>
      <c r="D94" s="52"/>
      <c r="E94" s="93"/>
      <c r="F94" s="93"/>
      <c r="G94" s="19"/>
      <c r="H94" s="19"/>
      <c r="I94" s="19"/>
      <c r="J94" s="93"/>
      <c r="K94" s="93"/>
      <c r="L94" s="93"/>
    </row>
    <row r="95" spans="1:12" s="5" customFormat="1" x14ac:dyDescent="0.25">
      <c r="A95" s="53"/>
      <c r="B95" s="62"/>
      <c r="C95" s="52"/>
      <c r="D95" s="52"/>
      <c r="E95" s="93"/>
      <c r="F95" s="93"/>
      <c r="G95" s="19"/>
      <c r="H95" s="19"/>
      <c r="I95" s="19"/>
      <c r="J95" s="93"/>
      <c r="K95" s="93"/>
      <c r="L95" s="93"/>
    </row>
    <row r="96" spans="1:12" s="5" customFormat="1" x14ac:dyDescent="0.25">
      <c r="A96" s="53"/>
      <c r="B96" s="119" t="s">
        <v>89</v>
      </c>
      <c r="C96" s="120">
        <v>0</v>
      </c>
      <c r="D96" s="120">
        <v>0</v>
      </c>
      <c r="E96" s="200"/>
      <c r="F96" s="121"/>
      <c r="G96" s="120">
        <f t="shared" ref="G96:L96" si="20">SUM(G97:G101)</f>
        <v>0</v>
      </c>
      <c r="H96" s="120">
        <f t="shared" si="20"/>
        <v>0</v>
      </c>
      <c r="I96" s="120">
        <f t="shared" si="20"/>
        <v>0</v>
      </c>
      <c r="J96" s="121">
        <f t="shared" si="20"/>
        <v>0</v>
      </c>
      <c r="K96" s="121">
        <f t="shared" si="20"/>
        <v>0</v>
      </c>
      <c r="L96" s="122">
        <f t="shared" si="20"/>
        <v>0</v>
      </c>
    </row>
    <row r="97" spans="1:12" s="5" customFormat="1" x14ac:dyDescent="0.25">
      <c r="A97" s="53"/>
      <c r="B97" s="62"/>
      <c r="C97" s="52"/>
      <c r="D97" s="52"/>
      <c r="E97" s="93"/>
      <c r="F97" s="93"/>
      <c r="G97" s="19"/>
      <c r="H97" s="19"/>
      <c r="I97" s="19"/>
      <c r="J97" s="93"/>
      <c r="K97" s="93"/>
      <c r="L97" s="93"/>
    </row>
    <row r="98" spans="1:12" s="5" customFormat="1" x14ac:dyDescent="0.25">
      <c r="A98" s="53"/>
      <c r="B98" s="62"/>
      <c r="C98" s="52"/>
      <c r="D98" s="52"/>
      <c r="E98" s="93"/>
      <c r="F98" s="93"/>
      <c r="G98" s="19"/>
      <c r="H98" s="19"/>
      <c r="I98" s="19"/>
      <c r="J98" s="93"/>
      <c r="K98" s="93"/>
      <c r="L98" s="93"/>
    </row>
    <row r="99" spans="1:12" s="5" customFormat="1" x14ac:dyDescent="0.25">
      <c r="A99" s="53"/>
      <c r="B99" s="62"/>
      <c r="C99" s="52"/>
      <c r="D99" s="52"/>
      <c r="E99" s="93"/>
      <c r="F99" s="93"/>
      <c r="G99" s="19"/>
      <c r="H99" s="19"/>
      <c r="I99" s="19"/>
      <c r="J99" s="93"/>
      <c r="K99" s="93"/>
      <c r="L99" s="93"/>
    </row>
    <row r="100" spans="1:12" s="5" customFormat="1" x14ac:dyDescent="0.25">
      <c r="A100" s="53"/>
      <c r="B100" s="62"/>
      <c r="C100" s="52"/>
      <c r="D100" s="52"/>
      <c r="E100" s="93"/>
      <c r="F100" s="93"/>
      <c r="G100" s="19"/>
      <c r="H100" s="19"/>
      <c r="I100" s="19"/>
      <c r="J100" s="93"/>
      <c r="K100" s="93"/>
      <c r="L100" s="93"/>
    </row>
    <row r="101" spans="1:12" s="5" customFormat="1" x14ac:dyDescent="0.25">
      <c r="A101" s="53"/>
      <c r="B101" s="62"/>
      <c r="C101" s="52"/>
      <c r="D101" s="52"/>
      <c r="E101" s="93"/>
      <c r="F101" s="93"/>
      <c r="G101" s="19"/>
      <c r="H101" s="19"/>
      <c r="I101" s="19"/>
      <c r="J101" s="93"/>
      <c r="K101" s="93"/>
      <c r="L101" s="93"/>
    </row>
    <row r="102" spans="1:12" s="5" customFormat="1" x14ac:dyDescent="0.25">
      <c r="A102" s="53"/>
      <c r="B102" s="119" t="s">
        <v>90</v>
      </c>
      <c r="C102" s="120">
        <f>SUM(C103:C106)</f>
        <v>0</v>
      </c>
      <c r="D102" s="120">
        <f>SUM(D103:D106)</f>
        <v>0</v>
      </c>
      <c r="E102" s="200"/>
      <c r="F102" s="121"/>
      <c r="G102" s="120">
        <f t="shared" ref="G102:L102" si="21">SUM(G103:G106)</f>
        <v>0</v>
      </c>
      <c r="H102" s="120">
        <f t="shared" si="21"/>
        <v>0</v>
      </c>
      <c r="I102" s="120">
        <f t="shared" si="21"/>
        <v>0</v>
      </c>
      <c r="J102" s="121">
        <f t="shared" si="21"/>
        <v>0</v>
      </c>
      <c r="K102" s="121">
        <f t="shared" si="21"/>
        <v>0</v>
      </c>
      <c r="L102" s="122">
        <f t="shared" si="21"/>
        <v>0</v>
      </c>
    </row>
    <row r="103" spans="1:12" s="5" customFormat="1" x14ac:dyDescent="0.25">
      <c r="A103" s="53"/>
      <c r="B103" s="62"/>
      <c r="C103" s="52"/>
      <c r="D103" s="52"/>
      <c r="E103" s="93"/>
      <c r="F103" s="93"/>
      <c r="G103" s="19"/>
      <c r="H103" s="19"/>
      <c r="I103" s="19"/>
      <c r="J103" s="93"/>
      <c r="K103" s="93"/>
      <c r="L103" s="93"/>
    </row>
    <row r="104" spans="1:12" s="5" customFormat="1" x14ac:dyDescent="0.25">
      <c r="A104" s="53"/>
      <c r="B104" s="62"/>
      <c r="C104" s="52"/>
      <c r="D104" s="52"/>
      <c r="E104" s="93"/>
      <c r="F104" s="93"/>
      <c r="G104" s="19"/>
      <c r="H104" s="19"/>
      <c r="I104" s="19"/>
      <c r="J104" s="93"/>
      <c r="K104" s="93"/>
      <c r="L104" s="93"/>
    </row>
    <row r="105" spans="1:12" s="5" customFormat="1" x14ac:dyDescent="0.25">
      <c r="A105" s="53"/>
      <c r="B105" s="62"/>
      <c r="C105" s="52"/>
      <c r="D105" s="52"/>
      <c r="E105" s="93"/>
      <c r="F105" s="93"/>
      <c r="G105" s="19"/>
      <c r="H105" s="19"/>
      <c r="I105" s="19"/>
      <c r="J105" s="93"/>
      <c r="K105" s="93"/>
      <c r="L105" s="93"/>
    </row>
    <row r="106" spans="1:12" x14ac:dyDescent="0.25">
      <c r="A106" s="53"/>
      <c r="B106" s="62"/>
      <c r="C106" s="52"/>
      <c r="D106" s="52"/>
      <c r="E106" s="93"/>
      <c r="F106" s="93"/>
      <c r="G106" s="19"/>
      <c r="H106" s="19"/>
      <c r="I106" s="19"/>
      <c r="J106" s="93"/>
      <c r="K106" s="93"/>
      <c r="L106" s="93"/>
    </row>
    <row r="107" spans="1:12" ht="187.5" customHeight="1" x14ac:dyDescent="0.25">
      <c r="A107" s="94" t="s">
        <v>96</v>
      </c>
      <c r="B107" s="94" t="s">
        <v>97</v>
      </c>
      <c r="C107" s="94">
        <f>SUM(C108,C112,C115)</f>
        <v>0</v>
      </c>
      <c r="D107" s="94">
        <f>SUM(D108,D112,D115)</f>
        <v>0</v>
      </c>
      <c r="E107" s="94"/>
      <c r="F107" s="94"/>
      <c r="G107" s="94">
        <f t="shared" ref="G107:L107" si="22">SUM(G108,G112,G115)</f>
        <v>0</v>
      </c>
      <c r="H107" s="94">
        <f t="shared" si="22"/>
        <v>0</v>
      </c>
      <c r="I107" s="94">
        <f t="shared" si="22"/>
        <v>0</v>
      </c>
      <c r="J107" s="94">
        <f t="shared" si="22"/>
        <v>0</v>
      </c>
      <c r="K107" s="94">
        <f t="shared" si="22"/>
        <v>0</v>
      </c>
      <c r="L107" s="94">
        <f t="shared" si="22"/>
        <v>0</v>
      </c>
    </row>
    <row r="108" spans="1:12" x14ac:dyDescent="0.25">
      <c r="A108" s="53"/>
      <c r="B108" s="119" t="s">
        <v>88</v>
      </c>
      <c r="C108" s="120">
        <f>SUM(C109:C111)</f>
        <v>0</v>
      </c>
      <c r="D108" s="120">
        <f>SUM(D109:D111)</f>
        <v>0</v>
      </c>
      <c r="E108" s="200"/>
      <c r="F108" s="121"/>
      <c r="G108" s="120">
        <f t="shared" ref="G108:L108" si="23">SUM(G109:G111)</f>
        <v>0</v>
      </c>
      <c r="H108" s="120">
        <f t="shared" si="23"/>
        <v>0</v>
      </c>
      <c r="I108" s="120">
        <f t="shared" si="23"/>
        <v>0</v>
      </c>
      <c r="J108" s="121">
        <f t="shared" si="23"/>
        <v>0</v>
      </c>
      <c r="K108" s="121">
        <f t="shared" si="23"/>
        <v>0</v>
      </c>
      <c r="L108" s="122">
        <f t="shared" si="23"/>
        <v>0</v>
      </c>
    </row>
    <row r="109" spans="1:12" x14ac:dyDescent="0.25">
      <c r="A109" s="53"/>
      <c r="B109" s="62"/>
      <c r="C109" s="52"/>
      <c r="D109" s="52"/>
      <c r="E109" s="93"/>
      <c r="F109" s="93"/>
      <c r="G109" s="19"/>
      <c r="H109" s="19"/>
      <c r="I109" s="19"/>
      <c r="J109" s="93"/>
      <c r="K109" s="93"/>
      <c r="L109" s="93"/>
    </row>
    <row r="110" spans="1:12" x14ac:dyDescent="0.25">
      <c r="A110" s="53"/>
      <c r="B110" s="62"/>
      <c r="C110" s="52"/>
      <c r="D110" s="52"/>
      <c r="E110" s="93"/>
      <c r="F110" s="93"/>
      <c r="G110" s="19"/>
      <c r="H110" s="19"/>
      <c r="I110" s="19"/>
      <c r="J110" s="93"/>
      <c r="K110" s="93"/>
      <c r="L110" s="93"/>
    </row>
    <row r="111" spans="1:12" x14ac:dyDescent="0.25">
      <c r="A111" s="53"/>
      <c r="B111" s="62"/>
      <c r="C111" s="52"/>
      <c r="D111" s="52"/>
      <c r="E111" s="93"/>
      <c r="F111" s="93"/>
      <c r="G111" s="19"/>
      <c r="H111" s="19"/>
      <c r="I111" s="19"/>
      <c r="J111" s="93"/>
      <c r="K111" s="93"/>
      <c r="L111" s="93"/>
    </row>
    <row r="112" spans="1:12" x14ac:dyDescent="0.25">
      <c r="A112" s="53"/>
      <c r="B112" s="119" t="s">
        <v>89</v>
      </c>
      <c r="C112" s="120">
        <f>SUM(C113:C114)</f>
        <v>0</v>
      </c>
      <c r="D112" s="120">
        <f>SUM(D113:D114)</f>
        <v>0</v>
      </c>
      <c r="E112" s="200"/>
      <c r="F112" s="121"/>
      <c r="G112" s="120">
        <f t="shared" ref="G112:L112" si="24">SUM(G113:G114)</f>
        <v>0</v>
      </c>
      <c r="H112" s="120">
        <f t="shared" si="24"/>
        <v>0</v>
      </c>
      <c r="I112" s="120">
        <f t="shared" si="24"/>
        <v>0</v>
      </c>
      <c r="J112" s="121">
        <f t="shared" si="24"/>
        <v>0</v>
      </c>
      <c r="K112" s="121">
        <f t="shared" si="24"/>
        <v>0</v>
      </c>
      <c r="L112" s="122">
        <f t="shared" si="24"/>
        <v>0</v>
      </c>
    </row>
    <row r="113" spans="1:14" x14ac:dyDescent="0.25">
      <c r="A113" s="53"/>
      <c r="B113" s="62"/>
      <c r="C113" s="52"/>
      <c r="D113" s="52"/>
      <c r="E113" s="93"/>
      <c r="F113" s="93"/>
      <c r="G113" s="19"/>
      <c r="H113" s="19"/>
      <c r="I113" s="19"/>
      <c r="J113" s="93"/>
      <c r="K113" s="93"/>
      <c r="L113" s="93"/>
    </row>
    <row r="114" spans="1:14" x14ac:dyDescent="0.25">
      <c r="A114" s="53"/>
      <c r="B114" s="62"/>
      <c r="C114" s="52"/>
      <c r="D114" s="52"/>
      <c r="E114" s="93"/>
      <c r="F114" s="93"/>
      <c r="G114" s="19"/>
      <c r="H114" s="19"/>
      <c r="I114" s="19"/>
      <c r="J114" s="93"/>
      <c r="K114" s="93"/>
      <c r="L114" s="93"/>
    </row>
    <row r="115" spans="1:14" x14ac:dyDescent="0.25">
      <c r="A115" s="53"/>
      <c r="B115" s="119" t="s">
        <v>90</v>
      </c>
      <c r="C115" s="120">
        <f>SUM(C116:C118)</f>
        <v>0</v>
      </c>
      <c r="D115" s="120">
        <f>SUM(D116:D118)</f>
        <v>0</v>
      </c>
      <c r="E115" s="200"/>
      <c r="F115" s="121"/>
      <c r="G115" s="120">
        <f t="shared" ref="G115:L115" si="25">SUM(G116:G118)</f>
        <v>0</v>
      </c>
      <c r="H115" s="120">
        <f t="shared" si="25"/>
        <v>0</v>
      </c>
      <c r="I115" s="120">
        <f t="shared" si="25"/>
        <v>0</v>
      </c>
      <c r="J115" s="121">
        <f t="shared" si="25"/>
        <v>0</v>
      </c>
      <c r="K115" s="121">
        <f t="shared" si="25"/>
        <v>0</v>
      </c>
      <c r="L115" s="122">
        <f t="shared" si="25"/>
        <v>0</v>
      </c>
    </row>
    <row r="116" spans="1:14" x14ac:dyDescent="0.25">
      <c r="A116" s="53"/>
      <c r="B116" s="62"/>
      <c r="C116" s="52"/>
      <c r="D116" s="52"/>
      <c r="E116" s="93"/>
      <c r="F116" s="93"/>
      <c r="G116" s="19"/>
      <c r="H116" s="19"/>
      <c r="I116" s="19"/>
      <c r="J116" s="93"/>
      <c r="K116" s="93"/>
      <c r="L116" s="93"/>
    </row>
    <row r="117" spans="1:14" x14ac:dyDescent="0.25">
      <c r="A117" s="53"/>
      <c r="B117" s="62"/>
      <c r="C117" s="52"/>
      <c r="D117" s="52"/>
      <c r="E117" s="93"/>
      <c r="F117" s="93"/>
      <c r="G117" s="19"/>
      <c r="H117" s="19"/>
      <c r="I117" s="19"/>
      <c r="J117" s="93"/>
      <c r="K117" s="93"/>
      <c r="L117" s="93"/>
    </row>
    <row r="118" spans="1:14" x14ac:dyDescent="0.25">
      <c r="A118" s="53"/>
      <c r="B118" s="62"/>
      <c r="C118" s="52"/>
      <c r="D118" s="52"/>
      <c r="E118" s="93"/>
      <c r="F118" s="93"/>
      <c r="G118" s="19"/>
      <c r="H118" s="19"/>
      <c r="I118" s="19"/>
      <c r="J118" s="93"/>
      <c r="K118" s="93"/>
      <c r="L118" s="93"/>
    </row>
    <row r="119" spans="1:14" ht="19.5" x14ac:dyDescent="0.35">
      <c r="A119" s="398" t="s">
        <v>98</v>
      </c>
      <c r="B119" s="398"/>
      <c r="C119" s="398"/>
      <c r="D119" s="398"/>
      <c r="E119" s="398"/>
      <c r="F119" s="398"/>
      <c r="G119" s="398"/>
      <c r="H119" s="398"/>
      <c r="I119" s="398"/>
      <c r="J119" s="398"/>
      <c r="K119" s="94"/>
      <c r="L119" s="94"/>
    </row>
    <row r="120" spans="1:14" x14ac:dyDescent="0.3">
      <c r="K120" s="203"/>
      <c r="L120" s="117"/>
    </row>
    <row r="121" spans="1:14" x14ac:dyDescent="0.3">
      <c r="I121" s="9"/>
      <c r="J121" s="9"/>
      <c r="K121" s="117"/>
      <c r="L121" s="117"/>
      <c r="M121" s="3"/>
      <c r="N121" s="3"/>
    </row>
    <row r="122" spans="1:14" x14ac:dyDescent="0.3">
      <c r="I122" s="9"/>
      <c r="J122" s="9"/>
      <c r="K122" s="117"/>
      <c r="L122" s="117"/>
      <c r="M122" s="3"/>
      <c r="N122" s="3"/>
    </row>
    <row r="123" spans="1:14" x14ac:dyDescent="0.3">
      <c r="I123" s="9"/>
      <c r="J123" s="9"/>
      <c r="K123" s="117"/>
      <c r="L123" s="117"/>
      <c r="M123" s="3"/>
      <c r="N123" s="3"/>
    </row>
    <row r="124" spans="1:14" x14ac:dyDescent="0.3">
      <c r="I124" s="9"/>
      <c r="J124" s="9"/>
      <c r="K124" s="117"/>
      <c r="L124" s="117"/>
      <c r="M124" s="3"/>
      <c r="N124" s="3"/>
    </row>
    <row r="125" spans="1:14" x14ac:dyDescent="0.3">
      <c r="I125" s="9"/>
      <c r="J125" s="9"/>
      <c r="K125" s="117"/>
      <c r="L125" s="117"/>
      <c r="M125" s="3"/>
      <c r="N125" s="3"/>
    </row>
    <row r="126" spans="1:14" x14ac:dyDescent="0.3">
      <c r="I126" s="9"/>
      <c r="J126" s="9"/>
      <c r="K126" s="117"/>
      <c r="L126" s="117"/>
      <c r="M126" s="3"/>
      <c r="N126" s="3"/>
    </row>
    <row r="127" spans="1:14" x14ac:dyDescent="0.3">
      <c r="I127" s="9"/>
      <c r="J127" s="204"/>
      <c r="K127" s="205"/>
      <c r="L127" s="205"/>
      <c r="M127" s="206"/>
      <c r="N127" s="3"/>
    </row>
    <row r="128" spans="1:14" x14ac:dyDescent="0.3">
      <c r="I128" s="9"/>
      <c r="J128" s="204"/>
      <c r="K128" s="205"/>
      <c r="L128" s="205"/>
      <c r="M128" s="206"/>
      <c r="N128" s="3"/>
    </row>
    <row r="129" spans="9:14" customFormat="1" x14ac:dyDescent="0.25">
      <c r="I129" s="3"/>
      <c r="J129" s="206"/>
      <c r="K129" s="205"/>
      <c r="L129" s="205"/>
      <c r="M129" s="206"/>
      <c r="N129" s="3"/>
    </row>
    <row r="130" spans="9:14" customFormat="1" x14ac:dyDescent="0.25">
      <c r="I130" s="3"/>
      <c r="J130" s="206"/>
      <c r="K130" s="207"/>
      <c r="L130" s="207"/>
      <c r="M130" s="206"/>
      <c r="N130" s="3"/>
    </row>
    <row r="131" spans="9:14" customFormat="1" x14ac:dyDescent="0.25">
      <c r="I131" s="3"/>
      <c r="J131" s="206"/>
      <c r="K131" s="208"/>
      <c r="L131" s="208"/>
      <c r="M131" s="206"/>
      <c r="N131" s="3"/>
    </row>
    <row r="132" spans="9:14" customFormat="1" x14ac:dyDescent="0.25">
      <c r="I132" s="3"/>
      <c r="J132" s="206"/>
      <c r="K132" s="208"/>
      <c r="L132" s="208"/>
      <c r="M132" s="206"/>
      <c r="N132" s="3"/>
    </row>
    <row r="133" spans="9:14" customFormat="1" x14ac:dyDescent="0.25">
      <c r="I133" s="3"/>
      <c r="J133" s="206"/>
      <c r="K133" s="208"/>
      <c r="L133" s="208"/>
      <c r="M133" s="206"/>
      <c r="N133" s="3"/>
    </row>
    <row r="134" spans="9:14" customFormat="1" x14ac:dyDescent="0.25">
      <c r="I134" s="3"/>
      <c r="J134" s="3"/>
      <c r="K134" s="118"/>
      <c r="L134" s="118"/>
      <c r="M134" s="3"/>
      <c r="N134" s="3"/>
    </row>
    <row r="135" spans="9:14" customFormat="1" x14ac:dyDescent="0.25">
      <c r="I135" s="3"/>
      <c r="J135" s="3"/>
      <c r="K135" s="118"/>
      <c r="L135" s="118"/>
      <c r="M135" s="3"/>
      <c r="N135" s="3"/>
    </row>
    <row r="136" spans="9:14" customFormat="1" x14ac:dyDescent="0.25">
      <c r="I136" s="3"/>
      <c r="J136" s="3"/>
      <c r="K136" s="118"/>
      <c r="L136" s="118"/>
      <c r="M136" s="3"/>
      <c r="N136" s="3"/>
    </row>
    <row r="137" spans="9:14" customFormat="1" x14ac:dyDescent="0.25">
      <c r="I137" s="3"/>
      <c r="J137" s="206"/>
      <c r="K137" s="208"/>
      <c r="L137" s="208"/>
      <c r="M137" s="206"/>
      <c r="N137" s="206"/>
    </row>
    <row r="138" spans="9:14" customFormat="1" x14ac:dyDescent="0.25">
      <c r="I138" s="3"/>
      <c r="J138" s="206"/>
      <c r="K138" s="208"/>
      <c r="L138" s="208"/>
      <c r="M138" s="206"/>
      <c r="N138" s="206"/>
    </row>
    <row r="139" spans="9:14" customFormat="1" x14ac:dyDescent="0.25">
      <c r="I139" s="3"/>
      <c r="J139" s="206"/>
      <c r="K139" s="208"/>
      <c r="L139" s="208"/>
      <c r="M139" s="206"/>
      <c r="N139" s="206"/>
    </row>
    <row r="140" spans="9:14" customFormat="1" x14ac:dyDescent="0.25">
      <c r="I140" s="3"/>
      <c r="J140" s="206"/>
      <c r="K140" s="208"/>
      <c r="L140" s="208"/>
      <c r="M140" s="206"/>
      <c r="N140" s="206"/>
    </row>
    <row r="141" spans="9:14" customFormat="1" x14ac:dyDescent="0.25">
      <c r="I141" s="3"/>
      <c r="J141" s="206"/>
      <c r="K141" s="207"/>
      <c r="L141" s="207"/>
      <c r="M141" s="206"/>
      <c r="N141" s="206"/>
    </row>
    <row r="142" spans="9:14" customFormat="1" x14ac:dyDescent="0.25">
      <c r="I142" s="3"/>
      <c r="J142" s="206"/>
      <c r="K142" s="208"/>
      <c r="L142" s="208"/>
      <c r="M142" s="206"/>
      <c r="N142" s="206"/>
    </row>
    <row r="143" spans="9:14" customFormat="1" x14ac:dyDescent="0.25">
      <c r="I143" s="3"/>
      <c r="J143" s="206"/>
      <c r="K143" s="208"/>
      <c r="L143" s="208"/>
      <c r="M143" s="206"/>
      <c r="N143" s="206"/>
    </row>
    <row r="144" spans="9:14" customFormat="1" x14ac:dyDescent="0.25">
      <c r="I144" s="3"/>
      <c r="J144" s="206"/>
      <c r="K144" s="208"/>
      <c r="L144" s="208"/>
      <c r="M144" s="206"/>
      <c r="N144" s="206"/>
    </row>
    <row r="145" spans="9:14" customFormat="1" x14ac:dyDescent="0.25">
      <c r="I145" s="3"/>
      <c r="J145" s="206"/>
      <c r="K145" s="208"/>
      <c r="L145" s="208"/>
      <c r="M145" s="206"/>
      <c r="N145" s="206"/>
    </row>
    <row r="146" spans="9:14" customFormat="1" x14ac:dyDescent="0.25">
      <c r="I146" s="3"/>
      <c r="J146" s="206"/>
      <c r="K146" s="208"/>
      <c r="L146" s="208"/>
      <c r="M146" s="206"/>
      <c r="N146" s="206"/>
    </row>
    <row r="147" spans="9:14" customFormat="1" x14ac:dyDescent="0.25">
      <c r="I147" s="3"/>
      <c r="J147" s="3"/>
      <c r="K147" s="118"/>
      <c r="L147" s="118"/>
      <c r="M147" s="3"/>
      <c r="N147" s="3"/>
    </row>
    <row r="148" spans="9:14" customFormat="1" x14ac:dyDescent="0.25">
      <c r="I148" s="3"/>
      <c r="J148" s="3"/>
      <c r="K148" s="118"/>
      <c r="L148" s="118"/>
      <c r="M148" s="3"/>
      <c r="N148" s="3"/>
    </row>
    <row r="149" spans="9:14" customFormat="1" x14ac:dyDescent="0.25">
      <c r="I149" s="3"/>
      <c r="J149" s="206"/>
      <c r="K149" s="208"/>
      <c r="L149" s="208"/>
      <c r="M149" s="206"/>
      <c r="N149" s="206"/>
    </row>
    <row r="150" spans="9:14" customFormat="1" x14ac:dyDescent="0.25">
      <c r="I150" s="3"/>
      <c r="J150" s="206"/>
      <c r="K150" s="208"/>
      <c r="L150" s="208"/>
      <c r="M150" s="206"/>
      <c r="N150" s="206"/>
    </row>
    <row r="151" spans="9:14" customFormat="1" x14ac:dyDescent="0.25">
      <c r="I151" s="3"/>
      <c r="J151" s="206"/>
      <c r="K151" s="208"/>
      <c r="L151" s="208"/>
      <c r="M151" s="206"/>
      <c r="N151" s="206"/>
    </row>
    <row r="152" spans="9:14" customFormat="1" x14ac:dyDescent="0.25">
      <c r="I152" s="3"/>
      <c r="J152" s="206"/>
      <c r="K152" s="207"/>
      <c r="L152" s="207"/>
      <c r="M152" s="206"/>
      <c r="N152" s="206"/>
    </row>
    <row r="153" spans="9:14" customFormat="1" x14ac:dyDescent="0.25">
      <c r="I153" s="3"/>
      <c r="J153" s="206"/>
      <c r="K153" s="208"/>
      <c r="L153" s="208"/>
      <c r="M153" s="206"/>
      <c r="N153" s="206"/>
    </row>
    <row r="154" spans="9:14" customFormat="1" x14ac:dyDescent="0.25">
      <c r="I154" s="3"/>
      <c r="J154" s="206"/>
      <c r="K154" s="208"/>
      <c r="L154" s="208"/>
      <c r="M154" s="206"/>
      <c r="N154" s="206"/>
    </row>
    <row r="155" spans="9:14" customFormat="1" x14ac:dyDescent="0.25">
      <c r="I155" s="3"/>
      <c r="J155" s="206"/>
      <c r="K155" s="208"/>
      <c r="L155" s="208"/>
      <c r="M155" s="206"/>
      <c r="N155" s="206"/>
    </row>
    <row r="156" spans="9:14" customFormat="1" x14ac:dyDescent="0.25">
      <c r="I156" s="3"/>
      <c r="J156" s="206"/>
      <c r="K156" s="208"/>
      <c r="L156" s="208"/>
      <c r="M156" s="206"/>
      <c r="N156" s="206"/>
    </row>
    <row r="157" spans="9:14" customFormat="1" x14ac:dyDescent="0.25">
      <c r="I157" s="3"/>
      <c r="J157" s="206"/>
      <c r="K157" s="208"/>
      <c r="L157" s="208"/>
      <c r="M157" s="206"/>
      <c r="N157" s="206"/>
    </row>
    <row r="158" spans="9:14" customFormat="1" x14ac:dyDescent="0.25">
      <c r="I158" s="3"/>
      <c r="J158" s="206"/>
      <c r="K158" s="208"/>
      <c r="L158" s="208"/>
      <c r="M158" s="206"/>
      <c r="N158" s="206"/>
    </row>
    <row r="159" spans="9:14" customFormat="1" x14ac:dyDescent="0.25">
      <c r="I159" s="3"/>
      <c r="J159" s="206"/>
      <c r="K159" s="208"/>
      <c r="L159" s="208"/>
      <c r="M159" s="206"/>
      <c r="N159" s="206"/>
    </row>
    <row r="160" spans="9:14" customFormat="1" x14ac:dyDescent="0.25">
      <c r="I160" s="3"/>
      <c r="J160" s="206"/>
      <c r="K160" s="208"/>
      <c r="L160" s="208"/>
      <c r="M160" s="206"/>
      <c r="N160" s="206"/>
    </row>
    <row r="161" spans="7:17" customFormat="1" x14ac:dyDescent="0.25">
      <c r="I161" s="3"/>
      <c r="J161" s="206"/>
      <c r="K161" s="208"/>
      <c r="L161" s="208"/>
      <c r="M161" s="206"/>
      <c r="N161" s="206"/>
    </row>
    <row r="162" spans="7:17" customFormat="1" x14ac:dyDescent="0.25">
      <c r="I162" s="3"/>
      <c r="J162" s="206"/>
      <c r="K162" s="208"/>
      <c r="L162" s="208"/>
      <c r="M162" s="206"/>
      <c r="N162" s="206"/>
    </row>
    <row r="163" spans="7:17" customFormat="1" x14ac:dyDescent="0.25">
      <c r="I163" s="3"/>
      <c r="J163" s="206"/>
      <c r="K163" s="207"/>
      <c r="L163" s="207"/>
      <c r="M163" s="206"/>
      <c r="N163" s="206"/>
    </row>
    <row r="164" spans="7:17" customFormat="1" x14ac:dyDescent="0.25">
      <c r="I164" s="3"/>
      <c r="J164" s="206"/>
      <c r="K164" s="208"/>
      <c r="L164" s="208"/>
      <c r="M164" s="206"/>
      <c r="N164" s="206"/>
    </row>
    <row r="165" spans="7:17" customFormat="1" x14ac:dyDescent="0.25">
      <c r="G165" s="209"/>
      <c r="H165" s="209"/>
      <c r="I165" s="206"/>
      <c r="J165" s="206"/>
      <c r="K165" s="208"/>
      <c r="L165" s="208"/>
      <c r="M165" s="206"/>
      <c r="N165" s="206"/>
      <c r="O165" s="209"/>
      <c r="P165" s="209"/>
      <c r="Q165" s="209"/>
    </row>
    <row r="166" spans="7:17" customFormat="1" x14ac:dyDescent="0.25">
      <c r="G166" s="209"/>
      <c r="H166" s="209"/>
      <c r="I166" s="206"/>
      <c r="J166" s="206"/>
      <c r="K166" s="208"/>
      <c r="L166" s="208"/>
      <c r="M166" s="206"/>
      <c r="N166" s="206"/>
      <c r="O166" s="209"/>
      <c r="P166" s="209"/>
      <c r="Q166" s="209"/>
    </row>
    <row r="167" spans="7:17" customFormat="1" x14ac:dyDescent="0.25">
      <c r="G167" s="209"/>
      <c r="H167" s="209"/>
      <c r="I167" s="206"/>
      <c r="J167" s="206"/>
      <c r="K167" s="208"/>
      <c r="L167" s="208"/>
      <c r="M167" s="206"/>
      <c r="N167" s="206"/>
      <c r="O167" s="209"/>
      <c r="P167" s="209"/>
      <c r="Q167" s="209"/>
    </row>
    <row r="168" spans="7:17" customFormat="1" x14ac:dyDescent="0.25">
      <c r="G168" s="209"/>
      <c r="H168" s="209"/>
      <c r="I168" s="206"/>
      <c r="J168" s="206"/>
      <c r="K168" s="208"/>
      <c r="L168" s="208"/>
      <c r="M168" s="206"/>
      <c r="N168" s="206"/>
      <c r="O168" s="209"/>
      <c r="P168" s="209"/>
      <c r="Q168" s="209"/>
    </row>
    <row r="169" spans="7:17" customFormat="1" x14ac:dyDescent="0.25">
      <c r="G169" s="209"/>
      <c r="H169" s="209"/>
      <c r="I169" s="206"/>
      <c r="J169" s="206"/>
      <c r="K169" s="208"/>
      <c r="L169" s="208"/>
      <c r="M169" s="206"/>
      <c r="N169" s="206"/>
      <c r="O169" s="209"/>
      <c r="P169" s="209"/>
      <c r="Q169" s="209"/>
    </row>
    <row r="170" spans="7:17" customFormat="1" x14ac:dyDescent="0.25">
      <c r="G170" s="209"/>
      <c r="H170" s="209"/>
      <c r="I170" s="206"/>
      <c r="J170" s="206"/>
      <c r="K170" s="208"/>
      <c r="L170" s="208"/>
      <c r="M170" s="206"/>
      <c r="N170" s="206"/>
      <c r="O170" s="209"/>
      <c r="P170" s="209"/>
      <c r="Q170" s="209"/>
    </row>
    <row r="171" spans="7:17" customFormat="1" x14ac:dyDescent="0.25">
      <c r="G171" s="209"/>
      <c r="H171" s="209"/>
      <c r="I171" s="206"/>
      <c r="J171" s="206"/>
      <c r="K171" s="208"/>
      <c r="L171" s="208"/>
      <c r="M171" s="206"/>
      <c r="N171" s="206"/>
      <c r="O171" s="209"/>
      <c r="P171" s="209"/>
      <c r="Q171" s="209"/>
    </row>
    <row r="172" spans="7:17" customFormat="1" x14ac:dyDescent="0.25">
      <c r="G172" s="209"/>
      <c r="H172" s="209"/>
      <c r="I172" s="206"/>
      <c r="J172" s="206"/>
      <c r="K172" s="208"/>
      <c r="L172" s="208"/>
      <c r="M172" s="206"/>
      <c r="N172" s="206"/>
      <c r="O172" s="209"/>
      <c r="P172" s="209"/>
      <c r="Q172" s="209"/>
    </row>
    <row r="173" spans="7:17" customFormat="1" x14ac:dyDescent="0.25">
      <c r="G173" s="209"/>
      <c r="H173" s="209"/>
      <c r="I173" s="206"/>
      <c r="J173" s="206"/>
      <c r="K173" s="208"/>
      <c r="L173" s="208"/>
      <c r="M173" s="206"/>
      <c r="N173" s="206"/>
      <c r="O173" s="209"/>
      <c r="P173" s="209"/>
      <c r="Q173" s="209"/>
    </row>
    <row r="174" spans="7:17" customFormat="1" x14ac:dyDescent="0.25">
      <c r="G174" s="209"/>
      <c r="H174" s="209"/>
      <c r="I174" s="206"/>
      <c r="J174" s="206"/>
      <c r="K174" s="207"/>
      <c r="L174" s="207"/>
      <c r="M174" s="206"/>
      <c r="N174" s="206"/>
      <c r="O174" s="209"/>
      <c r="P174" s="209"/>
      <c r="Q174" s="209"/>
    </row>
    <row r="175" spans="7:17" customFormat="1" x14ac:dyDescent="0.25">
      <c r="G175" s="209"/>
      <c r="H175" s="209"/>
      <c r="I175" s="206"/>
      <c r="J175" s="206"/>
      <c r="K175" s="208"/>
      <c r="L175" s="208"/>
      <c r="M175" s="206"/>
      <c r="N175" s="206"/>
      <c r="O175" s="209"/>
      <c r="P175" s="209"/>
      <c r="Q175" s="209"/>
    </row>
    <row r="176" spans="7:17" customFormat="1" x14ac:dyDescent="0.25">
      <c r="G176" s="209"/>
      <c r="H176" s="209"/>
      <c r="I176" s="206"/>
      <c r="J176" s="206"/>
      <c r="K176" s="208"/>
      <c r="L176" s="208"/>
      <c r="M176" s="206"/>
      <c r="N176" s="206"/>
      <c r="O176" s="209"/>
      <c r="P176" s="209"/>
      <c r="Q176" s="209"/>
    </row>
    <row r="177" spans="7:17" x14ac:dyDescent="0.3">
      <c r="G177" s="210"/>
      <c r="H177" s="210"/>
      <c r="I177" s="204"/>
      <c r="J177" s="204"/>
      <c r="K177" s="204"/>
      <c r="L177" s="204"/>
      <c r="M177" s="206"/>
      <c r="N177" s="206"/>
      <c r="O177" s="209"/>
      <c r="P177" s="209"/>
      <c r="Q177" s="209"/>
    </row>
    <row r="178" spans="7:17" x14ac:dyDescent="0.3">
      <c r="G178" s="210"/>
      <c r="H178" s="210"/>
      <c r="I178" s="204"/>
      <c r="J178" s="204"/>
      <c r="K178" s="204"/>
      <c r="L178" s="204"/>
      <c r="M178" s="206"/>
      <c r="N178" s="206"/>
      <c r="O178" s="209"/>
      <c r="P178" s="209"/>
      <c r="Q178" s="209"/>
    </row>
    <row r="179" spans="7:17" x14ac:dyDescent="0.3">
      <c r="G179" s="210"/>
      <c r="H179" s="210"/>
      <c r="I179" s="211"/>
      <c r="J179" s="211"/>
      <c r="K179" s="211"/>
      <c r="L179" s="211"/>
      <c r="M179" s="209"/>
      <c r="N179" s="209"/>
      <c r="O179" s="209"/>
      <c r="P179" s="209"/>
      <c r="Q179" s="209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A4" sqref="A4:G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400" t="s">
        <v>99</v>
      </c>
      <c r="B1" s="400"/>
      <c r="C1" s="400"/>
      <c r="D1" s="400"/>
      <c r="E1" s="400"/>
      <c r="F1" s="400"/>
      <c r="G1" s="400"/>
    </row>
    <row r="2" spans="1:7" ht="54.75" customHeight="1" x14ac:dyDescent="0.25">
      <c r="A2" s="363" t="s">
        <v>100</v>
      </c>
      <c r="B2" s="401" t="s">
        <v>101</v>
      </c>
      <c r="C2" s="402"/>
      <c r="D2" s="363" t="s">
        <v>102</v>
      </c>
      <c r="E2" s="363" t="s">
        <v>103</v>
      </c>
      <c r="F2" s="363" t="s">
        <v>104</v>
      </c>
      <c r="G2" s="367" t="s">
        <v>105</v>
      </c>
    </row>
    <row r="3" spans="1:7" ht="21" customHeight="1" x14ac:dyDescent="0.25">
      <c r="A3" s="365"/>
      <c r="B3" s="279" t="s">
        <v>32</v>
      </c>
      <c r="C3" s="279" t="s">
        <v>33</v>
      </c>
      <c r="D3" s="365"/>
      <c r="E3" s="365"/>
      <c r="F3" s="365"/>
      <c r="G3" s="367"/>
    </row>
    <row r="4" spans="1:7" ht="129" customHeight="1" x14ac:dyDescent="0.25">
      <c r="A4" s="46" t="s">
        <v>106</v>
      </c>
      <c r="B4" s="49">
        <v>0</v>
      </c>
      <c r="C4" s="49">
        <v>9</v>
      </c>
      <c r="D4" s="69" t="s">
        <v>642</v>
      </c>
      <c r="E4" s="69" t="s">
        <v>643</v>
      </c>
      <c r="F4" s="92" t="s">
        <v>644</v>
      </c>
      <c r="G4" s="62" t="s">
        <v>645</v>
      </c>
    </row>
    <row r="5" spans="1:7" ht="143.25" customHeight="1" x14ac:dyDescent="0.25">
      <c r="A5" s="48" t="s">
        <v>107</v>
      </c>
      <c r="B5" s="49"/>
      <c r="C5" s="49"/>
      <c r="D5" s="69"/>
      <c r="E5" s="92"/>
      <c r="F5" s="92"/>
      <c r="G5" s="62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07" t="s">
        <v>108</v>
      </c>
      <c r="B1" s="407"/>
      <c r="C1" s="407"/>
      <c r="D1" s="407"/>
      <c r="E1" s="407"/>
      <c r="F1" s="407"/>
      <c r="G1" s="407"/>
      <c r="H1" s="407"/>
      <c r="I1" s="407"/>
    </row>
    <row r="2" spans="1:9" s="5" customFormat="1" ht="38.25" customHeight="1" x14ac:dyDescent="0.25">
      <c r="A2" s="405" t="s">
        <v>25</v>
      </c>
      <c r="B2" s="405" t="s">
        <v>109</v>
      </c>
      <c r="C2" s="406" t="s">
        <v>110</v>
      </c>
      <c r="D2" s="406"/>
      <c r="E2" s="405" t="s">
        <v>111</v>
      </c>
      <c r="F2" s="405" t="s">
        <v>64</v>
      </c>
      <c r="G2" s="405" t="s">
        <v>112</v>
      </c>
      <c r="H2" s="405"/>
      <c r="I2" s="405" t="s">
        <v>113</v>
      </c>
    </row>
    <row r="3" spans="1:9" s="5" customFormat="1" ht="55.5" customHeight="1" x14ac:dyDescent="0.25">
      <c r="A3" s="405"/>
      <c r="B3" s="405"/>
      <c r="C3" s="278" t="s">
        <v>32</v>
      </c>
      <c r="D3" s="278" t="s">
        <v>33</v>
      </c>
      <c r="E3" s="405"/>
      <c r="F3" s="405"/>
      <c r="G3" s="277" t="s">
        <v>114</v>
      </c>
      <c r="H3" s="277" t="s">
        <v>115</v>
      </c>
      <c r="I3" s="405"/>
    </row>
    <row r="4" spans="1:9" ht="18.75" x14ac:dyDescent="0.25">
      <c r="A4" s="93">
        <v>1</v>
      </c>
      <c r="B4" s="62"/>
      <c r="C4" s="52">
        <v>0</v>
      </c>
      <c r="D4" s="52">
        <v>0</v>
      </c>
      <c r="E4" s="93"/>
      <c r="F4" s="62"/>
      <c r="G4" s="19">
        <v>0</v>
      </c>
      <c r="H4" s="19">
        <v>0</v>
      </c>
      <c r="I4" s="93"/>
    </row>
    <row r="5" spans="1:9" ht="18.75" x14ac:dyDescent="0.25">
      <c r="A5" s="93">
        <v>2</v>
      </c>
      <c r="B5" s="62"/>
      <c r="C5" s="52">
        <v>0</v>
      </c>
      <c r="D5" s="52">
        <v>0</v>
      </c>
      <c r="E5" s="93"/>
      <c r="F5" s="62"/>
      <c r="G5" s="19">
        <v>0</v>
      </c>
      <c r="H5" s="19">
        <v>0</v>
      </c>
      <c r="I5" s="93"/>
    </row>
    <row r="6" spans="1:9" ht="18.75" x14ac:dyDescent="0.25">
      <c r="A6" s="93">
        <v>3</v>
      </c>
      <c r="B6" s="62"/>
      <c r="C6" s="52">
        <v>0</v>
      </c>
      <c r="D6" s="52">
        <v>0</v>
      </c>
      <c r="E6" s="93"/>
      <c r="F6" s="62"/>
      <c r="G6" s="19">
        <v>0</v>
      </c>
      <c r="H6" s="19">
        <v>0</v>
      </c>
      <c r="I6" s="93"/>
    </row>
    <row r="7" spans="1:9" ht="18.75" x14ac:dyDescent="0.25">
      <c r="A7" s="93">
        <v>4</v>
      </c>
      <c r="B7" s="62"/>
      <c r="C7" s="52">
        <v>0</v>
      </c>
      <c r="D7" s="52">
        <v>0</v>
      </c>
      <c r="E7" s="93"/>
      <c r="F7" s="62"/>
      <c r="G7" s="19">
        <v>0</v>
      </c>
      <c r="H7" s="19">
        <v>0</v>
      </c>
      <c r="I7" s="93"/>
    </row>
    <row r="8" spans="1:9" ht="18.75" x14ac:dyDescent="0.25">
      <c r="A8" s="93">
        <v>5</v>
      </c>
      <c r="B8" s="62"/>
      <c r="C8" s="52">
        <v>0</v>
      </c>
      <c r="D8" s="52">
        <v>0</v>
      </c>
      <c r="E8" s="93"/>
      <c r="F8" s="62"/>
      <c r="G8" s="19">
        <v>0</v>
      </c>
      <c r="H8" s="19">
        <v>0</v>
      </c>
      <c r="I8" s="93"/>
    </row>
    <row r="9" spans="1:9" ht="18.75" x14ac:dyDescent="0.25">
      <c r="A9" s="93">
        <v>6</v>
      </c>
      <c r="B9" s="62"/>
      <c r="C9" s="52">
        <v>0</v>
      </c>
      <c r="D9" s="52">
        <v>0</v>
      </c>
      <c r="E9" s="93"/>
      <c r="F9" s="62"/>
      <c r="G9" s="19">
        <v>0</v>
      </c>
      <c r="H9" s="19">
        <v>0</v>
      </c>
      <c r="I9" s="93"/>
    </row>
    <row r="10" spans="1:9" ht="18.75" x14ac:dyDescent="0.25">
      <c r="A10" s="93">
        <v>7</v>
      </c>
      <c r="B10" s="62"/>
      <c r="C10" s="52">
        <v>0</v>
      </c>
      <c r="D10" s="52">
        <v>0</v>
      </c>
      <c r="E10" s="93"/>
      <c r="F10" s="62"/>
      <c r="G10" s="19">
        <v>0</v>
      </c>
      <c r="H10" s="19">
        <v>0</v>
      </c>
      <c r="I10" s="93"/>
    </row>
    <row r="11" spans="1:9" ht="18.75" x14ac:dyDescent="0.25">
      <c r="A11" s="93">
        <v>8</v>
      </c>
      <c r="B11" s="62"/>
      <c r="C11" s="52">
        <v>0</v>
      </c>
      <c r="D11" s="52">
        <v>0</v>
      </c>
      <c r="E11" s="93"/>
      <c r="F11" s="62"/>
      <c r="G11" s="19">
        <v>0</v>
      </c>
      <c r="H11" s="19">
        <v>0</v>
      </c>
      <c r="I11" s="93"/>
    </row>
    <row r="12" spans="1:9" ht="18.75" x14ac:dyDescent="0.25">
      <c r="A12" s="93">
        <v>9</v>
      </c>
      <c r="B12" s="62"/>
      <c r="C12" s="52">
        <v>0</v>
      </c>
      <c r="D12" s="52">
        <v>0</v>
      </c>
      <c r="E12" s="93"/>
      <c r="F12" s="62"/>
      <c r="G12" s="19">
        <v>0</v>
      </c>
      <c r="H12" s="19">
        <v>0</v>
      </c>
      <c r="I12" s="93"/>
    </row>
    <row r="13" spans="1:9" ht="18.75" x14ac:dyDescent="0.25">
      <c r="A13" s="93">
        <v>10</v>
      </c>
      <c r="B13" s="62"/>
      <c r="C13" s="52">
        <v>0</v>
      </c>
      <c r="D13" s="52">
        <v>0</v>
      </c>
      <c r="E13" s="93"/>
      <c r="F13" s="62"/>
      <c r="G13" s="19">
        <v>0</v>
      </c>
      <c r="H13" s="19">
        <v>0</v>
      </c>
      <c r="I13" s="93"/>
    </row>
    <row r="14" spans="1:9" ht="18.75" x14ac:dyDescent="0.25">
      <c r="A14" s="93">
        <v>11</v>
      </c>
      <c r="B14" s="62"/>
      <c r="C14" s="52">
        <v>0</v>
      </c>
      <c r="D14" s="52">
        <v>0</v>
      </c>
      <c r="E14" s="93"/>
      <c r="F14" s="62"/>
      <c r="G14" s="19">
        <v>0</v>
      </c>
      <c r="H14" s="19">
        <v>0</v>
      </c>
      <c r="I14" s="93"/>
    </row>
    <row r="15" spans="1:9" ht="18.75" x14ac:dyDescent="0.25">
      <c r="A15" s="93">
        <v>12</v>
      </c>
      <c r="B15" s="62"/>
      <c r="C15" s="52">
        <v>0</v>
      </c>
      <c r="D15" s="52">
        <v>0</v>
      </c>
      <c r="E15" s="93"/>
      <c r="F15" s="62"/>
      <c r="G15" s="19">
        <v>0</v>
      </c>
      <c r="H15" s="19">
        <v>0</v>
      </c>
      <c r="I15" s="93"/>
    </row>
    <row r="16" spans="1:9" ht="18.75" x14ac:dyDescent="0.25">
      <c r="A16" s="93">
        <v>13</v>
      </c>
      <c r="B16" s="62"/>
      <c r="C16" s="52">
        <v>0</v>
      </c>
      <c r="D16" s="52">
        <v>0</v>
      </c>
      <c r="E16" s="93"/>
      <c r="F16" s="62"/>
      <c r="G16" s="19">
        <v>0</v>
      </c>
      <c r="H16" s="19">
        <v>0</v>
      </c>
      <c r="I16" s="93"/>
    </row>
    <row r="17" spans="1:9" ht="18.75" x14ac:dyDescent="0.25">
      <c r="A17" s="93">
        <v>14</v>
      </c>
      <c r="B17" s="62"/>
      <c r="C17" s="52">
        <v>0</v>
      </c>
      <c r="D17" s="52">
        <v>0</v>
      </c>
      <c r="E17" s="93"/>
      <c r="F17" s="62"/>
      <c r="G17" s="19">
        <v>0</v>
      </c>
      <c r="H17" s="19">
        <v>0</v>
      </c>
      <c r="I17" s="93"/>
    </row>
    <row r="18" spans="1:9" ht="18.75" x14ac:dyDescent="0.25">
      <c r="A18" s="93">
        <v>15</v>
      </c>
      <c r="B18" s="62"/>
      <c r="C18" s="52">
        <v>0</v>
      </c>
      <c r="D18" s="52">
        <v>0</v>
      </c>
      <c r="E18" s="93"/>
      <c r="F18" s="62"/>
      <c r="G18" s="19">
        <v>0</v>
      </c>
      <c r="H18" s="19">
        <v>0</v>
      </c>
      <c r="I18" s="93"/>
    </row>
    <row r="19" spans="1:9" ht="18.75" x14ac:dyDescent="0.25">
      <c r="A19" s="93">
        <v>16</v>
      </c>
      <c r="B19" s="62"/>
      <c r="C19" s="19">
        <v>0</v>
      </c>
      <c r="D19" s="19">
        <v>0</v>
      </c>
      <c r="E19" s="93"/>
      <c r="F19" s="62"/>
      <c r="G19" s="19">
        <v>0</v>
      </c>
      <c r="H19" s="19">
        <v>0</v>
      </c>
      <c r="I19" s="93"/>
    </row>
    <row r="20" spans="1:9" ht="18.75" x14ac:dyDescent="0.25">
      <c r="A20" s="93">
        <v>17</v>
      </c>
      <c r="B20" s="62"/>
      <c r="C20" s="19">
        <v>0</v>
      </c>
      <c r="D20" s="19">
        <v>0</v>
      </c>
      <c r="E20" s="93"/>
      <c r="F20" s="62"/>
      <c r="G20" s="19">
        <v>0</v>
      </c>
      <c r="H20" s="19">
        <v>0</v>
      </c>
      <c r="I20" s="93"/>
    </row>
    <row r="21" spans="1:9" ht="18.75" x14ac:dyDescent="0.25">
      <c r="A21" s="93">
        <v>18</v>
      </c>
      <c r="B21" s="62"/>
      <c r="C21" s="19">
        <v>0</v>
      </c>
      <c r="D21" s="19">
        <v>0</v>
      </c>
      <c r="E21" s="93"/>
      <c r="F21" s="62"/>
      <c r="G21" s="19">
        <v>0</v>
      </c>
      <c r="H21" s="19">
        <v>0</v>
      </c>
      <c r="I21" s="93"/>
    </row>
    <row r="22" spans="1:9" ht="18.75" x14ac:dyDescent="0.25">
      <c r="A22" s="93">
        <v>19</v>
      </c>
      <c r="B22" s="62"/>
      <c r="C22" s="19">
        <v>0</v>
      </c>
      <c r="D22" s="19">
        <v>0</v>
      </c>
      <c r="E22" s="93"/>
      <c r="F22" s="62"/>
      <c r="G22" s="19">
        <v>0</v>
      </c>
      <c r="H22" s="19">
        <v>0</v>
      </c>
      <c r="I22" s="93"/>
    </row>
    <row r="23" spans="1:9" ht="18.75" x14ac:dyDescent="0.25">
      <c r="A23" s="93">
        <v>20</v>
      </c>
      <c r="B23" s="62"/>
      <c r="C23" s="19">
        <v>0</v>
      </c>
      <c r="D23" s="19">
        <v>0</v>
      </c>
      <c r="E23" s="93"/>
      <c r="F23" s="62"/>
      <c r="G23" s="19">
        <v>0</v>
      </c>
      <c r="H23" s="19">
        <v>0</v>
      </c>
      <c r="I23" s="93"/>
    </row>
    <row r="24" spans="1:9" ht="18.75" x14ac:dyDescent="0.25">
      <c r="A24" s="93">
        <v>21</v>
      </c>
      <c r="B24" s="62"/>
      <c r="C24" s="19">
        <v>0</v>
      </c>
      <c r="D24" s="19">
        <v>0</v>
      </c>
      <c r="E24" s="93"/>
      <c r="F24" s="62"/>
      <c r="G24" s="19">
        <v>0</v>
      </c>
      <c r="H24" s="19">
        <v>0</v>
      </c>
      <c r="I24" s="93"/>
    </row>
    <row r="25" spans="1:9" ht="18.75" x14ac:dyDescent="0.25">
      <c r="A25" s="93">
        <v>22</v>
      </c>
      <c r="B25" s="62"/>
      <c r="C25" s="19">
        <v>0</v>
      </c>
      <c r="D25" s="19">
        <v>0</v>
      </c>
      <c r="E25" s="93"/>
      <c r="F25" s="62"/>
      <c r="G25" s="19">
        <v>0</v>
      </c>
      <c r="H25" s="19">
        <v>0</v>
      </c>
      <c r="I25" s="93"/>
    </row>
    <row r="26" spans="1:9" ht="18.75" x14ac:dyDescent="0.25">
      <c r="A26" s="93">
        <v>23</v>
      </c>
      <c r="B26" s="62"/>
      <c r="C26" s="19">
        <v>0</v>
      </c>
      <c r="D26" s="19">
        <v>0</v>
      </c>
      <c r="E26" s="93"/>
      <c r="F26" s="62"/>
      <c r="G26" s="19">
        <v>0</v>
      </c>
      <c r="H26" s="19">
        <v>0</v>
      </c>
      <c r="I26" s="93"/>
    </row>
    <row r="27" spans="1:9" ht="18.75" x14ac:dyDescent="0.25">
      <c r="A27" s="93">
        <v>24</v>
      </c>
      <c r="B27" s="62"/>
      <c r="C27" s="19">
        <v>0</v>
      </c>
      <c r="D27" s="19">
        <v>0</v>
      </c>
      <c r="E27" s="93"/>
      <c r="F27" s="62"/>
      <c r="G27" s="19">
        <v>0</v>
      </c>
      <c r="H27" s="19">
        <v>0</v>
      </c>
      <c r="I27" s="93"/>
    </row>
    <row r="28" spans="1:9" ht="18.75" x14ac:dyDescent="0.25">
      <c r="A28" s="93">
        <v>25</v>
      </c>
      <c r="B28" s="62"/>
      <c r="C28" s="19">
        <v>0</v>
      </c>
      <c r="D28" s="19">
        <v>0</v>
      </c>
      <c r="E28" s="93"/>
      <c r="F28" s="62"/>
      <c r="G28" s="19">
        <v>0</v>
      </c>
      <c r="H28" s="19">
        <v>0</v>
      </c>
      <c r="I28" s="93"/>
    </row>
    <row r="29" spans="1:9" ht="18.75" x14ac:dyDescent="0.25">
      <c r="A29" s="93">
        <v>26</v>
      </c>
      <c r="B29" s="79"/>
      <c r="C29" s="96">
        <v>0</v>
      </c>
      <c r="D29" s="96">
        <v>0</v>
      </c>
      <c r="E29" s="44"/>
      <c r="F29" s="79"/>
      <c r="G29" s="96">
        <v>0</v>
      </c>
      <c r="H29" s="96">
        <v>0</v>
      </c>
      <c r="I29" s="44"/>
    </row>
    <row r="30" spans="1:9" ht="18.75" x14ac:dyDescent="0.25">
      <c r="A30" s="93">
        <v>27</v>
      </c>
      <c r="B30" s="79"/>
      <c r="C30" s="96">
        <v>0</v>
      </c>
      <c r="D30" s="96">
        <v>0</v>
      </c>
      <c r="E30" s="44"/>
      <c r="F30" s="79"/>
      <c r="G30" s="96">
        <v>0</v>
      </c>
      <c r="H30" s="96">
        <v>0</v>
      </c>
      <c r="I30" s="44"/>
    </row>
    <row r="31" spans="1:9" ht="18.75" x14ac:dyDescent="0.25">
      <c r="A31" s="93">
        <v>28</v>
      </c>
      <c r="B31" s="79"/>
      <c r="C31" s="96">
        <v>0</v>
      </c>
      <c r="D31" s="96">
        <v>0</v>
      </c>
      <c r="E31" s="44"/>
      <c r="F31" s="79"/>
      <c r="G31" s="96">
        <v>0</v>
      </c>
      <c r="H31" s="96">
        <v>0</v>
      </c>
      <c r="I31" s="44"/>
    </row>
    <row r="32" spans="1:9" ht="18.75" x14ac:dyDescent="0.25">
      <c r="A32" s="93">
        <v>29</v>
      </c>
      <c r="B32" s="79"/>
      <c r="C32" s="96">
        <v>0</v>
      </c>
      <c r="D32" s="96">
        <v>0</v>
      </c>
      <c r="E32" s="44"/>
      <c r="F32" s="79"/>
      <c r="G32" s="96">
        <v>0</v>
      </c>
      <c r="H32" s="96">
        <v>0</v>
      </c>
      <c r="I32" s="44"/>
    </row>
    <row r="33" spans="1:9" ht="18.75" x14ac:dyDescent="0.25">
      <c r="A33" s="93">
        <v>30</v>
      </c>
      <c r="B33" s="79"/>
      <c r="C33" s="96">
        <v>0</v>
      </c>
      <c r="D33" s="96">
        <v>0</v>
      </c>
      <c r="E33" s="44"/>
      <c r="F33" s="79"/>
      <c r="G33" s="96">
        <v>0</v>
      </c>
      <c r="H33" s="96">
        <v>0</v>
      </c>
      <c r="I33" s="44"/>
    </row>
    <row r="34" spans="1:9" ht="18.75" x14ac:dyDescent="0.25">
      <c r="A34" s="93">
        <v>31</v>
      </c>
      <c r="B34" s="79"/>
      <c r="C34" s="96">
        <v>0</v>
      </c>
      <c r="D34" s="96">
        <v>0</v>
      </c>
      <c r="E34" s="44"/>
      <c r="F34" s="79"/>
      <c r="G34" s="96">
        <v>0</v>
      </c>
      <c r="H34" s="96">
        <v>0</v>
      </c>
      <c r="I34" s="44"/>
    </row>
    <row r="35" spans="1:9" ht="18.75" x14ac:dyDescent="0.25">
      <c r="A35" s="93">
        <v>32</v>
      </c>
      <c r="B35" s="79"/>
      <c r="C35" s="96">
        <v>0</v>
      </c>
      <c r="D35" s="96">
        <v>0</v>
      </c>
      <c r="E35" s="44"/>
      <c r="F35" s="79"/>
      <c r="G35" s="96">
        <v>0</v>
      </c>
      <c r="H35" s="96">
        <v>0</v>
      </c>
      <c r="I35" s="44"/>
    </row>
    <row r="36" spans="1:9" ht="18.75" x14ac:dyDescent="0.25">
      <c r="A36" s="93">
        <v>33</v>
      </c>
      <c r="B36" s="79"/>
      <c r="C36" s="96">
        <v>0</v>
      </c>
      <c r="D36" s="96">
        <v>0</v>
      </c>
      <c r="E36" s="44"/>
      <c r="F36" s="79"/>
      <c r="G36" s="96">
        <v>0</v>
      </c>
      <c r="H36" s="96">
        <v>0</v>
      </c>
      <c r="I36" s="44"/>
    </row>
    <row r="37" spans="1:9" ht="18.75" x14ac:dyDescent="0.25">
      <c r="A37" s="93">
        <v>34</v>
      </c>
      <c r="B37" s="79"/>
      <c r="C37" s="96">
        <v>0</v>
      </c>
      <c r="D37" s="96">
        <v>0</v>
      </c>
      <c r="E37" s="44"/>
      <c r="F37" s="79"/>
      <c r="G37" s="96">
        <v>0</v>
      </c>
      <c r="H37" s="96">
        <v>0</v>
      </c>
      <c r="I37" s="44"/>
    </row>
    <row r="38" spans="1:9" ht="18.75" x14ac:dyDescent="0.25">
      <c r="A38" s="93">
        <v>35</v>
      </c>
      <c r="B38" s="79"/>
      <c r="C38" s="96">
        <v>0</v>
      </c>
      <c r="D38" s="96">
        <v>0</v>
      </c>
      <c r="E38" s="44"/>
      <c r="F38" s="79"/>
      <c r="G38" s="96">
        <v>0</v>
      </c>
      <c r="H38" s="96">
        <v>0</v>
      </c>
      <c r="I38" s="44"/>
    </row>
    <row r="39" spans="1:9" ht="18.75" x14ac:dyDescent="0.25">
      <c r="A39" s="93">
        <v>36</v>
      </c>
      <c r="B39" s="79"/>
      <c r="C39" s="96">
        <v>0</v>
      </c>
      <c r="D39" s="96">
        <v>0</v>
      </c>
      <c r="E39" s="44"/>
      <c r="F39" s="79"/>
      <c r="G39" s="96">
        <v>0</v>
      </c>
      <c r="H39" s="96">
        <v>0</v>
      </c>
      <c r="I39" s="44"/>
    </row>
    <row r="40" spans="1:9" ht="18.75" x14ac:dyDescent="0.25">
      <c r="A40" s="93">
        <v>37</v>
      </c>
      <c r="B40" s="79"/>
      <c r="C40" s="96">
        <v>0</v>
      </c>
      <c r="D40" s="96">
        <v>0</v>
      </c>
      <c r="E40" s="44"/>
      <c r="F40" s="79"/>
      <c r="G40" s="96">
        <v>0</v>
      </c>
      <c r="H40" s="96">
        <v>0</v>
      </c>
      <c r="I40" s="44"/>
    </row>
    <row r="41" spans="1:9" ht="18.75" x14ac:dyDescent="0.25">
      <c r="A41" s="93">
        <v>38</v>
      </c>
      <c r="B41" s="79"/>
      <c r="C41" s="96">
        <v>0</v>
      </c>
      <c r="D41" s="96">
        <v>0</v>
      </c>
      <c r="E41" s="44"/>
      <c r="F41" s="79"/>
      <c r="G41" s="96">
        <v>0</v>
      </c>
      <c r="H41" s="96">
        <v>0</v>
      </c>
      <c r="I41" s="44"/>
    </row>
    <row r="42" spans="1:9" ht="18.75" x14ac:dyDescent="0.25">
      <c r="A42" s="93">
        <v>39</v>
      </c>
      <c r="B42" s="79"/>
      <c r="C42" s="96">
        <v>0</v>
      </c>
      <c r="D42" s="96">
        <v>0</v>
      </c>
      <c r="E42" s="44"/>
      <c r="F42" s="79"/>
      <c r="G42" s="96">
        <v>0</v>
      </c>
      <c r="H42" s="96">
        <v>0</v>
      </c>
      <c r="I42" s="44"/>
    </row>
    <row r="43" spans="1:9" ht="18.75" x14ac:dyDescent="0.25">
      <c r="A43" s="93">
        <v>40</v>
      </c>
      <c r="B43" s="79"/>
      <c r="C43" s="96">
        <v>0</v>
      </c>
      <c r="D43" s="96">
        <v>0</v>
      </c>
      <c r="E43" s="44"/>
      <c r="F43" s="79"/>
      <c r="G43" s="96">
        <v>0</v>
      </c>
      <c r="H43" s="96">
        <v>0</v>
      </c>
      <c r="I43" s="44"/>
    </row>
    <row r="44" spans="1:9" ht="18.75" x14ac:dyDescent="0.25">
      <c r="A44" s="93">
        <v>41</v>
      </c>
      <c r="B44" s="79"/>
      <c r="C44" s="96">
        <v>0</v>
      </c>
      <c r="D44" s="96">
        <v>0</v>
      </c>
      <c r="E44" s="44"/>
      <c r="F44" s="79"/>
      <c r="G44" s="96">
        <v>0</v>
      </c>
      <c r="H44" s="96">
        <v>0</v>
      </c>
      <c r="I44" s="44"/>
    </row>
    <row r="45" spans="1:9" ht="18.75" x14ac:dyDescent="0.25">
      <c r="A45" s="93">
        <v>42</v>
      </c>
      <c r="B45" s="79"/>
      <c r="C45" s="96">
        <v>0</v>
      </c>
      <c r="D45" s="96">
        <v>0</v>
      </c>
      <c r="E45" s="44"/>
      <c r="F45" s="79"/>
      <c r="G45" s="96">
        <v>0</v>
      </c>
      <c r="H45" s="96">
        <v>0</v>
      </c>
      <c r="I45" s="44"/>
    </row>
    <row r="46" spans="1:9" ht="18.75" x14ac:dyDescent="0.25">
      <c r="A46" s="93">
        <v>43</v>
      </c>
      <c r="B46" s="79"/>
      <c r="C46" s="96">
        <v>0</v>
      </c>
      <c r="D46" s="96">
        <v>0</v>
      </c>
      <c r="E46" s="44"/>
      <c r="F46" s="79"/>
      <c r="G46" s="96">
        <v>0</v>
      </c>
      <c r="H46" s="96">
        <v>0</v>
      </c>
      <c r="I46" s="44"/>
    </row>
    <row r="47" spans="1:9" ht="18.75" x14ac:dyDescent="0.25">
      <c r="A47" s="93">
        <v>44</v>
      </c>
      <c r="B47" s="79"/>
      <c r="C47" s="96">
        <v>0</v>
      </c>
      <c r="D47" s="96">
        <v>0</v>
      </c>
      <c r="E47" s="44"/>
      <c r="F47" s="79"/>
      <c r="G47" s="96">
        <v>0</v>
      </c>
      <c r="H47" s="96">
        <v>0</v>
      </c>
      <c r="I47" s="44"/>
    </row>
    <row r="48" spans="1:9" ht="18.75" x14ac:dyDescent="0.25">
      <c r="A48" s="93">
        <v>45</v>
      </c>
      <c r="B48" s="79"/>
      <c r="C48" s="96">
        <v>0</v>
      </c>
      <c r="D48" s="96">
        <v>0</v>
      </c>
      <c r="E48" s="44"/>
      <c r="F48" s="79"/>
      <c r="G48" s="96">
        <v>0</v>
      </c>
      <c r="H48" s="96">
        <v>0</v>
      </c>
      <c r="I48" s="44"/>
    </row>
    <row r="49" spans="1:9" ht="18.75" x14ac:dyDescent="0.25">
      <c r="A49" s="93">
        <v>46</v>
      </c>
      <c r="B49" s="79"/>
      <c r="C49" s="96">
        <v>0</v>
      </c>
      <c r="D49" s="96">
        <v>0</v>
      </c>
      <c r="E49" s="44"/>
      <c r="F49" s="79"/>
      <c r="G49" s="96">
        <v>0</v>
      </c>
      <c r="H49" s="96">
        <v>0</v>
      </c>
      <c r="I49" s="44"/>
    </row>
    <row r="50" spans="1:9" ht="18.75" x14ac:dyDescent="0.25">
      <c r="A50" s="93">
        <v>47</v>
      </c>
      <c r="B50" s="79"/>
      <c r="C50" s="96">
        <v>0</v>
      </c>
      <c r="D50" s="96">
        <v>0</v>
      </c>
      <c r="E50" s="44"/>
      <c r="F50" s="79"/>
      <c r="G50" s="96">
        <v>0</v>
      </c>
      <c r="H50" s="96">
        <v>0</v>
      </c>
      <c r="I50" s="44"/>
    </row>
    <row r="51" spans="1:9" ht="18.75" x14ac:dyDescent="0.25">
      <c r="A51" s="93">
        <v>48</v>
      </c>
      <c r="B51" s="79"/>
      <c r="C51" s="96">
        <v>0</v>
      </c>
      <c r="D51" s="96">
        <v>0</v>
      </c>
      <c r="E51" s="44"/>
      <c r="F51" s="79"/>
      <c r="G51" s="96">
        <v>0</v>
      </c>
      <c r="H51" s="96">
        <v>0</v>
      </c>
      <c r="I51" s="44"/>
    </row>
    <row r="52" spans="1:9" ht="18.75" x14ac:dyDescent="0.25">
      <c r="A52" s="93">
        <v>49</v>
      </c>
      <c r="B52" s="79"/>
      <c r="C52" s="96">
        <v>0</v>
      </c>
      <c r="D52" s="96">
        <v>0</v>
      </c>
      <c r="E52" s="44"/>
      <c r="F52" s="79"/>
      <c r="G52" s="96">
        <v>0</v>
      </c>
      <c r="H52" s="96">
        <v>0</v>
      </c>
      <c r="I52" s="44"/>
    </row>
    <row r="53" spans="1:9" ht="18.75" x14ac:dyDescent="0.25">
      <c r="A53" s="93">
        <v>50</v>
      </c>
      <c r="B53" s="79"/>
      <c r="C53" s="96">
        <v>0</v>
      </c>
      <c r="D53" s="96">
        <v>0</v>
      </c>
      <c r="E53" s="44"/>
      <c r="F53" s="79"/>
      <c r="G53" s="96">
        <v>0</v>
      </c>
      <c r="H53" s="96">
        <v>0</v>
      </c>
      <c r="I53" s="44"/>
    </row>
    <row r="54" spans="1:9" ht="18.75" x14ac:dyDescent="0.25">
      <c r="A54" s="93">
        <v>51</v>
      </c>
      <c r="B54" s="79"/>
      <c r="C54" s="96">
        <v>0</v>
      </c>
      <c r="D54" s="96">
        <v>0</v>
      </c>
      <c r="E54" s="44"/>
      <c r="F54" s="79"/>
      <c r="G54" s="96">
        <v>0</v>
      </c>
      <c r="H54" s="96">
        <v>0</v>
      </c>
      <c r="I54" s="44"/>
    </row>
    <row r="55" spans="1:9" ht="18.75" x14ac:dyDescent="0.25">
      <c r="A55" s="93">
        <v>52</v>
      </c>
      <c r="B55" s="79"/>
      <c r="C55" s="96">
        <v>0</v>
      </c>
      <c r="D55" s="96">
        <v>0</v>
      </c>
      <c r="E55" s="44"/>
      <c r="F55" s="79"/>
      <c r="G55" s="96">
        <v>0</v>
      </c>
      <c r="H55" s="96">
        <v>0</v>
      </c>
      <c r="I55" s="44"/>
    </row>
    <row r="56" spans="1:9" ht="18.75" x14ac:dyDescent="0.25">
      <c r="A56" s="93">
        <v>53</v>
      </c>
      <c r="B56" s="79"/>
      <c r="C56" s="96">
        <v>0</v>
      </c>
      <c r="D56" s="96">
        <v>0</v>
      </c>
      <c r="E56" s="44"/>
      <c r="F56" s="79"/>
      <c r="G56" s="96">
        <v>0</v>
      </c>
      <c r="H56" s="96">
        <v>0</v>
      </c>
      <c r="I56" s="44"/>
    </row>
    <row r="57" spans="1:9" ht="18.75" x14ac:dyDescent="0.25">
      <c r="A57" s="93">
        <v>52</v>
      </c>
      <c r="B57" s="79"/>
      <c r="C57" s="96">
        <v>0</v>
      </c>
      <c r="D57" s="96">
        <v>0</v>
      </c>
      <c r="E57" s="44"/>
      <c r="F57" s="79"/>
      <c r="G57" s="96">
        <v>0</v>
      </c>
      <c r="H57" s="96">
        <v>0</v>
      </c>
      <c r="I57" s="44"/>
    </row>
    <row r="58" spans="1:9" ht="18.75" x14ac:dyDescent="0.25">
      <c r="A58" s="93">
        <v>55</v>
      </c>
      <c r="B58" s="79"/>
      <c r="C58" s="96">
        <v>0</v>
      </c>
      <c r="D58" s="96">
        <v>0</v>
      </c>
      <c r="E58" s="44"/>
      <c r="F58" s="79"/>
      <c r="G58" s="96">
        <v>0</v>
      </c>
      <c r="H58" s="96">
        <v>0</v>
      </c>
      <c r="I58" s="44"/>
    </row>
    <row r="59" spans="1:9" ht="18.75" x14ac:dyDescent="0.25">
      <c r="A59" s="403" t="s">
        <v>41</v>
      </c>
      <c r="B59" s="404"/>
      <c r="C59" s="31">
        <f>SUM(C4:C58)</f>
        <v>0</v>
      </c>
      <c r="D59" s="31">
        <f>SUM(D4:D58)</f>
        <v>0</v>
      </c>
      <c r="E59" s="47"/>
      <c r="F59" s="47"/>
      <c r="G59" s="31">
        <f>SUM(G4:G58)</f>
        <v>0</v>
      </c>
      <c r="H59" s="31">
        <f>SUM(H4:H58)</f>
        <v>0</v>
      </c>
      <c r="I59" s="47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D22" zoomScale="70" zoomScaleNormal="80" zoomScaleSheetLayoutView="70" workbookViewId="0">
      <selection activeCell="I25" sqref="I25:N25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116</v>
      </c>
      <c r="B1" s="45"/>
      <c r="C1" s="45"/>
      <c r="D1" s="45"/>
      <c r="E1" s="45"/>
      <c r="F1" s="45"/>
      <c r="G1" s="45"/>
      <c r="H1" s="56"/>
      <c r="I1" s="56"/>
      <c r="J1" s="56"/>
      <c r="K1" s="56"/>
      <c r="L1" s="56"/>
      <c r="M1" s="56"/>
      <c r="N1" s="56"/>
    </row>
    <row r="2" spans="1:14" ht="18.75" x14ac:dyDescent="0.3">
      <c r="A2" s="410" t="s">
        <v>117</v>
      </c>
      <c r="B2" s="410"/>
      <c r="C2" s="410"/>
      <c r="D2" s="410"/>
      <c r="E2" s="410"/>
      <c r="F2" s="410"/>
      <c r="G2" s="410"/>
      <c r="H2" s="34"/>
      <c r="I2" s="56"/>
      <c r="J2" s="56"/>
      <c r="K2" s="34"/>
      <c r="L2" s="34"/>
      <c r="M2" s="34"/>
      <c r="N2" s="34"/>
    </row>
    <row r="3" spans="1:14" s="5" customFormat="1" ht="18.75" customHeight="1" x14ac:dyDescent="0.25">
      <c r="A3" s="367" t="s">
        <v>118</v>
      </c>
      <c r="B3" s="408" t="s">
        <v>110</v>
      </c>
      <c r="C3" s="408"/>
      <c r="D3" s="367" t="s">
        <v>119</v>
      </c>
      <c r="E3" s="409" t="s">
        <v>120</v>
      </c>
      <c r="F3" s="367" t="s">
        <v>121</v>
      </c>
      <c r="G3" s="367" t="s">
        <v>122</v>
      </c>
      <c r="H3" s="367" t="s">
        <v>118</v>
      </c>
      <c r="I3" s="408" t="s">
        <v>110</v>
      </c>
      <c r="J3" s="408"/>
      <c r="K3" s="367" t="s">
        <v>123</v>
      </c>
      <c r="L3" s="409" t="s">
        <v>120</v>
      </c>
      <c r="M3" s="367" t="s">
        <v>121</v>
      </c>
      <c r="N3" s="367" t="s">
        <v>122</v>
      </c>
    </row>
    <row r="4" spans="1:14" s="5" customFormat="1" ht="76.5" customHeight="1" x14ac:dyDescent="0.25">
      <c r="A4" s="367"/>
      <c r="B4" s="279" t="s">
        <v>32</v>
      </c>
      <c r="C4" s="279" t="s">
        <v>33</v>
      </c>
      <c r="D4" s="367"/>
      <c r="E4" s="409"/>
      <c r="F4" s="367"/>
      <c r="G4" s="367"/>
      <c r="H4" s="367"/>
      <c r="I4" s="279" t="s">
        <v>32</v>
      </c>
      <c r="J4" s="279" t="s">
        <v>33</v>
      </c>
      <c r="K4" s="367"/>
      <c r="L4" s="409"/>
      <c r="M4" s="367"/>
      <c r="N4" s="367"/>
    </row>
    <row r="5" spans="1:14" ht="18.75" x14ac:dyDescent="0.3">
      <c r="A5" s="57" t="s">
        <v>71</v>
      </c>
      <c r="B5" s="31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3</v>
      </c>
      <c r="C5" s="31">
        <f>SUM(C6:C146)</f>
        <v>3</v>
      </c>
      <c r="D5" s="230"/>
      <c r="E5" s="230"/>
      <c r="F5" s="31">
        <f>SUM(F6:F146)</f>
        <v>540</v>
      </c>
      <c r="G5" s="230"/>
      <c r="H5" s="57" t="s">
        <v>70</v>
      </c>
      <c r="I5" s="31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20</v>
      </c>
      <c r="J5" s="31">
        <f>SUM(J6:J146)</f>
        <v>20</v>
      </c>
      <c r="K5" s="230"/>
      <c r="L5" s="230"/>
      <c r="M5" s="31">
        <f>SUM(M6:M146)</f>
        <v>6100</v>
      </c>
      <c r="N5" s="230"/>
    </row>
    <row r="6" spans="1:14" ht="112.5" x14ac:dyDescent="0.25">
      <c r="A6" s="172"/>
      <c r="B6" s="171">
        <v>1</v>
      </c>
      <c r="C6" s="171">
        <v>1</v>
      </c>
      <c r="D6" s="169" t="s">
        <v>646</v>
      </c>
      <c r="E6" s="170" t="s">
        <v>649</v>
      </c>
      <c r="F6" s="171">
        <v>120</v>
      </c>
      <c r="G6" s="170" t="s">
        <v>651</v>
      </c>
      <c r="H6" s="172"/>
      <c r="I6" s="171">
        <v>1</v>
      </c>
      <c r="J6" s="171">
        <v>1</v>
      </c>
      <c r="K6" s="169" t="s">
        <v>653</v>
      </c>
      <c r="L6" s="170" t="s">
        <v>672</v>
      </c>
      <c r="M6" s="171">
        <v>350</v>
      </c>
      <c r="N6" s="170" t="s">
        <v>654</v>
      </c>
    </row>
    <row r="7" spans="1:14" ht="75" x14ac:dyDescent="0.25">
      <c r="A7" s="58"/>
      <c r="B7" s="19">
        <v>1</v>
      </c>
      <c r="C7" s="19">
        <v>1</v>
      </c>
      <c r="D7" s="62" t="s">
        <v>647</v>
      </c>
      <c r="E7" s="93" t="s">
        <v>650</v>
      </c>
      <c r="F7" s="19">
        <v>300</v>
      </c>
      <c r="G7" s="93" t="s">
        <v>652</v>
      </c>
      <c r="H7" s="58"/>
      <c r="I7" s="19">
        <v>1</v>
      </c>
      <c r="J7" s="19">
        <v>1</v>
      </c>
      <c r="K7" s="62" t="s">
        <v>655</v>
      </c>
      <c r="L7" s="93" t="s">
        <v>673</v>
      </c>
      <c r="M7" s="19">
        <v>150</v>
      </c>
      <c r="N7" s="93" t="s">
        <v>676</v>
      </c>
    </row>
    <row r="8" spans="1:14" ht="75" x14ac:dyDescent="0.25">
      <c r="A8" s="58"/>
      <c r="B8" s="19">
        <v>1</v>
      </c>
      <c r="C8" s="19">
        <v>1</v>
      </c>
      <c r="D8" s="62" t="s">
        <v>648</v>
      </c>
      <c r="E8" s="93" t="s">
        <v>650</v>
      </c>
      <c r="F8" s="19">
        <v>120</v>
      </c>
      <c r="G8" s="93" t="s">
        <v>628</v>
      </c>
      <c r="H8" s="58"/>
      <c r="I8" s="19">
        <v>1</v>
      </c>
      <c r="J8" s="19">
        <v>1</v>
      </c>
      <c r="K8" s="62" t="s">
        <v>656</v>
      </c>
      <c r="L8" s="93" t="s">
        <v>36</v>
      </c>
      <c r="M8" s="19">
        <v>280</v>
      </c>
      <c r="N8" s="93" t="s">
        <v>677</v>
      </c>
    </row>
    <row r="9" spans="1:14" ht="56.25" x14ac:dyDescent="0.25">
      <c r="A9" s="58"/>
      <c r="B9" s="19">
        <v>0</v>
      </c>
      <c r="C9" s="19">
        <v>0</v>
      </c>
      <c r="D9" s="62"/>
      <c r="E9" s="93"/>
      <c r="F9" s="19">
        <v>0</v>
      </c>
      <c r="G9" s="93"/>
      <c r="H9" s="58"/>
      <c r="I9" s="19">
        <v>1</v>
      </c>
      <c r="J9" s="19">
        <v>1</v>
      </c>
      <c r="K9" s="62" t="s">
        <v>657</v>
      </c>
      <c r="L9" s="93" t="s">
        <v>675</v>
      </c>
      <c r="M9" s="19">
        <v>230</v>
      </c>
      <c r="N9" s="93" t="s">
        <v>677</v>
      </c>
    </row>
    <row r="10" spans="1:14" ht="18.75" x14ac:dyDescent="0.25">
      <c r="A10" s="58"/>
      <c r="B10" s="19">
        <v>0</v>
      </c>
      <c r="C10" s="19">
        <v>0</v>
      </c>
      <c r="D10" s="62"/>
      <c r="E10" s="93"/>
      <c r="F10" s="19">
        <v>0</v>
      </c>
      <c r="G10" s="93"/>
      <c r="H10" s="58"/>
      <c r="I10" s="19">
        <v>1</v>
      </c>
      <c r="J10" s="19">
        <v>1</v>
      </c>
      <c r="K10" s="106" t="s">
        <v>658</v>
      </c>
      <c r="L10" s="93"/>
      <c r="M10" s="19">
        <v>350</v>
      </c>
      <c r="N10" s="93" t="s">
        <v>679</v>
      </c>
    </row>
    <row r="11" spans="1:14" ht="56.25" x14ac:dyDescent="0.25">
      <c r="A11" s="58"/>
      <c r="B11" s="19">
        <v>0</v>
      </c>
      <c r="C11" s="19">
        <v>0</v>
      </c>
      <c r="D11" s="62"/>
      <c r="E11" s="93"/>
      <c r="F11" s="19">
        <v>0</v>
      </c>
      <c r="G11" s="93"/>
      <c r="H11" s="58"/>
      <c r="I11" s="19">
        <v>1</v>
      </c>
      <c r="J11" s="19">
        <v>1</v>
      </c>
      <c r="K11" s="62" t="s">
        <v>659</v>
      </c>
      <c r="L11" s="93"/>
      <c r="M11" s="19">
        <v>220</v>
      </c>
      <c r="N11" s="93" t="s">
        <v>677</v>
      </c>
    </row>
    <row r="12" spans="1:14" ht="93.75" x14ac:dyDescent="0.25">
      <c r="A12" s="58"/>
      <c r="B12" s="19">
        <v>0</v>
      </c>
      <c r="C12" s="19">
        <v>0</v>
      </c>
      <c r="D12" s="62"/>
      <c r="E12" s="93"/>
      <c r="F12" s="19">
        <v>0</v>
      </c>
      <c r="G12" s="93"/>
      <c r="H12" s="58"/>
      <c r="I12" s="19">
        <v>1</v>
      </c>
      <c r="J12" s="19">
        <v>1</v>
      </c>
      <c r="K12" s="62" t="s">
        <v>660</v>
      </c>
      <c r="L12" s="93" t="s">
        <v>673</v>
      </c>
      <c r="M12" s="19">
        <v>450</v>
      </c>
      <c r="N12" s="93" t="s">
        <v>677</v>
      </c>
    </row>
    <row r="13" spans="1:14" ht="75" x14ac:dyDescent="0.25">
      <c r="A13" s="58"/>
      <c r="B13" s="19">
        <v>0</v>
      </c>
      <c r="C13" s="19">
        <v>0</v>
      </c>
      <c r="D13" s="62"/>
      <c r="E13" s="93"/>
      <c r="F13" s="19">
        <v>0</v>
      </c>
      <c r="G13" s="93"/>
      <c r="H13" s="58"/>
      <c r="I13" s="19">
        <v>1</v>
      </c>
      <c r="J13" s="19">
        <v>1</v>
      </c>
      <c r="K13" s="62" t="s">
        <v>661</v>
      </c>
      <c r="L13" s="93"/>
      <c r="M13" s="19">
        <v>400</v>
      </c>
      <c r="N13" s="93" t="s">
        <v>677</v>
      </c>
    </row>
    <row r="14" spans="1:14" ht="56.25" x14ac:dyDescent="0.25">
      <c r="A14" s="58"/>
      <c r="B14" s="19">
        <v>0</v>
      </c>
      <c r="C14" s="19">
        <v>0</v>
      </c>
      <c r="D14" s="62"/>
      <c r="E14" s="93"/>
      <c r="F14" s="19">
        <v>0</v>
      </c>
      <c r="G14" s="93"/>
      <c r="H14" s="58"/>
      <c r="I14" s="19">
        <v>1</v>
      </c>
      <c r="J14" s="19">
        <v>1</v>
      </c>
      <c r="K14" s="62" t="s">
        <v>662</v>
      </c>
      <c r="L14" s="93" t="s">
        <v>673</v>
      </c>
      <c r="M14" s="19">
        <v>120</v>
      </c>
      <c r="N14" s="93"/>
    </row>
    <row r="15" spans="1:14" ht="56.25" x14ac:dyDescent="0.25">
      <c r="A15" s="58"/>
      <c r="B15" s="19">
        <v>0</v>
      </c>
      <c r="C15" s="19">
        <v>0</v>
      </c>
      <c r="D15" s="62"/>
      <c r="E15" s="93"/>
      <c r="F15" s="19">
        <v>0</v>
      </c>
      <c r="G15" s="93"/>
      <c r="H15" s="58"/>
      <c r="I15" s="19">
        <v>1</v>
      </c>
      <c r="J15" s="19">
        <v>1</v>
      </c>
      <c r="K15" s="62" t="s">
        <v>663</v>
      </c>
      <c r="L15" s="93" t="s">
        <v>673</v>
      </c>
      <c r="M15" s="19">
        <v>150</v>
      </c>
      <c r="N15" s="93" t="s">
        <v>677</v>
      </c>
    </row>
    <row r="16" spans="1:14" ht="93.75" x14ac:dyDescent="0.25">
      <c r="A16" s="58"/>
      <c r="B16" s="19">
        <v>0</v>
      </c>
      <c r="C16" s="19">
        <v>0</v>
      </c>
      <c r="D16" s="62"/>
      <c r="E16" s="93"/>
      <c r="F16" s="19">
        <v>0</v>
      </c>
      <c r="G16" s="93"/>
      <c r="H16" s="58"/>
      <c r="I16" s="19">
        <v>1</v>
      </c>
      <c r="J16" s="19">
        <v>1</v>
      </c>
      <c r="K16" s="62" t="s">
        <v>678</v>
      </c>
      <c r="L16" s="93" t="s">
        <v>673</v>
      </c>
      <c r="M16" s="19">
        <v>500</v>
      </c>
      <c r="N16" s="93" t="s">
        <v>677</v>
      </c>
    </row>
    <row r="17" spans="1:14" ht="56.25" x14ac:dyDescent="0.25">
      <c r="A17" s="58"/>
      <c r="B17" s="19">
        <v>0</v>
      </c>
      <c r="C17" s="19">
        <v>0</v>
      </c>
      <c r="D17" s="62"/>
      <c r="E17" s="93"/>
      <c r="F17" s="19">
        <v>0</v>
      </c>
      <c r="G17" s="93"/>
      <c r="H17" s="58"/>
      <c r="I17" s="19">
        <v>1</v>
      </c>
      <c r="J17" s="19">
        <v>1</v>
      </c>
      <c r="K17" s="62" t="s">
        <v>664</v>
      </c>
      <c r="L17" s="93" t="s">
        <v>673</v>
      </c>
      <c r="M17" s="19">
        <v>600</v>
      </c>
      <c r="N17" s="93" t="s">
        <v>677</v>
      </c>
    </row>
    <row r="18" spans="1:14" ht="56.25" x14ac:dyDescent="0.25">
      <c r="A18" s="58"/>
      <c r="B18" s="19">
        <v>0</v>
      </c>
      <c r="C18" s="19">
        <v>0</v>
      </c>
      <c r="D18" s="62"/>
      <c r="E18" s="93"/>
      <c r="F18" s="19">
        <v>0</v>
      </c>
      <c r="G18" s="93"/>
      <c r="H18" s="58"/>
      <c r="I18" s="19">
        <v>1</v>
      </c>
      <c r="J18" s="19">
        <v>1</v>
      </c>
      <c r="K18" s="62" t="s">
        <v>665</v>
      </c>
      <c r="L18" s="93" t="s">
        <v>673</v>
      </c>
      <c r="M18" s="19">
        <v>550</v>
      </c>
      <c r="N18" s="93" t="s">
        <v>677</v>
      </c>
    </row>
    <row r="19" spans="1:14" ht="56.25" x14ac:dyDescent="0.25">
      <c r="A19" s="58"/>
      <c r="B19" s="19">
        <v>0</v>
      </c>
      <c r="C19" s="19">
        <v>0</v>
      </c>
      <c r="D19" s="62"/>
      <c r="E19" s="93"/>
      <c r="F19" s="19">
        <v>0</v>
      </c>
      <c r="G19" s="93"/>
      <c r="H19" s="58"/>
      <c r="I19" s="19">
        <v>1</v>
      </c>
      <c r="J19" s="19">
        <v>1</v>
      </c>
      <c r="K19" s="62" t="s">
        <v>666</v>
      </c>
      <c r="L19" s="93" t="s">
        <v>673</v>
      </c>
      <c r="M19" s="19">
        <v>50</v>
      </c>
      <c r="N19" s="93" t="s">
        <v>677</v>
      </c>
    </row>
    <row r="20" spans="1:14" ht="56.25" x14ac:dyDescent="0.25">
      <c r="A20" s="58"/>
      <c r="B20" s="19">
        <v>0</v>
      </c>
      <c r="C20" s="19">
        <v>0</v>
      </c>
      <c r="D20" s="62"/>
      <c r="E20" s="93"/>
      <c r="F20" s="19">
        <v>0</v>
      </c>
      <c r="G20" s="93"/>
      <c r="H20" s="58"/>
      <c r="I20" s="19">
        <v>1</v>
      </c>
      <c r="J20" s="19">
        <v>1</v>
      </c>
      <c r="K20" s="106" t="s">
        <v>667</v>
      </c>
      <c r="L20" s="93" t="s">
        <v>673</v>
      </c>
      <c r="M20" s="19">
        <v>400</v>
      </c>
      <c r="N20" s="93" t="s">
        <v>677</v>
      </c>
    </row>
    <row r="21" spans="1:14" ht="93.75" x14ac:dyDescent="0.25">
      <c r="A21" s="58"/>
      <c r="B21" s="19">
        <v>0</v>
      </c>
      <c r="C21" s="19">
        <v>0</v>
      </c>
      <c r="D21" s="62"/>
      <c r="E21" s="93"/>
      <c r="F21" s="19">
        <v>0</v>
      </c>
      <c r="G21" s="93"/>
      <c r="H21" s="58"/>
      <c r="I21" s="19">
        <v>1</v>
      </c>
      <c r="J21" s="19">
        <v>1</v>
      </c>
      <c r="K21" s="62" t="s">
        <v>668</v>
      </c>
      <c r="L21" s="93" t="s">
        <v>673</v>
      </c>
      <c r="M21" s="19">
        <v>250</v>
      </c>
      <c r="N21" s="93" t="s">
        <v>677</v>
      </c>
    </row>
    <row r="22" spans="1:14" ht="93.75" x14ac:dyDescent="0.25">
      <c r="A22" s="58"/>
      <c r="B22" s="19">
        <v>0</v>
      </c>
      <c r="C22" s="19">
        <v>0</v>
      </c>
      <c r="D22" s="62"/>
      <c r="E22" s="93"/>
      <c r="F22" s="19">
        <v>0</v>
      </c>
      <c r="G22" s="93"/>
      <c r="H22" s="58"/>
      <c r="I22" s="19">
        <v>1</v>
      </c>
      <c r="J22" s="19">
        <v>1</v>
      </c>
      <c r="K22" s="62" t="s">
        <v>660</v>
      </c>
      <c r="L22" s="93" t="s">
        <v>673</v>
      </c>
      <c r="M22" s="19">
        <v>350</v>
      </c>
      <c r="N22" s="93" t="s">
        <v>677</v>
      </c>
    </row>
    <row r="23" spans="1:14" ht="56.25" x14ac:dyDescent="0.25">
      <c r="A23" s="58"/>
      <c r="B23" s="19">
        <v>0</v>
      </c>
      <c r="C23" s="19">
        <v>0</v>
      </c>
      <c r="D23" s="62"/>
      <c r="E23" s="93"/>
      <c r="F23" s="19">
        <v>0</v>
      </c>
      <c r="G23" s="93"/>
      <c r="H23" s="58"/>
      <c r="I23" s="19">
        <v>1</v>
      </c>
      <c r="J23" s="19">
        <v>1</v>
      </c>
      <c r="K23" s="62" t="s">
        <v>669</v>
      </c>
      <c r="L23" s="93" t="s">
        <v>673</v>
      </c>
      <c r="M23" s="19">
        <v>150</v>
      </c>
      <c r="N23" s="93" t="s">
        <v>524</v>
      </c>
    </row>
    <row r="24" spans="1:14" ht="56.25" x14ac:dyDescent="0.25">
      <c r="A24" s="58"/>
      <c r="B24" s="19">
        <v>0</v>
      </c>
      <c r="C24" s="19">
        <v>0</v>
      </c>
      <c r="D24" s="62"/>
      <c r="E24" s="93"/>
      <c r="F24" s="19">
        <v>0</v>
      </c>
      <c r="G24" s="93"/>
      <c r="H24" s="58"/>
      <c r="I24" s="19">
        <v>1</v>
      </c>
      <c r="J24" s="19">
        <v>1</v>
      </c>
      <c r="K24" s="62" t="s">
        <v>670</v>
      </c>
      <c r="L24" s="93" t="s">
        <v>673</v>
      </c>
      <c r="M24" s="19">
        <v>150</v>
      </c>
      <c r="N24" s="93" t="s">
        <v>677</v>
      </c>
    </row>
    <row r="25" spans="1:14" ht="93.75" x14ac:dyDescent="0.25">
      <c r="A25" s="58"/>
      <c r="B25" s="19">
        <v>0</v>
      </c>
      <c r="C25" s="19">
        <v>0</v>
      </c>
      <c r="D25" s="62"/>
      <c r="E25" s="93"/>
      <c r="F25" s="19">
        <v>0</v>
      </c>
      <c r="G25" s="93"/>
      <c r="H25" s="58"/>
      <c r="I25" s="19">
        <v>1</v>
      </c>
      <c r="J25" s="19">
        <v>1</v>
      </c>
      <c r="K25" s="314" t="s">
        <v>671</v>
      </c>
      <c r="L25" s="93" t="s">
        <v>674</v>
      </c>
      <c r="M25" s="19">
        <v>400</v>
      </c>
      <c r="N25" s="93" t="s">
        <v>528</v>
      </c>
    </row>
    <row r="26" spans="1:14" ht="18.75" x14ac:dyDescent="0.25">
      <c r="A26" s="58"/>
      <c r="B26" s="19">
        <v>0</v>
      </c>
      <c r="C26" s="19">
        <v>0</v>
      </c>
      <c r="D26" s="62"/>
      <c r="E26" s="93"/>
      <c r="F26" s="19">
        <v>0</v>
      </c>
      <c r="G26" s="93"/>
      <c r="H26" s="58"/>
      <c r="I26" s="19">
        <v>0</v>
      </c>
      <c r="J26" s="19">
        <v>0</v>
      </c>
      <c r="K26" s="62"/>
      <c r="L26" s="93"/>
      <c r="M26" s="19">
        <v>0</v>
      </c>
      <c r="N26" s="93"/>
    </row>
    <row r="27" spans="1:14" ht="18.75" x14ac:dyDescent="0.25">
      <c r="A27" s="58"/>
      <c r="B27" s="19">
        <v>0</v>
      </c>
      <c r="C27" s="19">
        <v>0</v>
      </c>
      <c r="D27" s="62"/>
      <c r="E27" s="93"/>
      <c r="F27" s="19">
        <v>0</v>
      </c>
      <c r="G27" s="93"/>
      <c r="H27" s="58"/>
      <c r="I27" s="19">
        <v>0</v>
      </c>
      <c r="J27" s="19">
        <v>0</v>
      </c>
      <c r="K27" s="62"/>
      <c r="L27" s="93"/>
      <c r="M27" s="19">
        <v>0</v>
      </c>
      <c r="N27" s="93"/>
    </row>
    <row r="28" spans="1:14" ht="18.75" x14ac:dyDescent="0.25">
      <c r="A28" s="58"/>
      <c r="B28" s="19">
        <v>0</v>
      </c>
      <c r="C28" s="19">
        <v>0</v>
      </c>
      <c r="D28" s="62"/>
      <c r="E28" s="93"/>
      <c r="F28" s="19">
        <v>0</v>
      </c>
      <c r="G28" s="93"/>
      <c r="H28" s="58"/>
      <c r="I28" s="19">
        <v>0</v>
      </c>
      <c r="J28" s="19">
        <v>0</v>
      </c>
      <c r="K28" s="62"/>
      <c r="L28" s="93"/>
      <c r="M28" s="19">
        <v>0</v>
      </c>
      <c r="N28" s="93"/>
    </row>
    <row r="29" spans="1:14" ht="18.75" x14ac:dyDescent="0.25">
      <c r="A29" s="58"/>
      <c r="B29" s="19">
        <v>0</v>
      </c>
      <c r="C29" s="19">
        <v>0</v>
      </c>
      <c r="D29" s="62"/>
      <c r="E29" s="93"/>
      <c r="F29" s="19">
        <v>0</v>
      </c>
      <c r="G29" s="93"/>
      <c r="H29" s="58"/>
      <c r="I29" s="19">
        <v>0</v>
      </c>
      <c r="J29" s="19">
        <v>0</v>
      </c>
      <c r="K29" s="62"/>
      <c r="L29" s="93"/>
      <c r="M29" s="19">
        <v>0</v>
      </c>
      <c r="N29" s="93"/>
    </row>
    <row r="30" spans="1:14" ht="18.75" x14ac:dyDescent="0.25">
      <c r="A30" s="58"/>
      <c r="B30" s="19">
        <v>0</v>
      </c>
      <c r="C30" s="19">
        <v>0</v>
      </c>
      <c r="D30" s="62"/>
      <c r="E30" s="93"/>
      <c r="F30" s="19">
        <v>0</v>
      </c>
      <c r="G30" s="93"/>
      <c r="H30" s="58"/>
      <c r="I30" s="19">
        <v>0</v>
      </c>
      <c r="J30" s="19">
        <v>0</v>
      </c>
      <c r="K30" s="62"/>
      <c r="L30" s="93"/>
      <c r="M30" s="19">
        <v>0</v>
      </c>
      <c r="N30" s="93"/>
    </row>
    <row r="31" spans="1:14" ht="18.75" x14ac:dyDescent="0.25">
      <c r="A31" s="58"/>
      <c r="B31" s="19">
        <v>0</v>
      </c>
      <c r="C31" s="19">
        <v>0</v>
      </c>
      <c r="D31" s="62"/>
      <c r="E31" s="93"/>
      <c r="F31" s="19">
        <v>0</v>
      </c>
      <c r="G31" s="93"/>
      <c r="H31" s="58"/>
      <c r="I31" s="19">
        <v>0</v>
      </c>
      <c r="J31" s="19">
        <v>0</v>
      </c>
      <c r="K31" s="62"/>
      <c r="L31" s="93"/>
      <c r="M31" s="19">
        <v>0</v>
      </c>
      <c r="N31" s="93"/>
    </row>
    <row r="32" spans="1:14" ht="18.75" x14ac:dyDescent="0.25">
      <c r="A32" s="58"/>
      <c r="B32" s="19">
        <v>0</v>
      </c>
      <c r="C32" s="19">
        <v>0</v>
      </c>
      <c r="D32" s="62"/>
      <c r="E32" s="93"/>
      <c r="F32" s="19"/>
      <c r="G32" s="93"/>
      <c r="H32" s="58"/>
      <c r="I32" s="19">
        <v>0</v>
      </c>
      <c r="J32" s="19">
        <v>0</v>
      </c>
      <c r="K32" s="62"/>
      <c r="L32" s="93"/>
      <c r="M32" s="19">
        <v>0</v>
      </c>
      <c r="N32" s="93"/>
    </row>
    <row r="33" spans="1:14" ht="18.75" x14ac:dyDescent="0.25">
      <c r="A33" s="58"/>
      <c r="B33" s="19">
        <v>0</v>
      </c>
      <c r="C33" s="19">
        <v>0</v>
      </c>
      <c r="D33" s="62"/>
      <c r="E33" s="93"/>
      <c r="F33" s="19">
        <v>0</v>
      </c>
      <c r="G33" s="93"/>
      <c r="H33" s="58"/>
      <c r="I33" s="19">
        <v>0</v>
      </c>
      <c r="J33" s="19">
        <v>0</v>
      </c>
      <c r="K33" s="62"/>
      <c r="L33" s="93"/>
      <c r="M33" s="19">
        <v>0</v>
      </c>
      <c r="N33" s="93"/>
    </row>
    <row r="34" spans="1:14" ht="18.75" x14ac:dyDescent="0.25">
      <c r="A34" s="58"/>
      <c r="B34" s="19">
        <v>0</v>
      </c>
      <c r="C34" s="19">
        <v>0</v>
      </c>
      <c r="D34" s="62"/>
      <c r="E34" s="93"/>
      <c r="F34" s="19">
        <v>0</v>
      </c>
      <c r="G34" s="93"/>
      <c r="H34" s="58"/>
      <c r="I34" s="19">
        <v>0</v>
      </c>
      <c r="J34" s="19">
        <v>0</v>
      </c>
      <c r="K34" s="62"/>
      <c r="L34" s="93"/>
      <c r="M34" s="19">
        <v>0</v>
      </c>
      <c r="N34" s="93"/>
    </row>
    <row r="35" spans="1:14" ht="18.75" x14ac:dyDescent="0.25">
      <c r="A35" s="58"/>
      <c r="B35" s="19">
        <v>0</v>
      </c>
      <c r="C35" s="19">
        <v>0</v>
      </c>
      <c r="D35" s="62"/>
      <c r="E35" s="93"/>
      <c r="F35" s="19">
        <v>0</v>
      </c>
      <c r="G35" s="93"/>
      <c r="H35" s="58"/>
      <c r="I35" s="19">
        <v>0</v>
      </c>
      <c r="J35" s="19">
        <v>0</v>
      </c>
      <c r="K35" s="62"/>
      <c r="L35" s="93"/>
      <c r="M35" s="19">
        <v>0</v>
      </c>
      <c r="N35" s="93"/>
    </row>
    <row r="36" spans="1:14" ht="18.75" x14ac:dyDescent="0.25">
      <c r="A36" s="58"/>
      <c r="B36" s="19">
        <v>0</v>
      </c>
      <c r="C36" s="19">
        <v>0</v>
      </c>
      <c r="D36" s="62"/>
      <c r="E36" s="93"/>
      <c r="F36" s="19">
        <v>0</v>
      </c>
      <c r="G36" s="93"/>
      <c r="H36" s="58"/>
      <c r="I36" s="19">
        <v>0</v>
      </c>
      <c r="J36" s="19">
        <v>0</v>
      </c>
      <c r="K36" s="62"/>
      <c r="L36" s="93"/>
      <c r="M36" s="19">
        <v>0</v>
      </c>
      <c r="N36" s="93"/>
    </row>
    <row r="37" spans="1:14" ht="18.75" x14ac:dyDescent="0.25">
      <c r="A37" s="58"/>
      <c r="B37" s="19">
        <v>0</v>
      </c>
      <c r="C37" s="19">
        <v>0</v>
      </c>
      <c r="D37" s="62"/>
      <c r="E37" s="93"/>
      <c r="F37" s="19">
        <v>0</v>
      </c>
      <c r="G37" s="93"/>
      <c r="H37" s="58"/>
      <c r="I37" s="19">
        <v>0</v>
      </c>
      <c r="J37" s="19">
        <v>0</v>
      </c>
      <c r="K37" s="62"/>
      <c r="L37" s="93"/>
      <c r="M37" s="19">
        <v>0</v>
      </c>
      <c r="N37" s="93"/>
    </row>
    <row r="38" spans="1:14" ht="18.75" x14ac:dyDescent="0.25">
      <c r="A38" s="58"/>
      <c r="B38" s="19">
        <v>0</v>
      </c>
      <c r="C38" s="19">
        <v>0</v>
      </c>
      <c r="D38" s="62"/>
      <c r="E38" s="93"/>
      <c r="F38" s="19">
        <v>0</v>
      </c>
      <c r="G38" s="93"/>
      <c r="H38" s="58"/>
      <c r="I38" s="19">
        <v>0</v>
      </c>
      <c r="J38" s="19">
        <v>0</v>
      </c>
      <c r="K38" s="62"/>
      <c r="L38" s="93"/>
      <c r="M38" s="19">
        <v>0</v>
      </c>
      <c r="N38" s="93"/>
    </row>
    <row r="39" spans="1:14" ht="18.75" x14ac:dyDescent="0.25">
      <c r="A39" s="58"/>
      <c r="B39" s="19">
        <v>0</v>
      </c>
      <c r="C39" s="19">
        <v>0</v>
      </c>
      <c r="D39" s="62"/>
      <c r="E39" s="93"/>
      <c r="F39" s="19">
        <v>0</v>
      </c>
      <c r="G39" s="93"/>
      <c r="H39" s="58"/>
      <c r="I39" s="19">
        <v>0</v>
      </c>
      <c r="J39" s="19">
        <v>0</v>
      </c>
      <c r="K39" s="62"/>
      <c r="L39" s="93"/>
      <c r="M39" s="19">
        <v>0</v>
      </c>
      <c r="N39" s="93"/>
    </row>
    <row r="40" spans="1:14" ht="18.75" x14ac:dyDescent="0.25">
      <c r="A40" s="58"/>
      <c r="B40" s="19">
        <v>0</v>
      </c>
      <c r="C40" s="19">
        <v>0</v>
      </c>
      <c r="D40" s="62"/>
      <c r="E40" s="93"/>
      <c r="F40" s="19">
        <v>0</v>
      </c>
      <c r="G40" s="93"/>
      <c r="H40" s="58"/>
      <c r="I40" s="19">
        <v>0</v>
      </c>
      <c r="J40" s="19">
        <v>0</v>
      </c>
      <c r="K40" s="62"/>
      <c r="L40" s="93"/>
      <c r="M40" s="19">
        <v>0</v>
      </c>
      <c r="N40" s="93"/>
    </row>
    <row r="41" spans="1:14" ht="18.75" x14ac:dyDescent="0.25">
      <c r="A41" s="58"/>
      <c r="B41" s="19">
        <v>0</v>
      </c>
      <c r="C41" s="19">
        <v>0</v>
      </c>
      <c r="D41" s="62"/>
      <c r="E41" s="93"/>
      <c r="F41" s="19">
        <v>0</v>
      </c>
      <c r="G41" s="93"/>
      <c r="H41" s="58"/>
      <c r="I41" s="19">
        <v>0</v>
      </c>
      <c r="J41" s="19">
        <v>0</v>
      </c>
      <c r="K41" s="62"/>
      <c r="L41" s="93"/>
      <c r="M41" s="19">
        <v>0</v>
      </c>
      <c r="N41" s="93"/>
    </row>
    <row r="42" spans="1:14" ht="18.75" x14ac:dyDescent="0.25">
      <c r="A42" s="58"/>
      <c r="B42" s="19">
        <v>0</v>
      </c>
      <c r="C42" s="19">
        <v>0</v>
      </c>
      <c r="D42" s="62"/>
      <c r="E42" s="93"/>
      <c r="F42" s="19">
        <v>0</v>
      </c>
      <c r="G42" s="93"/>
      <c r="H42" s="58"/>
      <c r="I42" s="19">
        <v>0</v>
      </c>
      <c r="J42" s="19">
        <v>0</v>
      </c>
      <c r="K42" s="62"/>
      <c r="L42" s="93"/>
      <c r="M42" s="19">
        <v>0</v>
      </c>
      <c r="N42" s="93"/>
    </row>
    <row r="43" spans="1:14" ht="18.75" x14ac:dyDescent="0.25">
      <c r="A43" s="58"/>
      <c r="B43" s="19">
        <v>0</v>
      </c>
      <c r="C43" s="19">
        <v>0</v>
      </c>
      <c r="D43" s="62"/>
      <c r="E43" s="93"/>
      <c r="F43" s="19">
        <v>0</v>
      </c>
      <c r="G43" s="93"/>
      <c r="H43" s="58"/>
      <c r="I43" s="19">
        <v>0</v>
      </c>
      <c r="J43" s="19">
        <v>0</v>
      </c>
      <c r="K43" s="62"/>
      <c r="L43" s="93"/>
      <c r="M43" s="19">
        <v>0</v>
      </c>
      <c r="N43" s="93"/>
    </row>
    <row r="44" spans="1:14" ht="18.75" x14ac:dyDescent="0.25">
      <c r="A44" s="58"/>
      <c r="B44" s="19">
        <v>0</v>
      </c>
      <c r="C44" s="19">
        <v>0</v>
      </c>
      <c r="D44" s="62"/>
      <c r="E44" s="93"/>
      <c r="F44" s="19">
        <v>0</v>
      </c>
      <c r="G44" s="93"/>
      <c r="H44" s="58"/>
      <c r="I44" s="19">
        <v>0</v>
      </c>
      <c r="J44" s="19">
        <v>0</v>
      </c>
      <c r="K44" s="62"/>
      <c r="L44" s="93"/>
      <c r="M44" s="19">
        <v>0</v>
      </c>
      <c r="N44" s="93"/>
    </row>
    <row r="45" spans="1:14" ht="18.75" x14ac:dyDescent="0.25">
      <c r="A45" s="58"/>
      <c r="B45" s="19">
        <v>0</v>
      </c>
      <c r="C45" s="19">
        <v>0</v>
      </c>
      <c r="D45" s="62"/>
      <c r="E45" s="93"/>
      <c r="F45" s="19">
        <v>0</v>
      </c>
      <c r="G45" s="93"/>
      <c r="H45" s="58"/>
      <c r="I45" s="19">
        <v>0</v>
      </c>
      <c r="J45" s="19">
        <v>0</v>
      </c>
      <c r="K45" s="62"/>
      <c r="L45" s="93"/>
      <c r="M45" s="19">
        <v>0</v>
      </c>
      <c r="N45" s="93"/>
    </row>
    <row r="46" spans="1:14" ht="18.75" x14ac:dyDescent="0.25">
      <c r="A46" s="58"/>
      <c r="B46" s="19">
        <v>0</v>
      </c>
      <c r="C46" s="19">
        <v>0</v>
      </c>
      <c r="D46" s="62"/>
      <c r="E46" s="93"/>
      <c r="F46" s="19">
        <v>0</v>
      </c>
      <c r="G46" s="93"/>
      <c r="H46" s="58"/>
      <c r="I46" s="19">
        <v>0</v>
      </c>
      <c r="J46" s="19">
        <v>0</v>
      </c>
      <c r="K46" s="62"/>
      <c r="L46" s="93"/>
      <c r="M46" s="19">
        <v>0</v>
      </c>
      <c r="N46" s="93"/>
    </row>
    <row r="47" spans="1:14" ht="18.75" x14ac:dyDescent="0.25">
      <c r="A47" s="58"/>
      <c r="B47" s="19">
        <v>0</v>
      </c>
      <c r="C47" s="19">
        <v>0</v>
      </c>
      <c r="D47" s="62"/>
      <c r="E47" s="93"/>
      <c r="F47" s="19">
        <v>0</v>
      </c>
      <c r="G47" s="93"/>
      <c r="H47" s="58"/>
      <c r="I47" s="19">
        <v>0</v>
      </c>
      <c r="J47" s="19">
        <v>0</v>
      </c>
      <c r="K47" s="62"/>
      <c r="L47" s="93"/>
      <c r="M47" s="19">
        <v>0</v>
      </c>
      <c r="N47" s="93"/>
    </row>
    <row r="48" spans="1:14" ht="18.75" x14ac:dyDescent="0.25">
      <c r="A48" s="58"/>
      <c r="B48" s="19">
        <v>0</v>
      </c>
      <c r="C48" s="19">
        <v>0</v>
      </c>
      <c r="D48" s="62"/>
      <c r="E48" s="93"/>
      <c r="F48" s="19">
        <v>0</v>
      </c>
      <c r="G48" s="93"/>
      <c r="H48" s="58"/>
      <c r="I48" s="19">
        <v>0</v>
      </c>
      <c r="J48" s="19">
        <v>0</v>
      </c>
      <c r="K48" s="62"/>
      <c r="L48" s="93"/>
      <c r="M48" s="19">
        <v>0</v>
      </c>
      <c r="N48" s="93"/>
    </row>
    <row r="49" spans="1:14" ht="18.75" x14ac:dyDescent="0.25">
      <c r="A49" s="58"/>
      <c r="B49" s="19">
        <v>0</v>
      </c>
      <c r="C49" s="19">
        <v>0</v>
      </c>
      <c r="D49" s="62"/>
      <c r="E49" s="93"/>
      <c r="F49" s="19">
        <v>0</v>
      </c>
      <c r="G49" s="93"/>
      <c r="H49" s="58"/>
      <c r="I49" s="19">
        <v>0</v>
      </c>
      <c r="J49" s="19">
        <v>0</v>
      </c>
      <c r="K49" s="62"/>
      <c r="L49" s="93"/>
      <c r="M49" s="19">
        <v>0</v>
      </c>
      <c r="N49" s="93"/>
    </row>
    <row r="50" spans="1:14" ht="18.75" x14ac:dyDescent="0.25">
      <c r="A50" s="58"/>
      <c r="B50" s="19">
        <v>0</v>
      </c>
      <c r="C50" s="19">
        <v>0</v>
      </c>
      <c r="D50" s="62"/>
      <c r="E50" s="93"/>
      <c r="F50" s="19">
        <v>0</v>
      </c>
      <c r="G50" s="93"/>
      <c r="H50" s="58"/>
      <c r="I50" s="19">
        <v>0</v>
      </c>
      <c r="J50" s="19">
        <v>0</v>
      </c>
      <c r="K50" s="62"/>
      <c r="L50" s="93"/>
      <c r="M50" s="19">
        <v>0</v>
      </c>
      <c r="N50" s="93"/>
    </row>
    <row r="51" spans="1:14" ht="18.75" x14ac:dyDescent="0.25">
      <c r="A51" s="58"/>
      <c r="B51" s="19">
        <v>0</v>
      </c>
      <c r="C51" s="19">
        <v>0</v>
      </c>
      <c r="D51" s="62"/>
      <c r="E51" s="93"/>
      <c r="F51" s="19">
        <v>0</v>
      </c>
      <c r="G51" s="93"/>
      <c r="H51" s="58"/>
      <c r="I51" s="19">
        <v>0</v>
      </c>
      <c r="J51" s="19">
        <v>0</v>
      </c>
      <c r="K51" s="62"/>
      <c r="L51" s="93"/>
      <c r="M51" s="19">
        <v>0</v>
      </c>
      <c r="N51" s="93"/>
    </row>
    <row r="52" spans="1:14" ht="18.75" x14ac:dyDescent="0.25">
      <c r="A52" s="58"/>
      <c r="B52" s="19">
        <v>0</v>
      </c>
      <c r="C52" s="19">
        <v>0</v>
      </c>
      <c r="D52" s="62"/>
      <c r="E52" s="93"/>
      <c r="F52" s="19">
        <v>0</v>
      </c>
      <c r="G52" s="93"/>
      <c r="H52" s="58"/>
      <c r="I52" s="19">
        <v>0</v>
      </c>
      <c r="J52" s="19">
        <v>0</v>
      </c>
      <c r="K52" s="62"/>
      <c r="L52" s="93"/>
      <c r="M52" s="19">
        <v>0</v>
      </c>
      <c r="N52" s="93"/>
    </row>
    <row r="53" spans="1:14" ht="18.75" x14ac:dyDescent="0.25">
      <c r="A53" s="58"/>
      <c r="B53" s="19">
        <v>0</v>
      </c>
      <c r="C53" s="19">
        <v>0</v>
      </c>
      <c r="D53" s="62"/>
      <c r="E53" s="93"/>
      <c r="F53" s="19">
        <v>0</v>
      </c>
      <c r="G53" s="93"/>
      <c r="H53" s="58"/>
      <c r="I53" s="19">
        <v>0</v>
      </c>
      <c r="J53" s="19">
        <v>0</v>
      </c>
      <c r="K53" s="62"/>
      <c r="L53" s="93"/>
      <c r="M53" s="19">
        <v>0</v>
      </c>
      <c r="N53" s="93"/>
    </row>
    <row r="54" spans="1:14" ht="18.75" x14ac:dyDescent="0.25">
      <c r="A54" s="58"/>
      <c r="B54" s="19">
        <v>0</v>
      </c>
      <c r="C54" s="19">
        <v>0</v>
      </c>
      <c r="D54" s="62"/>
      <c r="E54" s="93"/>
      <c r="F54" s="19">
        <v>0</v>
      </c>
      <c r="G54" s="93"/>
      <c r="H54" s="58"/>
      <c r="I54" s="19">
        <v>0</v>
      </c>
      <c r="J54" s="19">
        <v>0</v>
      </c>
      <c r="K54" s="62"/>
      <c r="L54" s="93"/>
      <c r="M54" s="19">
        <v>0</v>
      </c>
      <c r="N54" s="93"/>
    </row>
    <row r="55" spans="1:14" ht="18.75" x14ac:dyDescent="0.25">
      <c r="A55" s="58"/>
      <c r="B55" s="19">
        <v>0</v>
      </c>
      <c r="C55" s="19">
        <v>0</v>
      </c>
      <c r="D55" s="62"/>
      <c r="E55" s="93"/>
      <c r="F55" s="19">
        <v>0</v>
      </c>
      <c r="G55" s="93"/>
      <c r="H55" s="58"/>
      <c r="I55" s="19">
        <v>0</v>
      </c>
      <c r="J55" s="19">
        <v>0</v>
      </c>
      <c r="K55" s="62"/>
      <c r="L55" s="93"/>
      <c r="M55" s="19">
        <v>0</v>
      </c>
      <c r="N55" s="93"/>
    </row>
    <row r="56" spans="1:14" ht="18.75" x14ac:dyDescent="0.25">
      <c r="A56" s="58"/>
      <c r="B56" s="19">
        <v>0</v>
      </c>
      <c r="C56" s="19">
        <v>0</v>
      </c>
      <c r="D56" s="62"/>
      <c r="E56" s="93"/>
      <c r="F56" s="19">
        <v>0</v>
      </c>
      <c r="G56" s="93"/>
      <c r="H56" s="58"/>
      <c r="I56" s="19">
        <v>0</v>
      </c>
      <c r="J56" s="19">
        <v>0</v>
      </c>
      <c r="K56" s="62"/>
      <c r="L56" s="93"/>
      <c r="M56" s="19">
        <v>0</v>
      </c>
      <c r="N56" s="93"/>
    </row>
    <row r="57" spans="1:14" ht="18.75" x14ac:dyDescent="0.25">
      <c r="A57" s="58"/>
      <c r="B57" s="19">
        <v>0</v>
      </c>
      <c r="C57" s="19">
        <v>0</v>
      </c>
      <c r="D57" s="62"/>
      <c r="E57" s="93"/>
      <c r="F57" s="19">
        <v>0</v>
      </c>
      <c r="G57" s="93"/>
      <c r="H57" s="58"/>
      <c r="I57" s="19">
        <v>0</v>
      </c>
      <c r="J57" s="19">
        <v>0</v>
      </c>
      <c r="K57" s="62"/>
      <c r="L57" s="93"/>
      <c r="M57" s="19">
        <v>0</v>
      </c>
      <c r="N57" s="93"/>
    </row>
    <row r="58" spans="1:14" ht="18.75" x14ac:dyDescent="0.25">
      <c r="A58" s="58"/>
      <c r="B58" s="19">
        <v>0</v>
      </c>
      <c r="C58" s="19">
        <v>0</v>
      </c>
      <c r="D58" s="62"/>
      <c r="E58" s="93"/>
      <c r="F58" s="19">
        <v>0</v>
      </c>
      <c r="G58" s="93"/>
      <c r="H58" s="58"/>
      <c r="I58" s="19">
        <v>0</v>
      </c>
      <c r="J58" s="19">
        <v>0</v>
      </c>
      <c r="K58" s="62"/>
      <c r="L58" s="93"/>
      <c r="M58" s="19">
        <v>0</v>
      </c>
      <c r="N58" s="93"/>
    </row>
    <row r="59" spans="1:14" ht="18.75" x14ac:dyDescent="0.25">
      <c r="A59" s="58"/>
      <c r="B59" s="19">
        <v>0</v>
      </c>
      <c r="C59" s="19">
        <v>0</v>
      </c>
      <c r="D59" s="62"/>
      <c r="E59" s="93"/>
      <c r="F59" s="19">
        <v>0</v>
      </c>
      <c r="G59" s="93"/>
      <c r="H59" s="58"/>
      <c r="I59" s="19">
        <v>0</v>
      </c>
      <c r="J59" s="19">
        <v>0</v>
      </c>
      <c r="K59" s="62"/>
      <c r="L59" s="93"/>
      <c r="M59" s="19">
        <v>0</v>
      </c>
      <c r="N59" s="93"/>
    </row>
    <row r="60" spans="1:14" ht="18.75" x14ac:dyDescent="0.25">
      <c r="A60" s="58"/>
      <c r="B60" s="19">
        <v>0</v>
      </c>
      <c r="C60" s="19">
        <v>0</v>
      </c>
      <c r="D60" s="62"/>
      <c r="E60" s="93"/>
      <c r="F60" s="19">
        <v>0</v>
      </c>
      <c r="G60" s="93"/>
      <c r="H60" s="58"/>
      <c r="I60" s="19">
        <v>0</v>
      </c>
      <c r="J60" s="19">
        <v>0</v>
      </c>
      <c r="K60" s="62"/>
      <c r="L60" s="93"/>
      <c r="M60" s="19">
        <v>0</v>
      </c>
      <c r="N60" s="93"/>
    </row>
    <row r="61" spans="1:14" ht="18.75" x14ac:dyDescent="0.25">
      <c r="A61" s="58"/>
      <c r="B61" s="19">
        <v>0</v>
      </c>
      <c r="C61" s="19">
        <v>0</v>
      </c>
      <c r="D61" s="62"/>
      <c r="E61" s="93"/>
      <c r="F61" s="19">
        <v>0</v>
      </c>
      <c r="G61" s="93"/>
      <c r="H61" s="58"/>
      <c r="I61" s="19">
        <v>0</v>
      </c>
      <c r="J61" s="19">
        <v>0</v>
      </c>
      <c r="K61" s="62"/>
      <c r="L61" s="93"/>
      <c r="M61" s="19">
        <v>0</v>
      </c>
      <c r="N61" s="93"/>
    </row>
    <row r="62" spans="1:14" ht="18.75" x14ac:dyDescent="0.25">
      <c r="A62" s="58"/>
      <c r="B62" s="19">
        <v>0</v>
      </c>
      <c r="C62" s="19">
        <v>0</v>
      </c>
      <c r="D62" s="62"/>
      <c r="E62" s="93"/>
      <c r="F62" s="19">
        <v>0</v>
      </c>
      <c r="G62" s="93"/>
      <c r="H62" s="58"/>
      <c r="I62" s="19">
        <v>0</v>
      </c>
      <c r="J62" s="19">
        <v>0</v>
      </c>
      <c r="K62" s="62"/>
      <c r="L62" s="93"/>
      <c r="M62" s="19">
        <v>0</v>
      </c>
      <c r="N62" s="93"/>
    </row>
    <row r="63" spans="1:14" ht="18.75" x14ac:dyDescent="0.25">
      <c r="A63" s="58"/>
      <c r="B63" s="19">
        <v>0</v>
      </c>
      <c r="C63" s="19">
        <v>0</v>
      </c>
      <c r="D63" s="62"/>
      <c r="E63" s="93"/>
      <c r="F63" s="19">
        <v>0</v>
      </c>
      <c r="G63" s="93"/>
      <c r="H63" s="58"/>
      <c r="I63" s="19">
        <v>0</v>
      </c>
      <c r="J63" s="19">
        <v>0</v>
      </c>
      <c r="K63" s="62"/>
      <c r="L63" s="93"/>
      <c r="M63" s="19">
        <v>0</v>
      </c>
      <c r="N63" s="93"/>
    </row>
    <row r="64" spans="1:14" ht="18.75" x14ac:dyDescent="0.25">
      <c r="A64" s="58"/>
      <c r="B64" s="19">
        <v>0</v>
      </c>
      <c r="C64" s="19">
        <v>0</v>
      </c>
      <c r="D64" s="62"/>
      <c r="E64" s="93"/>
      <c r="F64" s="19">
        <v>0</v>
      </c>
      <c r="G64" s="93"/>
      <c r="H64" s="58"/>
      <c r="I64" s="19">
        <v>0</v>
      </c>
      <c r="J64" s="19">
        <v>0</v>
      </c>
      <c r="K64" s="62"/>
      <c r="L64" s="93"/>
      <c r="M64" s="19">
        <v>0</v>
      </c>
      <c r="N64" s="93"/>
    </row>
    <row r="65" spans="1:14" ht="18.75" x14ac:dyDescent="0.25">
      <c r="A65" s="58"/>
      <c r="B65" s="19">
        <v>0</v>
      </c>
      <c r="C65" s="19">
        <v>0</v>
      </c>
      <c r="D65" s="62"/>
      <c r="E65" s="93"/>
      <c r="F65" s="19">
        <v>0</v>
      </c>
      <c r="G65" s="93"/>
      <c r="H65" s="58"/>
      <c r="I65" s="19">
        <v>0</v>
      </c>
      <c r="J65" s="19">
        <v>0</v>
      </c>
      <c r="K65" s="62"/>
      <c r="L65" s="93"/>
      <c r="M65" s="19">
        <v>0</v>
      </c>
      <c r="N65" s="93"/>
    </row>
    <row r="66" spans="1:14" ht="18.75" x14ac:dyDescent="0.25">
      <c r="A66" s="58"/>
      <c r="B66" s="19">
        <v>0</v>
      </c>
      <c r="C66" s="19">
        <v>0</v>
      </c>
      <c r="D66" s="62"/>
      <c r="E66" s="93"/>
      <c r="F66" s="19">
        <v>0</v>
      </c>
      <c r="G66" s="93"/>
      <c r="H66" s="58"/>
      <c r="I66" s="19">
        <v>0</v>
      </c>
      <c r="J66" s="19">
        <v>0</v>
      </c>
      <c r="K66" s="62"/>
      <c r="L66" s="93"/>
      <c r="M66" s="19">
        <v>0</v>
      </c>
      <c r="N66" s="93"/>
    </row>
    <row r="67" spans="1:14" ht="18.75" x14ac:dyDescent="0.25">
      <c r="A67" s="58"/>
      <c r="B67" s="19">
        <v>0</v>
      </c>
      <c r="C67" s="19">
        <v>0</v>
      </c>
      <c r="D67" s="62"/>
      <c r="E67" s="93"/>
      <c r="F67" s="19">
        <v>0</v>
      </c>
      <c r="G67" s="93"/>
      <c r="H67" s="58"/>
      <c r="I67" s="19">
        <v>0</v>
      </c>
      <c r="J67" s="19">
        <v>0</v>
      </c>
      <c r="K67" s="62"/>
      <c r="L67" s="93"/>
      <c r="M67" s="19">
        <v>0</v>
      </c>
      <c r="N67" s="93"/>
    </row>
    <row r="68" spans="1:14" ht="18.75" x14ac:dyDescent="0.25">
      <c r="A68" s="58"/>
      <c r="B68" s="19">
        <v>0</v>
      </c>
      <c r="C68" s="19">
        <v>0</v>
      </c>
      <c r="D68" s="62"/>
      <c r="E68" s="93"/>
      <c r="F68" s="19">
        <v>0</v>
      </c>
      <c r="G68" s="93"/>
      <c r="H68" s="58"/>
      <c r="I68" s="19">
        <v>0</v>
      </c>
      <c r="J68" s="19">
        <v>0</v>
      </c>
      <c r="K68" s="62"/>
      <c r="L68" s="93"/>
      <c r="M68" s="19">
        <v>0</v>
      </c>
      <c r="N68" s="93"/>
    </row>
    <row r="69" spans="1:14" ht="18.75" x14ac:dyDescent="0.25">
      <c r="A69" s="58"/>
      <c r="B69" s="19">
        <v>0</v>
      </c>
      <c r="C69" s="19">
        <v>0</v>
      </c>
      <c r="D69" s="62"/>
      <c r="E69" s="93"/>
      <c r="F69" s="19">
        <v>0</v>
      </c>
      <c r="G69" s="93"/>
      <c r="H69" s="58"/>
      <c r="I69" s="19">
        <v>0</v>
      </c>
      <c r="J69" s="19">
        <v>0</v>
      </c>
      <c r="K69" s="62"/>
      <c r="L69" s="93"/>
      <c r="M69" s="19">
        <v>0</v>
      </c>
      <c r="N69" s="93"/>
    </row>
    <row r="70" spans="1:14" ht="18.75" x14ac:dyDescent="0.25">
      <c r="A70" s="51"/>
      <c r="B70" s="19">
        <v>0</v>
      </c>
      <c r="C70" s="19">
        <v>0</v>
      </c>
      <c r="D70" s="62"/>
      <c r="E70" s="93"/>
      <c r="F70" s="19">
        <v>0</v>
      </c>
      <c r="G70" s="93"/>
      <c r="H70" s="58"/>
      <c r="I70" s="19">
        <v>0</v>
      </c>
      <c r="J70" s="19">
        <v>0</v>
      </c>
      <c r="K70" s="62"/>
      <c r="L70" s="93"/>
      <c r="M70" s="19">
        <v>0</v>
      </c>
      <c r="N70" s="93"/>
    </row>
    <row r="71" spans="1:14" ht="18.75" x14ac:dyDescent="0.25">
      <c r="A71" s="51"/>
      <c r="B71" s="19">
        <v>0</v>
      </c>
      <c r="C71" s="19">
        <v>0</v>
      </c>
      <c r="D71" s="62"/>
      <c r="E71" s="93"/>
      <c r="F71" s="19">
        <v>0</v>
      </c>
      <c r="G71" s="93"/>
      <c r="H71" s="58"/>
      <c r="I71" s="19">
        <v>0</v>
      </c>
      <c r="J71" s="19">
        <v>0</v>
      </c>
      <c r="K71" s="62"/>
      <c r="L71" s="93"/>
      <c r="M71" s="19">
        <v>0</v>
      </c>
      <c r="N71" s="93"/>
    </row>
    <row r="72" spans="1:14" ht="18.75" x14ac:dyDescent="0.25">
      <c r="A72" s="51"/>
      <c r="B72" s="19">
        <v>0</v>
      </c>
      <c r="C72" s="19">
        <v>0</v>
      </c>
      <c r="D72" s="62"/>
      <c r="E72" s="93"/>
      <c r="F72" s="19">
        <v>0</v>
      </c>
      <c r="G72" s="93"/>
      <c r="H72" s="58"/>
      <c r="I72" s="19">
        <v>0</v>
      </c>
      <c r="J72" s="19">
        <v>0</v>
      </c>
      <c r="K72" s="62"/>
      <c r="L72" s="93"/>
      <c r="M72" s="19">
        <v>0</v>
      </c>
      <c r="N72" s="93"/>
    </row>
    <row r="73" spans="1:14" ht="18.75" x14ac:dyDescent="0.25">
      <c r="A73" s="51"/>
      <c r="B73" s="19">
        <v>0</v>
      </c>
      <c r="C73" s="19">
        <v>0</v>
      </c>
      <c r="D73" s="62"/>
      <c r="E73" s="93"/>
      <c r="F73" s="19">
        <v>0</v>
      </c>
      <c r="G73" s="93"/>
      <c r="H73" s="58"/>
      <c r="I73" s="19">
        <v>0</v>
      </c>
      <c r="J73" s="19">
        <v>0</v>
      </c>
      <c r="K73" s="62"/>
      <c r="L73" s="93"/>
      <c r="M73" s="19">
        <v>0</v>
      </c>
      <c r="N73" s="93"/>
    </row>
    <row r="74" spans="1:14" ht="18.75" x14ac:dyDescent="0.25">
      <c r="A74" s="51"/>
      <c r="B74" s="19">
        <v>0</v>
      </c>
      <c r="C74" s="19">
        <v>0</v>
      </c>
      <c r="D74" s="62"/>
      <c r="E74" s="93"/>
      <c r="F74" s="19">
        <v>0</v>
      </c>
      <c r="G74" s="93"/>
      <c r="H74" s="58"/>
      <c r="I74" s="19">
        <v>0</v>
      </c>
      <c r="J74" s="19">
        <v>0</v>
      </c>
      <c r="K74" s="62"/>
      <c r="L74" s="93"/>
      <c r="M74" s="19">
        <v>0</v>
      </c>
      <c r="N74" s="93"/>
    </row>
    <row r="75" spans="1:14" ht="18.75" x14ac:dyDescent="0.25">
      <c r="A75" s="51"/>
      <c r="B75" s="19">
        <v>0</v>
      </c>
      <c r="C75" s="19">
        <v>0</v>
      </c>
      <c r="D75" s="62"/>
      <c r="E75" s="93"/>
      <c r="F75" s="19">
        <v>0</v>
      </c>
      <c r="G75" s="93"/>
      <c r="H75" s="58"/>
      <c r="I75" s="19">
        <v>0</v>
      </c>
      <c r="J75" s="19">
        <v>0</v>
      </c>
      <c r="K75" s="62"/>
      <c r="L75" s="93"/>
      <c r="M75" s="19">
        <v>0</v>
      </c>
      <c r="N75" s="93"/>
    </row>
    <row r="76" spans="1:14" ht="18.75" x14ac:dyDescent="0.25">
      <c r="A76" s="51"/>
      <c r="B76" s="19">
        <v>0</v>
      </c>
      <c r="C76" s="19">
        <v>0</v>
      </c>
      <c r="D76" s="62"/>
      <c r="E76" s="93"/>
      <c r="F76" s="19">
        <v>0</v>
      </c>
      <c r="G76" s="93"/>
      <c r="H76" s="58"/>
      <c r="I76" s="19">
        <v>0</v>
      </c>
      <c r="J76" s="19">
        <v>0</v>
      </c>
      <c r="K76" s="62"/>
      <c r="L76" s="93"/>
      <c r="M76" s="19">
        <v>0</v>
      </c>
      <c r="N76" s="93"/>
    </row>
    <row r="77" spans="1:14" ht="18.75" x14ac:dyDescent="0.25">
      <c r="A77" s="51"/>
      <c r="B77" s="19">
        <v>0</v>
      </c>
      <c r="C77" s="19">
        <v>0</v>
      </c>
      <c r="D77" s="62"/>
      <c r="E77" s="93"/>
      <c r="F77" s="19">
        <v>0</v>
      </c>
      <c r="G77" s="93"/>
      <c r="H77" s="58"/>
      <c r="I77" s="19">
        <v>0</v>
      </c>
      <c r="J77" s="19">
        <v>0</v>
      </c>
      <c r="K77" s="62"/>
      <c r="L77" s="93"/>
      <c r="M77" s="19">
        <v>0</v>
      </c>
      <c r="N77" s="93"/>
    </row>
    <row r="78" spans="1:14" ht="18.75" x14ac:dyDescent="0.25">
      <c r="A78" s="51"/>
      <c r="B78" s="19">
        <v>0</v>
      </c>
      <c r="C78" s="19">
        <v>0</v>
      </c>
      <c r="D78" s="62"/>
      <c r="E78" s="93"/>
      <c r="F78" s="19">
        <v>0</v>
      </c>
      <c r="G78" s="93"/>
      <c r="H78" s="58"/>
      <c r="I78" s="19">
        <v>0</v>
      </c>
      <c r="J78" s="19">
        <v>0</v>
      </c>
      <c r="K78" s="62"/>
      <c r="L78" s="93"/>
      <c r="M78" s="19">
        <v>0</v>
      </c>
      <c r="N78" s="93"/>
    </row>
    <row r="79" spans="1:14" ht="18.75" x14ac:dyDescent="0.25">
      <c r="A79" s="51"/>
      <c r="B79" s="19">
        <v>0</v>
      </c>
      <c r="C79" s="19">
        <v>0</v>
      </c>
      <c r="D79" s="62"/>
      <c r="E79" s="93"/>
      <c r="F79" s="19">
        <v>0</v>
      </c>
      <c r="G79" s="93"/>
      <c r="H79" s="58"/>
      <c r="I79" s="19">
        <v>0</v>
      </c>
      <c r="J79" s="19">
        <v>0</v>
      </c>
      <c r="K79" s="62"/>
      <c r="L79" s="93"/>
      <c r="M79" s="19">
        <v>0</v>
      </c>
      <c r="N79" s="93"/>
    </row>
    <row r="80" spans="1:14" ht="18.75" x14ac:dyDescent="0.25">
      <c r="A80" s="51"/>
      <c r="B80" s="19">
        <v>0</v>
      </c>
      <c r="C80" s="19">
        <v>0</v>
      </c>
      <c r="D80" s="62"/>
      <c r="E80" s="93"/>
      <c r="F80" s="19">
        <v>0</v>
      </c>
      <c r="G80" s="93"/>
      <c r="H80" s="58"/>
      <c r="I80" s="19">
        <v>0</v>
      </c>
      <c r="J80" s="19">
        <v>0</v>
      </c>
      <c r="K80" s="62"/>
      <c r="L80" s="93"/>
      <c r="M80" s="19">
        <v>0</v>
      </c>
      <c r="N80" s="93"/>
    </row>
    <row r="81" spans="1:14" ht="18.75" x14ac:dyDescent="0.25">
      <c r="A81" s="51"/>
      <c r="B81" s="19">
        <v>0</v>
      </c>
      <c r="C81" s="19">
        <v>0</v>
      </c>
      <c r="D81" s="62"/>
      <c r="E81" s="93"/>
      <c r="F81" s="19">
        <v>0</v>
      </c>
      <c r="G81" s="93"/>
      <c r="H81" s="58"/>
      <c r="I81" s="19">
        <v>0</v>
      </c>
      <c r="J81" s="19">
        <v>0</v>
      </c>
      <c r="K81" s="62"/>
      <c r="L81" s="93"/>
      <c r="M81" s="19">
        <v>0</v>
      </c>
      <c r="N81" s="93"/>
    </row>
    <row r="82" spans="1:14" ht="18.75" x14ac:dyDescent="0.25">
      <c r="A82" s="51"/>
      <c r="B82" s="19">
        <v>0</v>
      </c>
      <c r="C82" s="19">
        <v>0</v>
      </c>
      <c r="D82" s="62"/>
      <c r="E82" s="93"/>
      <c r="F82" s="19">
        <v>0</v>
      </c>
      <c r="G82" s="93"/>
      <c r="H82" s="58"/>
      <c r="I82" s="19">
        <v>0</v>
      </c>
      <c r="J82" s="19">
        <v>0</v>
      </c>
      <c r="K82" s="62"/>
      <c r="L82" s="93"/>
      <c r="M82" s="19">
        <v>0</v>
      </c>
      <c r="N82" s="93"/>
    </row>
    <row r="83" spans="1:14" ht="18.75" x14ac:dyDescent="0.25">
      <c r="A83" s="51"/>
      <c r="B83" s="19">
        <v>0</v>
      </c>
      <c r="C83" s="19">
        <v>0</v>
      </c>
      <c r="D83" s="62"/>
      <c r="E83" s="93"/>
      <c r="F83" s="19">
        <v>0</v>
      </c>
      <c r="G83" s="93"/>
      <c r="H83" s="58"/>
      <c r="I83" s="19">
        <v>0</v>
      </c>
      <c r="J83" s="19">
        <v>0</v>
      </c>
      <c r="K83" s="62"/>
      <c r="L83" s="93"/>
      <c r="M83" s="19">
        <v>0</v>
      </c>
      <c r="N83" s="93"/>
    </row>
    <row r="84" spans="1:14" ht="18.75" x14ac:dyDescent="0.25">
      <c r="A84" s="51"/>
      <c r="B84" s="19">
        <v>0</v>
      </c>
      <c r="C84" s="19">
        <v>0</v>
      </c>
      <c r="D84" s="62"/>
      <c r="E84" s="93"/>
      <c r="F84" s="19">
        <v>0</v>
      </c>
      <c r="G84" s="93"/>
      <c r="H84" s="58"/>
      <c r="I84" s="19">
        <v>0</v>
      </c>
      <c r="J84" s="19">
        <v>0</v>
      </c>
      <c r="K84" s="62"/>
      <c r="L84" s="93"/>
      <c r="M84" s="19">
        <v>0</v>
      </c>
      <c r="N84" s="93"/>
    </row>
    <row r="85" spans="1:14" ht="18.75" x14ac:dyDescent="0.25">
      <c r="A85" s="51"/>
      <c r="B85" s="19">
        <v>0</v>
      </c>
      <c r="C85" s="19">
        <v>0</v>
      </c>
      <c r="D85" s="62"/>
      <c r="E85" s="93"/>
      <c r="F85" s="19">
        <v>0</v>
      </c>
      <c r="G85" s="93"/>
      <c r="H85" s="58"/>
      <c r="I85" s="19">
        <v>0</v>
      </c>
      <c r="J85" s="19">
        <v>0</v>
      </c>
      <c r="K85" s="62"/>
      <c r="L85" s="93"/>
      <c r="M85" s="19">
        <v>0</v>
      </c>
      <c r="N85" s="93"/>
    </row>
    <row r="86" spans="1:14" ht="18.75" x14ac:dyDescent="0.25">
      <c r="A86" s="51"/>
      <c r="B86" s="19">
        <v>0</v>
      </c>
      <c r="C86" s="19">
        <v>0</v>
      </c>
      <c r="D86" s="62"/>
      <c r="E86" s="93"/>
      <c r="F86" s="19">
        <v>0</v>
      </c>
      <c r="G86" s="93"/>
      <c r="H86" s="58"/>
      <c r="I86" s="19">
        <v>0</v>
      </c>
      <c r="J86" s="19">
        <v>0</v>
      </c>
      <c r="K86" s="62"/>
      <c r="L86" s="93"/>
      <c r="M86" s="19">
        <v>0</v>
      </c>
      <c r="N86" s="93"/>
    </row>
    <row r="87" spans="1:14" ht="18.75" x14ac:dyDescent="0.25">
      <c r="A87" s="51"/>
      <c r="B87" s="19">
        <v>0</v>
      </c>
      <c r="C87" s="19">
        <v>0</v>
      </c>
      <c r="D87" s="62"/>
      <c r="E87" s="93"/>
      <c r="F87" s="19">
        <v>0</v>
      </c>
      <c r="G87" s="93"/>
      <c r="H87" s="58"/>
      <c r="I87" s="19">
        <v>0</v>
      </c>
      <c r="J87" s="19">
        <v>0</v>
      </c>
      <c r="K87" s="62"/>
      <c r="L87" s="93"/>
      <c r="M87" s="19">
        <v>0</v>
      </c>
      <c r="N87" s="93"/>
    </row>
    <row r="88" spans="1:14" ht="18.75" x14ac:dyDescent="0.25">
      <c r="A88" s="51"/>
      <c r="B88" s="19">
        <v>0</v>
      </c>
      <c r="C88" s="19">
        <v>0</v>
      </c>
      <c r="D88" s="62"/>
      <c r="E88" s="93"/>
      <c r="F88" s="19">
        <v>0</v>
      </c>
      <c r="G88" s="93"/>
      <c r="H88" s="58"/>
      <c r="I88" s="19">
        <v>0</v>
      </c>
      <c r="J88" s="19">
        <v>0</v>
      </c>
      <c r="K88" s="62"/>
      <c r="L88" s="93"/>
      <c r="M88" s="19">
        <v>0</v>
      </c>
      <c r="N88" s="93"/>
    </row>
    <row r="89" spans="1:14" ht="18.75" x14ac:dyDescent="0.25">
      <c r="A89" s="51"/>
      <c r="B89" s="19">
        <v>0</v>
      </c>
      <c r="C89" s="19">
        <v>0</v>
      </c>
      <c r="D89" s="62"/>
      <c r="E89" s="93"/>
      <c r="F89" s="19">
        <v>0</v>
      </c>
      <c r="G89" s="93"/>
      <c r="H89" s="58"/>
      <c r="I89" s="19">
        <v>0</v>
      </c>
      <c r="J89" s="19">
        <v>0</v>
      </c>
      <c r="K89" s="62"/>
      <c r="L89" s="93"/>
      <c r="M89" s="19">
        <v>0</v>
      </c>
      <c r="N89" s="93"/>
    </row>
    <row r="90" spans="1:14" ht="18.75" x14ac:dyDescent="0.25">
      <c r="A90" s="51"/>
      <c r="B90" s="19">
        <v>0</v>
      </c>
      <c r="C90" s="19">
        <v>0</v>
      </c>
      <c r="D90" s="62"/>
      <c r="E90" s="93"/>
      <c r="F90" s="19">
        <v>0</v>
      </c>
      <c r="G90" s="93"/>
      <c r="H90" s="58"/>
      <c r="I90" s="19">
        <v>0</v>
      </c>
      <c r="J90" s="19">
        <v>0</v>
      </c>
      <c r="K90" s="62"/>
      <c r="L90" s="93"/>
      <c r="M90" s="19">
        <v>0</v>
      </c>
      <c r="N90" s="93"/>
    </row>
    <row r="91" spans="1:14" ht="18.75" x14ac:dyDescent="0.25">
      <c r="A91" s="51"/>
      <c r="B91" s="19">
        <v>0</v>
      </c>
      <c r="C91" s="19">
        <v>0</v>
      </c>
      <c r="D91" s="62"/>
      <c r="E91" s="93"/>
      <c r="F91" s="19">
        <v>0</v>
      </c>
      <c r="G91" s="93"/>
      <c r="H91" s="58"/>
      <c r="I91" s="19">
        <v>0</v>
      </c>
      <c r="J91" s="19">
        <v>0</v>
      </c>
      <c r="K91" s="62"/>
      <c r="L91" s="93"/>
      <c r="M91" s="19">
        <v>0</v>
      </c>
      <c r="N91" s="93"/>
    </row>
    <row r="92" spans="1:14" ht="18.75" x14ac:dyDescent="0.25">
      <c r="A92" s="51"/>
      <c r="B92" s="19">
        <v>0</v>
      </c>
      <c r="C92" s="19">
        <v>0</v>
      </c>
      <c r="D92" s="62"/>
      <c r="E92" s="93"/>
      <c r="F92" s="19">
        <v>0</v>
      </c>
      <c r="G92" s="93"/>
      <c r="H92" s="58"/>
      <c r="I92" s="19">
        <v>0</v>
      </c>
      <c r="J92" s="19">
        <v>0</v>
      </c>
      <c r="K92" s="62"/>
      <c r="L92" s="93"/>
      <c r="M92" s="19">
        <v>0</v>
      </c>
      <c r="N92" s="93"/>
    </row>
    <row r="93" spans="1:14" ht="18.75" x14ac:dyDescent="0.25">
      <c r="A93" s="51"/>
      <c r="B93" s="19">
        <v>0</v>
      </c>
      <c r="C93" s="19">
        <v>0</v>
      </c>
      <c r="D93" s="62"/>
      <c r="E93" s="93"/>
      <c r="F93" s="19">
        <v>0</v>
      </c>
      <c r="G93" s="93"/>
      <c r="H93" s="58"/>
      <c r="I93" s="19">
        <v>0</v>
      </c>
      <c r="J93" s="19">
        <v>0</v>
      </c>
      <c r="K93" s="62"/>
      <c r="L93" s="93"/>
      <c r="M93" s="19">
        <v>0</v>
      </c>
      <c r="N93" s="93"/>
    </row>
    <row r="94" spans="1:14" ht="18.75" x14ac:dyDescent="0.25">
      <c r="A94" s="51"/>
      <c r="B94" s="19">
        <v>0</v>
      </c>
      <c r="C94" s="19">
        <v>0</v>
      </c>
      <c r="D94" s="62"/>
      <c r="E94" s="93"/>
      <c r="F94" s="19">
        <v>0</v>
      </c>
      <c r="G94" s="93"/>
      <c r="H94" s="58"/>
      <c r="I94" s="19">
        <v>0</v>
      </c>
      <c r="J94" s="19">
        <v>0</v>
      </c>
      <c r="K94" s="62"/>
      <c r="L94" s="93"/>
      <c r="M94" s="19">
        <v>0</v>
      </c>
      <c r="N94" s="93"/>
    </row>
    <row r="95" spans="1:14" ht="18.75" x14ac:dyDescent="0.25">
      <c r="A95" s="51"/>
      <c r="B95" s="19">
        <v>0</v>
      </c>
      <c r="C95" s="19">
        <v>0</v>
      </c>
      <c r="D95" s="62"/>
      <c r="E95" s="93"/>
      <c r="F95" s="19">
        <v>0</v>
      </c>
      <c r="G95" s="93"/>
      <c r="H95" s="58"/>
      <c r="I95" s="19">
        <v>0</v>
      </c>
      <c r="J95" s="19">
        <v>0</v>
      </c>
      <c r="K95" s="62"/>
      <c r="L95" s="93"/>
      <c r="M95" s="19">
        <v>0</v>
      </c>
      <c r="N95" s="93"/>
    </row>
    <row r="96" spans="1:14" ht="18.75" x14ac:dyDescent="0.25">
      <c r="A96" s="51"/>
      <c r="B96" s="19">
        <v>0</v>
      </c>
      <c r="C96" s="19">
        <v>0</v>
      </c>
      <c r="D96" s="62"/>
      <c r="E96" s="93"/>
      <c r="F96" s="19">
        <v>0</v>
      </c>
      <c r="G96" s="93"/>
      <c r="H96" s="58"/>
      <c r="I96" s="19">
        <v>0</v>
      </c>
      <c r="J96" s="19">
        <v>0</v>
      </c>
      <c r="K96" s="62"/>
      <c r="L96" s="93"/>
      <c r="M96" s="19">
        <v>0</v>
      </c>
      <c r="N96" s="93"/>
    </row>
    <row r="97" spans="1:14" ht="18.75" x14ac:dyDescent="0.25">
      <c r="A97" s="51"/>
      <c r="B97" s="19">
        <v>0</v>
      </c>
      <c r="C97" s="19">
        <v>0</v>
      </c>
      <c r="D97" s="62"/>
      <c r="E97" s="93"/>
      <c r="F97" s="19">
        <v>0</v>
      </c>
      <c r="G97" s="93"/>
      <c r="H97" s="58"/>
      <c r="I97" s="19">
        <v>0</v>
      </c>
      <c r="J97" s="19">
        <v>0</v>
      </c>
      <c r="K97" s="62"/>
      <c r="L97" s="93"/>
      <c r="M97" s="19">
        <v>0</v>
      </c>
      <c r="N97" s="93"/>
    </row>
    <row r="98" spans="1:14" ht="18.75" x14ac:dyDescent="0.25">
      <c r="A98" s="51"/>
      <c r="B98" s="19">
        <v>0</v>
      </c>
      <c r="C98" s="19">
        <v>0</v>
      </c>
      <c r="D98" s="62"/>
      <c r="E98" s="93"/>
      <c r="F98" s="19">
        <v>0</v>
      </c>
      <c r="G98" s="93"/>
      <c r="H98" s="58"/>
      <c r="I98" s="19">
        <v>0</v>
      </c>
      <c r="J98" s="19">
        <v>0</v>
      </c>
      <c r="K98" s="62"/>
      <c r="L98" s="93"/>
      <c r="M98" s="19">
        <v>0</v>
      </c>
      <c r="N98" s="93"/>
    </row>
    <row r="99" spans="1:14" ht="18.75" x14ac:dyDescent="0.25">
      <c r="A99" s="51"/>
      <c r="B99" s="19">
        <v>0</v>
      </c>
      <c r="C99" s="19">
        <v>0</v>
      </c>
      <c r="D99" s="62"/>
      <c r="E99" s="93"/>
      <c r="F99" s="19">
        <v>0</v>
      </c>
      <c r="G99" s="93"/>
      <c r="H99" s="58"/>
      <c r="I99" s="19">
        <v>0</v>
      </c>
      <c r="J99" s="19">
        <v>0</v>
      </c>
      <c r="K99" s="62"/>
      <c r="L99" s="93"/>
      <c r="M99" s="19">
        <v>0</v>
      </c>
      <c r="N99" s="93"/>
    </row>
    <row r="100" spans="1:14" ht="18.75" x14ac:dyDescent="0.25">
      <c r="A100" s="51"/>
      <c r="B100" s="19">
        <v>0</v>
      </c>
      <c r="C100" s="19">
        <v>0</v>
      </c>
      <c r="D100" s="62"/>
      <c r="E100" s="93"/>
      <c r="F100" s="19">
        <v>0</v>
      </c>
      <c r="G100" s="93"/>
      <c r="H100" s="58"/>
      <c r="I100" s="19">
        <v>0</v>
      </c>
      <c r="J100" s="19">
        <v>0</v>
      </c>
      <c r="K100" s="62"/>
      <c r="L100" s="93"/>
      <c r="M100" s="19">
        <v>0</v>
      </c>
      <c r="N100" s="93"/>
    </row>
    <row r="101" spans="1:14" ht="18.75" x14ac:dyDescent="0.25">
      <c r="A101" s="51"/>
      <c r="B101" s="19">
        <v>0</v>
      </c>
      <c r="C101" s="19">
        <v>0</v>
      </c>
      <c r="D101" s="62"/>
      <c r="E101" s="93"/>
      <c r="F101" s="19">
        <v>0</v>
      </c>
      <c r="G101" s="93"/>
      <c r="H101" s="58"/>
      <c r="I101" s="19">
        <v>0</v>
      </c>
      <c r="J101" s="19">
        <v>0</v>
      </c>
      <c r="K101" s="62"/>
      <c r="L101" s="93"/>
      <c r="M101" s="19">
        <v>0</v>
      </c>
      <c r="N101" s="93"/>
    </row>
    <row r="102" spans="1:14" ht="18.75" x14ac:dyDescent="0.25">
      <c r="A102" s="51"/>
      <c r="B102" s="19">
        <v>0</v>
      </c>
      <c r="C102" s="19">
        <v>0</v>
      </c>
      <c r="D102" s="62"/>
      <c r="E102" s="93"/>
      <c r="F102" s="19">
        <v>0</v>
      </c>
      <c r="G102" s="93"/>
      <c r="H102" s="58"/>
      <c r="I102" s="19">
        <v>0</v>
      </c>
      <c r="J102" s="19">
        <v>0</v>
      </c>
      <c r="K102" s="62"/>
      <c r="L102" s="93"/>
      <c r="M102" s="19">
        <v>0</v>
      </c>
      <c r="N102" s="93"/>
    </row>
    <row r="103" spans="1:14" ht="18.75" x14ac:dyDescent="0.25">
      <c r="A103" s="51"/>
      <c r="B103" s="19">
        <v>0</v>
      </c>
      <c r="C103" s="19">
        <v>0</v>
      </c>
      <c r="D103" s="62"/>
      <c r="E103" s="93"/>
      <c r="F103" s="19">
        <v>0</v>
      </c>
      <c r="G103" s="93"/>
      <c r="H103" s="58"/>
      <c r="I103" s="19">
        <v>0</v>
      </c>
      <c r="J103" s="19">
        <v>0</v>
      </c>
      <c r="K103" s="62"/>
      <c r="L103" s="93"/>
      <c r="M103" s="19">
        <v>0</v>
      </c>
      <c r="N103" s="93"/>
    </row>
    <row r="104" spans="1:14" ht="18.75" x14ac:dyDescent="0.25">
      <c r="A104" s="51"/>
      <c r="B104" s="19">
        <v>0</v>
      </c>
      <c r="C104" s="19">
        <v>0</v>
      </c>
      <c r="D104" s="62"/>
      <c r="E104" s="93"/>
      <c r="F104" s="19">
        <v>0</v>
      </c>
      <c r="G104" s="93"/>
      <c r="H104" s="58"/>
      <c r="I104" s="19">
        <v>0</v>
      </c>
      <c r="J104" s="19">
        <v>0</v>
      </c>
      <c r="K104" s="62"/>
      <c r="L104" s="93"/>
      <c r="M104" s="19">
        <v>0</v>
      </c>
      <c r="N104" s="93"/>
    </row>
    <row r="105" spans="1:14" ht="18.75" x14ac:dyDescent="0.25">
      <c r="A105" s="51"/>
      <c r="B105" s="19">
        <v>0</v>
      </c>
      <c r="C105" s="19">
        <v>0</v>
      </c>
      <c r="D105" s="62"/>
      <c r="E105" s="93"/>
      <c r="F105" s="19">
        <v>0</v>
      </c>
      <c r="G105" s="93"/>
      <c r="H105" s="58"/>
      <c r="I105" s="19">
        <v>0</v>
      </c>
      <c r="J105" s="19">
        <v>0</v>
      </c>
      <c r="K105" s="62"/>
      <c r="L105" s="93"/>
      <c r="M105" s="19">
        <v>0</v>
      </c>
      <c r="N105" s="93"/>
    </row>
    <row r="106" spans="1:14" ht="18.75" x14ac:dyDescent="0.25">
      <c r="A106" s="51"/>
      <c r="B106" s="19">
        <v>0</v>
      </c>
      <c r="C106" s="19">
        <v>0</v>
      </c>
      <c r="D106" s="62"/>
      <c r="E106" s="93"/>
      <c r="F106" s="19">
        <v>0</v>
      </c>
      <c r="G106" s="93"/>
      <c r="H106" s="58"/>
      <c r="I106" s="19">
        <v>0</v>
      </c>
      <c r="J106" s="19">
        <v>0</v>
      </c>
      <c r="K106" s="62"/>
      <c r="L106" s="93"/>
      <c r="M106" s="19">
        <v>0</v>
      </c>
      <c r="N106" s="93"/>
    </row>
    <row r="107" spans="1:14" ht="18.75" x14ac:dyDescent="0.25">
      <c r="A107" s="51"/>
      <c r="B107" s="19">
        <v>0</v>
      </c>
      <c r="C107" s="19">
        <v>0</v>
      </c>
      <c r="D107" s="62"/>
      <c r="E107" s="93"/>
      <c r="F107" s="19">
        <v>0</v>
      </c>
      <c r="G107" s="93"/>
      <c r="H107" s="58"/>
      <c r="I107" s="19">
        <v>0</v>
      </c>
      <c r="J107" s="19">
        <v>0</v>
      </c>
      <c r="K107" s="62"/>
      <c r="L107" s="93"/>
      <c r="M107" s="19">
        <v>0</v>
      </c>
      <c r="N107" s="93"/>
    </row>
    <row r="108" spans="1:14" ht="18.75" x14ac:dyDescent="0.25">
      <c r="A108" s="51"/>
      <c r="B108" s="19">
        <v>0</v>
      </c>
      <c r="C108" s="19">
        <v>0</v>
      </c>
      <c r="D108" s="62"/>
      <c r="E108" s="93"/>
      <c r="F108" s="19">
        <v>0</v>
      </c>
      <c r="G108" s="93"/>
      <c r="H108" s="58"/>
      <c r="I108" s="19">
        <v>0</v>
      </c>
      <c r="J108" s="19">
        <v>0</v>
      </c>
      <c r="K108" s="62"/>
      <c r="L108" s="93"/>
      <c r="M108" s="19">
        <v>0</v>
      </c>
      <c r="N108" s="93"/>
    </row>
    <row r="109" spans="1:14" ht="18.75" x14ac:dyDescent="0.25">
      <c r="A109" s="51"/>
      <c r="B109" s="19">
        <v>0</v>
      </c>
      <c r="C109" s="19">
        <v>0</v>
      </c>
      <c r="D109" s="62"/>
      <c r="E109" s="93"/>
      <c r="F109" s="19">
        <v>0</v>
      </c>
      <c r="G109" s="93"/>
      <c r="H109" s="58"/>
      <c r="I109" s="19">
        <v>0</v>
      </c>
      <c r="J109" s="19">
        <v>0</v>
      </c>
      <c r="K109" s="62"/>
      <c r="L109" s="93"/>
      <c r="M109" s="19">
        <v>0</v>
      </c>
      <c r="N109" s="93"/>
    </row>
    <row r="110" spans="1:14" ht="18.75" x14ac:dyDescent="0.25">
      <c r="A110" s="51"/>
      <c r="B110" s="19">
        <v>0</v>
      </c>
      <c r="C110" s="19">
        <v>0</v>
      </c>
      <c r="D110" s="62"/>
      <c r="E110" s="93"/>
      <c r="F110" s="19">
        <v>0</v>
      </c>
      <c r="G110" s="93"/>
      <c r="H110" s="58"/>
      <c r="I110" s="19">
        <v>0</v>
      </c>
      <c r="J110" s="19">
        <v>0</v>
      </c>
      <c r="K110" s="62"/>
      <c r="L110" s="93"/>
      <c r="M110" s="19">
        <v>0</v>
      </c>
      <c r="N110" s="93"/>
    </row>
    <row r="111" spans="1:14" ht="18.75" x14ac:dyDescent="0.25">
      <c r="A111" s="51"/>
      <c r="B111" s="19">
        <v>0</v>
      </c>
      <c r="C111" s="19">
        <v>0</v>
      </c>
      <c r="D111" s="62"/>
      <c r="E111" s="93"/>
      <c r="F111" s="19">
        <v>0</v>
      </c>
      <c r="G111" s="93"/>
      <c r="H111" s="58"/>
      <c r="I111" s="19">
        <v>0</v>
      </c>
      <c r="J111" s="19">
        <v>0</v>
      </c>
      <c r="K111" s="62"/>
      <c r="L111" s="93"/>
      <c r="M111" s="19">
        <v>0</v>
      </c>
      <c r="N111" s="93"/>
    </row>
    <row r="112" spans="1:14" ht="18.75" x14ac:dyDescent="0.25">
      <c r="A112" s="51"/>
      <c r="B112" s="19">
        <v>0</v>
      </c>
      <c r="C112" s="19">
        <v>0</v>
      </c>
      <c r="D112" s="62"/>
      <c r="E112" s="93"/>
      <c r="F112" s="19">
        <v>0</v>
      </c>
      <c r="G112" s="93"/>
      <c r="H112" s="58"/>
      <c r="I112" s="19">
        <v>0</v>
      </c>
      <c r="J112" s="19">
        <v>0</v>
      </c>
      <c r="K112" s="62"/>
      <c r="L112" s="93"/>
      <c r="M112" s="19">
        <v>0</v>
      </c>
      <c r="N112" s="93"/>
    </row>
    <row r="113" spans="1:14" ht="18.75" x14ac:dyDescent="0.25">
      <c r="A113" s="51"/>
      <c r="B113" s="19">
        <v>0</v>
      </c>
      <c r="C113" s="19">
        <v>0</v>
      </c>
      <c r="D113" s="62"/>
      <c r="E113" s="93"/>
      <c r="F113" s="19">
        <v>0</v>
      </c>
      <c r="G113" s="93"/>
      <c r="H113" s="58"/>
      <c r="I113" s="19">
        <v>0</v>
      </c>
      <c r="J113" s="19">
        <v>0</v>
      </c>
      <c r="K113" s="62"/>
      <c r="L113" s="93"/>
      <c r="M113" s="19">
        <v>0</v>
      </c>
      <c r="N113" s="93"/>
    </row>
    <row r="114" spans="1:14" ht="18.75" x14ac:dyDescent="0.25">
      <c r="A114" s="51"/>
      <c r="B114" s="19">
        <v>0</v>
      </c>
      <c r="C114" s="19">
        <v>0</v>
      </c>
      <c r="D114" s="62"/>
      <c r="E114" s="93"/>
      <c r="F114" s="19">
        <v>0</v>
      </c>
      <c r="G114" s="93"/>
      <c r="H114" s="58"/>
      <c r="I114" s="19">
        <v>0</v>
      </c>
      <c r="J114" s="19">
        <v>0</v>
      </c>
      <c r="K114" s="62"/>
      <c r="L114" s="93"/>
      <c r="M114" s="19">
        <v>0</v>
      </c>
      <c r="N114" s="93"/>
    </row>
    <row r="115" spans="1:14" ht="18.75" x14ac:dyDescent="0.25">
      <c r="A115" s="51"/>
      <c r="B115" s="19">
        <v>0</v>
      </c>
      <c r="C115" s="19">
        <v>0</v>
      </c>
      <c r="D115" s="62"/>
      <c r="E115" s="93"/>
      <c r="F115" s="19">
        <v>0</v>
      </c>
      <c r="G115" s="93"/>
      <c r="H115" s="58"/>
      <c r="I115" s="19">
        <v>0</v>
      </c>
      <c r="J115" s="19">
        <v>0</v>
      </c>
      <c r="K115" s="62"/>
      <c r="L115" s="93"/>
      <c r="M115" s="19">
        <v>0</v>
      </c>
      <c r="N115" s="93"/>
    </row>
    <row r="116" spans="1:14" ht="18.75" x14ac:dyDescent="0.25">
      <c r="A116" s="51"/>
      <c r="B116" s="19">
        <v>0</v>
      </c>
      <c r="C116" s="19">
        <v>0</v>
      </c>
      <c r="D116" s="62"/>
      <c r="E116" s="93"/>
      <c r="F116" s="19">
        <v>0</v>
      </c>
      <c r="G116" s="93"/>
      <c r="H116" s="58"/>
      <c r="I116" s="19">
        <v>0</v>
      </c>
      <c r="J116" s="19">
        <v>0</v>
      </c>
      <c r="K116" s="62"/>
      <c r="L116" s="93"/>
      <c r="M116" s="19">
        <v>0</v>
      </c>
      <c r="N116" s="93"/>
    </row>
    <row r="117" spans="1:14" ht="18.75" x14ac:dyDescent="0.25">
      <c r="A117" s="51"/>
      <c r="B117" s="19">
        <v>0</v>
      </c>
      <c r="C117" s="19">
        <v>0</v>
      </c>
      <c r="D117" s="62"/>
      <c r="E117" s="93"/>
      <c r="F117" s="19">
        <v>0</v>
      </c>
      <c r="G117" s="93"/>
      <c r="H117" s="58"/>
      <c r="I117" s="19">
        <v>0</v>
      </c>
      <c r="J117" s="19">
        <v>0</v>
      </c>
      <c r="K117" s="62"/>
      <c r="L117" s="93"/>
      <c r="M117" s="19">
        <v>0</v>
      </c>
      <c r="N117" s="93"/>
    </row>
    <row r="118" spans="1:14" ht="18.75" x14ac:dyDescent="0.25">
      <c r="A118" s="51"/>
      <c r="B118" s="19">
        <v>0</v>
      </c>
      <c r="C118" s="19">
        <v>0</v>
      </c>
      <c r="D118" s="62"/>
      <c r="E118" s="93"/>
      <c r="F118" s="19">
        <v>0</v>
      </c>
      <c r="G118" s="93"/>
      <c r="H118" s="58"/>
      <c r="I118" s="19">
        <v>0</v>
      </c>
      <c r="J118" s="19">
        <v>0</v>
      </c>
      <c r="K118" s="62"/>
      <c r="L118" s="93"/>
      <c r="M118" s="19">
        <v>0</v>
      </c>
      <c r="N118" s="93"/>
    </row>
    <row r="119" spans="1:14" ht="18.75" x14ac:dyDescent="0.25">
      <c r="A119" s="51"/>
      <c r="B119" s="19">
        <v>0</v>
      </c>
      <c r="C119" s="19">
        <v>0</v>
      </c>
      <c r="D119" s="62"/>
      <c r="E119" s="93"/>
      <c r="F119" s="19">
        <v>0</v>
      </c>
      <c r="G119" s="93"/>
      <c r="H119" s="58"/>
      <c r="I119" s="19">
        <v>0</v>
      </c>
      <c r="J119" s="19">
        <v>0</v>
      </c>
      <c r="K119" s="62"/>
      <c r="L119" s="93"/>
      <c r="M119" s="19">
        <v>0</v>
      </c>
      <c r="N119" s="93"/>
    </row>
    <row r="120" spans="1:14" ht="18.75" x14ac:dyDescent="0.25">
      <c r="A120" s="51"/>
      <c r="B120" s="19">
        <v>0</v>
      </c>
      <c r="C120" s="19">
        <v>0</v>
      </c>
      <c r="D120" s="62"/>
      <c r="E120" s="93"/>
      <c r="F120" s="19">
        <v>0</v>
      </c>
      <c r="G120" s="93"/>
      <c r="H120" s="58"/>
      <c r="I120" s="19">
        <v>0</v>
      </c>
      <c r="J120" s="19">
        <v>0</v>
      </c>
      <c r="K120" s="62"/>
      <c r="L120" s="93"/>
      <c r="M120" s="19">
        <v>0</v>
      </c>
      <c r="N120" s="93"/>
    </row>
    <row r="121" spans="1:14" ht="18.75" x14ac:dyDescent="0.25">
      <c r="B121" s="19">
        <v>0</v>
      </c>
      <c r="C121" s="19">
        <v>0</v>
      </c>
      <c r="D121" s="62"/>
      <c r="E121" s="93"/>
      <c r="F121" s="19">
        <v>0</v>
      </c>
      <c r="G121" s="93"/>
      <c r="H121" s="58"/>
      <c r="I121" s="19">
        <v>0</v>
      </c>
      <c r="J121" s="19">
        <v>0</v>
      </c>
      <c r="K121" s="62"/>
      <c r="L121" s="93"/>
      <c r="M121" s="19">
        <v>0</v>
      </c>
      <c r="N121" s="93"/>
    </row>
    <row r="122" spans="1:14" ht="18.75" x14ac:dyDescent="0.25">
      <c r="A122" s="51"/>
      <c r="B122" s="19">
        <v>0</v>
      </c>
      <c r="C122" s="19">
        <v>0</v>
      </c>
      <c r="D122" s="62"/>
      <c r="E122" s="93"/>
      <c r="F122" s="19">
        <v>0</v>
      </c>
      <c r="G122" s="93"/>
      <c r="H122" s="58"/>
      <c r="I122" s="19">
        <v>0</v>
      </c>
      <c r="J122" s="19">
        <v>0</v>
      </c>
      <c r="K122" s="62"/>
      <c r="L122" s="93"/>
      <c r="M122" s="19">
        <v>0</v>
      </c>
      <c r="N122" s="93"/>
    </row>
    <row r="123" spans="1:14" ht="18.75" x14ac:dyDescent="0.25">
      <c r="A123" s="51"/>
      <c r="B123" s="19">
        <v>0</v>
      </c>
      <c r="C123" s="19">
        <v>0</v>
      </c>
      <c r="D123" s="62"/>
      <c r="E123" s="93"/>
      <c r="F123" s="19">
        <v>0</v>
      </c>
      <c r="G123" s="93"/>
      <c r="H123" s="58"/>
      <c r="I123" s="19">
        <v>0</v>
      </c>
      <c r="J123" s="19">
        <v>0</v>
      </c>
      <c r="K123" s="62"/>
      <c r="L123" s="93"/>
      <c r="M123" s="19">
        <v>0</v>
      </c>
      <c r="N123" s="93"/>
    </row>
    <row r="124" spans="1:14" ht="18.75" x14ac:dyDescent="0.25">
      <c r="A124" s="51"/>
      <c r="B124" s="19">
        <v>0</v>
      </c>
      <c r="C124" s="19">
        <v>0</v>
      </c>
      <c r="D124" s="62"/>
      <c r="E124" s="93"/>
      <c r="F124" s="19">
        <v>0</v>
      </c>
      <c r="G124" s="93"/>
      <c r="H124" s="58"/>
      <c r="I124" s="19">
        <v>0</v>
      </c>
      <c r="J124" s="19">
        <v>0</v>
      </c>
      <c r="K124" s="62"/>
      <c r="L124" s="93"/>
      <c r="M124" s="19">
        <v>0</v>
      </c>
      <c r="N124" s="93"/>
    </row>
    <row r="125" spans="1:14" ht="18.75" x14ac:dyDescent="0.25">
      <c r="A125" s="51"/>
      <c r="B125" s="19">
        <v>0</v>
      </c>
      <c r="C125" s="19">
        <v>0</v>
      </c>
      <c r="D125" s="62"/>
      <c r="E125" s="93"/>
      <c r="F125" s="19">
        <v>0</v>
      </c>
      <c r="G125" s="93"/>
      <c r="H125" s="58"/>
      <c r="I125" s="19">
        <v>0</v>
      </c>
      <c r="J125" s="19">
        <v>0</v>
      </c>
      <c r="K125" s="62"/>
      <c r="L125" s="93"/>
      <c r="M125" s="19">
        <v>0</v>
      </c>
      <c r="N125" s="93"/>
    </row>
    <row r="126" spans="1:14" ht="18.75" x14ac:dyDescent="0.25">
      <c r="A126" s="51"/>
      <c r="B126" s="19">
        <v>0</v>
      </c>
      <c r="C126" s="19">
        <v>0</v>
      </c>
      <c r="D126" s="62"/>
      <c r="E126" s="93"/>
      <c r="F126" s="19">
        <v>0</v>
      </c>
      <c r="G126" s="93"/>
      <c r="H126" s="58"/>
      <c r="I126" s="19">
        <v>0</v>
      </c>
      <c r="J126" s="19">
        <v>0</v>
      </c>
      <c r="K126" s="62"/>
      <c r="L126" s="93"/>
      <c r="M126" s="19">
        <v>0</v>
      </c>
      <c r="N126" s="93"/>
    </row>
    <row r="127" spans="1:14" ht="18.75" x14ac:dyDescent="0.25">
      <c r="A127" s="51"/>
      <c r="B127" s="19">
        <v>0</v>
      </c>
      <c r="C127" s="19">
        <v>0</v>
      </c>
      <c r="D127" s="62"/>
      <c r="E127" s="93"/>
      <c r="F127" s="19">
        <v>0</v>
      </c>
      <c r="G127" s="93"/>
      <c r="H127" s="58"/>
      <c r="I127" s="19">
        <v>0</v>
      </c>
      <c r="J127" s="19">
        <v>0</v>
      </c>
      <c r="K127" s="62"/>
      <c r="L127" s="93"/>
      <c r="M127" s="19">
        <v>0</v>
      </c>
      <c r="N127" s="93"/>
    </row>
    <row r="128" spans="1:14" ht="18.75" x14ac:dyDescent="0.25">
      <c r="A128" s="51"/>
      <c r="B128" s="19">
        <v>0</v>
      </c>
      <c r="C128" s="19">
        <v>0</v>
      </c>
      <c r="D128" s="62"/>
      <c r="E128" s="93"/>
      <c r="F128" s="19">
        <v>0</v>
      </c>
      <c r="G128" s="93"/>
      <c r="H128" s="58"/>
      <c r="I128" s="19">
        <v>0</v>
      </c>
      <c r="J128" s="19">
        <v>0</v>
      </c>
      <c r="K128" s="62"/>
      <c r="L128" s="93"/>
      <c r="M128" s="19">
        <v>0</v>
      </c>
      <c r="N128" s="93"/>
    </row>
    <row r="129" spans="1:14" ht="18.75" x14ac:dyDescent="0.25">
      <c r="A129" s="51"/>
      <c r="B129" s="19">
        <v>0</v>
      </c>
      <c r="C129" s="19">
        <v>0</v>
      </c>
      <c r="D129" s="62"/>
      <c r="E129" s="93"/>
      <c r="F129" s="19">
        <v>0</v>
      </c>
      <c r="G129" s="93"/>
      <c r="H129" s="58"/>
      <c r="I129" s="19">
        <v>0</v>
      </c>
      <c r="J129" s="19">
        <v>0</v>
      </c>
      <c r="K129" s="62"/>
      <c r="L129" s="93"/>
      <c r="M129" s="19">
        <v>0</v>
      </c>
      <c r="N129" s="93"/>
    </row>
    <row r="130" spans="1:14" ht="18.75" x14ac:dyDescent="0.25">
      <c r="A130" s="51"/>
      <c r="B130" s="19">
        <v>0</v>
      </c>
      <c r="C130" s="19">
        <v>0</v>
      </c>
      <c r="D130" s="62"/>
      <c r="E130" s="93"/>
      <c r="F130" s="19">
        <v>0</v>
      </c>
      <c r="G130" s="93"/>
      <c r="H130" s="58"/>
      <c r="I130" s="19">
        <v>0</v>
      </c>
      <c r="J130" s="19">
        <v>0</v>
      </c>
      <c r="K130" s="62"/>
      <c r="L130" s="93"/>
      <c r="M130" s="19">
        <v>0</v>
      </c>
      <c r="N130" s="93"/>
    </row>
    <row r="131" spans="1:14" ht="18.75" x14ac:dyDescent="0.25">
      <c r="A131" s="51"/>
      <c r="B131" s="19">
        <v>0</v>
      </c>
      <c r="C131" s="19">
        <v>0</v>
      </c>
      <c r="D131" s="62"/>
      <c r="E131" s="93"/>
      <c r="F131" s="19">
        <v>0</v>
      </c>
      <c r="G131" s="93"/>
      <c r="H131" s="58"/>
      <c r="I131" s="19">
        <v>0</v>
      </c>
      <c r="J131" s="19">
        <v>0</v>
      </c>
      <c r="K131" s="62"/>
      <c r="L131" s="93"/>
      <c r="M131" s="19">
        <v>0</v>
      </c>
      <c r="N131" s="93"/>
    </row>
    <row r="132" spans="1:14" ht="18.75" x14ac:dyDescent="0.25">
      <c r="A132" s="51"/>
      <c r="B132" s="19">
        <v>0</v>
      </c>
      <c r="C132" s="19">
        <v>0</v>
      </c>
      <c r="D132" s="62"/>
      <c r="E132" s="93"/>
      <c r="F132" s="19">
        <v>0</v>
      </c>
      <c r="G132" s="93"/>
      <c r="H132" s="58"/>
      <c r="I132" s="19">
        <v>0</v>
      </c>
      <c r="J132" s="19">
        <v>0</v>
      </c>
      <c r="K132" s="62"/>
      <c r="L132" s="93"/>
      <c r="M132" s="19">
        <v>0</v>
      </c>
      <c r="N132" s="93"/>
    </row>
    <row r="133" spans="1:14" ht="18.75" x14ac:dyDescent="0.25">
      <c r="A133" s="51"/>
      <c r="B133" s="19">
        <v>0</v>
      </c>
      <c r="C133" s="19">
        <v>0</v>
      </c>
      <c r="D133" s="62"/>
      <c r="E133" s="93"/>
      <c r="F133" s="19">
        <v>0</v>
      </c>
      <c r="G133" s="93"/>
      <c r="H133" s="58"/>
      <c r="I133" s="19">
        <v>0</v>
      </c>
      <c r="J133" s="19">
        <v>0</v>
      </c>
      <c r="K133" s="62"/>
      <c r="L133" s="93"/>
      <c r="M133" s="19">
        <v>0</v>
      </c>
      <c r="N133" s="93"/>
    </row>
    <row r="134" spans="1:14" ht="18.75" x14ac:dyDescent="0.25">
      <c r="A134" s="51"/>
      <c r="B134" s="19">
        <v>0</v>
      </c>
      <c r="C134" s="19">
        <v>0</v>
      </c>
      <c r="D134" s="62"/>
      <c r="E134" s="93"/>
      <c r="F134" s="19">
        <v>0</v>
      </c>
      <c r="G134" s="93"/>
      <c r="H134" s="58"/>
      <c r="I134" s="19">
        <v>0</v>
      </c>
      <c r="J134" s="19">
        <v>0</v>
      </c>
      <c r="K134" s="62"/>
      <c r="L134" s="93"/>
      <c r="M134" s="19">
        <v>0</v>
      </c>
      <c r="N134" s="93"/>
    </row>
    <row r="135" spans="1:14" ht="18.75" x14ac:dyDescent="0.25">
      <c r="A135" s="51"/>
      <c r="B135" s="19">
        <v>0</v>
      </c>
      <c r="C135" s="19">
        <v>0</v>
      </c>
      <c r="D135" s="62"/>
      <c r="E135" s="93"/>
      <c r="F135" s="19">
        <v>0</v>
      </c>
      <c r="G135" s="93"/>
      <c r="H135" s="58"/>
      <c r="I135" s="19">
        <v>0</v>
      </c>
      <c r="J135" s="19">
        <v>0</v>
      </c>
      <c r="K135" s="62"/>
      <c r="L135" s="93"/>
      <c r="M135" s="19">
        <v>0</v>
      </c>
      <c r="N135" s="93"/>
    </row>
    <row r="136" spans="1:14" ht="18.75" x14ac:dyDescent="0.25">
      <c r="A136" s="51"/>
      <c r="B136" s="19">
        <v>0</v>
      </c>
      <c r="C136" s="19">
        <v>0</v>
      </c>
      <c r="D136" s="62"/>
      <c r="E136" s="93"/>
      <c r="F136" s="19">
        <v>0</v>
      </c>
      <c r="G136" s="93"/>
      <c r="H136" s="58"/>
      <c r="I136" s="19">
        <v>0</v>
      </c>
      <c r="J136" s="19">
        <v>0</v>
      </c>
      <c r="K136" s="62"/>
      <c r="L136" s="93"/>
      <c r="M136" s="19">
        <v>0</v>
      </c>
      <c r="N136" s="93"/>
    </row>
    <row r="137" spans="1:14" ht="18.75" x14ac:dyDescent="0.25">
      <c r="A137" s="51"/>
      <c r="B137" s="19">
        <v>0</v>
      </c>
      <c r="C137" s="19">
        <v>0</v>
      </c>
      <c r="D137" s="62"/>
      <c r="E137" s="93"/>
      <c r="F137" s="19">
        <v>0</v>
      </c>
      <c r="G137" s="93"/>
      <c r="H137" s="58"/>
      <c r="I137" s="19">
        <v>0</v>
      </c>
      <c r="J137" s="19">
        <v>0</v>
      </c>
      <c r="K137" s="62"/>
      <c r="L137" s="93"/>
      <c r="M137" s="19">
        <v>0</v>
      </c>
      <c r="N137" s="93"/>
    </row>
    <row r="138" spans="1:14" ht="18.75" x14ac:dyDescent="0.25">
      <c r="A138" s="51"/>
      <c r="B138" s="19">
        <v>0</v>
      </c>
      <c r="C138" s="19">
        <v>0</v>
      </c>
      <c r="D138" s="62"/>
      <c r="E138" s="93"/>
      <c r="F138" s="19">
        <v>0</v>
      </c>
      <c r="G138" s="93"/>
      <c r="H138" s="58"/>
      <c r="I138" s="19">
        <v>0</v>
      </c>
      <c r="J138" s="19">
        <v>0</v>
      </c>
      <c r="K138" s="62"/>
      <c r="L138" s="93"/>
      <c r="M138" s="19">
        <v>0</v>
      </c>
      <c r="N138" s="93"/>
    </row>
    <row r="139" spans="1:14" ht="18.75" x14ac:dyDescent="0.25">
      <c r="A139" s="51"/>
      <c r="B139" s="19">
        <v>0</v>
      </c>
      <c r="C139" s="19">
        <v>0</v>
      </c>
      <c r="D139" s="62"/>
      <c r="E139" s="93"/>
      <c r="F139" s="19">
        <v>0</v>
      </c>
      <c r="G139" s="93"/>
      <c r="H139" s="58"/>
      <c r="I139" s="19">
        <v>0</v>
      </c>
      <c r="J139" s="19">
        <v>0</v>
      </c>
      <c r="K139" s="62"/>
      <c r="L139" s="93"/>
      <c r="M139" s="19">
        <v>0</v>
      </c>
      <c r="N139" s="93"/>
    </row>
    <row r="140" spans="1:14" ht="18.75" x14ac:dyDescent="0.25">
      <c r="A140" s="51"/>
      <c r="B140" s="19">
        <v>0</v>
      </c>
      <c r="C140" s="19">
        <v>0</v>
      </c>
      <c r="D140" s="62"/>
      <c r="E140" s="93"/>
      <c r="F140" s="19">
        <v>0</v>
      </c>
      <c r="G140" s="93"/>
      <c r="H140" s="58"/>
      <c r="I140" s="19">
        <v>0</v>
      </c>
      <c r="J140" s="19">
        <v>0</v>
      </c>
      <c r="K140" s="62"/>
      <c r="L140" s="93"/>
      <c r="M140" s="19">
        <v>0</v>
      </c>
      <c r="N140" s="93"/>
    </row>
    <row r="141" spans="1:14" ht="18.75" x14ac:dyDescent="0.25">
      <c r="A141" s="51"/>
      <c r="B141" s="19">
        <v>0</v>
      </c>
      <c r="C141" s="19">
        <v>0</v>
      </c>
      <c r="D141" s="62"/>
      <c r="E141" s="93"/>
      <c r="F141" s="19">
        <v>0</v>
      </c>
      <c r="G141" s="93"/>
      <c r="H141" s="58"/>
      <c r="I141" s="19">
        <v>0</v>
      </c>
      <c r="J141" s="19">
        <v>0</v>
      </c>
      <c r="K141" s="62"/>
      <c r="L141" s="93"/>
      <c r="M141" s="19">
        <v>0</v>
      </c>
      <c r="N141" s="93"/>
    </row>
    <row r="142" spans="1:14" ht="18.75" x14ac:dyDescent="0.25">
      <c r="A142" s="51"/>
      <c r="B142" s="19">
        <v>0</v>
      </c>
      <c r="C142" s="19">
        <v>0</v>
      </c>
      <c r="D142" s="62"/>
      <c r="E142" s="93"/>
      <c r="F142" s="19">
        <v>0</v>
      </c>
      <c r="G142" s="93"/>
      <c r="H142" s="58"/>
      <c r="I142" s="19">
        <v>0</v>
      </c>
      <c r="J142" s="19">
        <v>0</v>
      </c>
      <c r="K142" s="62"/>
      <c r="L142" s="93"/>
      <c r="M142" s="19">
        <v>0</v>
      </c>
      <c r="N142" s="93"/>
    </row>
    <row r="143" spans="1:14" ht="18.75" x14ac:dyDescent="0.25">
      <c r="A143" s="51"/>
      <c r="B143" s="19">
        <v>0</v>
      </c>
      <c r="C143" s="19">
        <v>0</v>
      </c>
      <c r="D143" s="62"/>
      <c r="E143" s="93"/>
      <c r="F143" s="19">
        <v>0</v>
      </c>
      <c r="G143" s="93"/>
      <c r="H143" s="58"/>
      <c r="I143" s="19">
        <v>0</v>
      </c>
      <c r="J143" s="19">
        <v>0</v>
      </c>
      <c r="K143" s="62"/>
      <c r="L143" s="93"/>
      <c r="M143" s="19">
        <v>0</v>
      </c>
      <c r="N143" s="93"/>
    </row>
    <row r="144" spans="1:14" ht="18.75" x14ac:dyDescent="0.25">
      <c r="A144" s="51"/>
      <c r="B144" s="19">
        <v>0</v>
      </c>
      <c r="C144" s="19">
        <v>0</v>
      </c>
      <c r="D144" s="62"/>
      <c r="E144" s="93"/>
      <c r="F144" s="19">
        <v>0</v>
      </c>
      <c r="G144" s="93"/>
      <c r="H144" s="58"/>
      <c r="I144" s="19">
        <v>0</v>
      </c>
      <c r="J144" s="19">
        <v>0</v>
      </c>
      <c r="K144" s="62"/>
      <c r="L144" s="93"/>
      <c r="M144" s="19">
        <v>0</v>
      </c>
      <c r="N144" s="93"/>
    </row>
    <row r="145" spans="1:14" ht="18.75" x14ac:dyDescent="0.25">
      <c r="A145" s="51"/>
      <c r="B145" s="19">
        <v>0</v>
      </c>
      <c r="C145" s="19">
        <v>0</v>
      </c>
      <c r="D145" s="62"/>
      <c r="E145" s="93"/>
      <c r="F145" s="19">
        <v>0</v>
      </c>
      <c r="G145" s="93"/>
      <c r="H145" s="58"/>
      <c r="I145" s="19">
        <v>0</v>
      </c>
      <c r="J145" s="19">
        <v>0</v>
      </c>
      <c r="K145" s="62"/>
      <c r="L145" s="93"/>
      <c r="M145" s="19">
        <v>0</v>
      </c>
      <c r="N145" s="93"/>
    </row>
    <row r="146" spans="1:14" ht="18.75" x14ac:dyDescent="0.25">
      <c r="A146" s="51"/>
      <c r="B146" s="19">
        <v>0</v>
      </c>
      <c r="C146" s="19">
        <v>0</v>
      </c>
      <c r="D146" s="62"/>
      <c r="E146" s="93"/>
      <c r="F146" s="19">
        <v>0</v>
      </c>
      <c r="G146" s="93"/>
      <c r="H146" s="58"/>
      <c r="I146" s="19">
        <v>0</v>
      </c>
      <c r="J146" s="19">
        <v>0</v>
      </c>
      <c r="K146" s="62"/>
      <c r="L146" s="93"/>
      <c r="M146" s="19">
        <v>0</v>
      </c>
      <c r="N146" s="93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29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29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  <vt:lpstr>'Раздел 7'!Область_печати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revision/>
  <cp:lastPrinted>2020-11-10T06:09:01Z</cp:lastPrinted>
  <dcterms:created xsi:type="dcterms:W3CDTF">2013-11-25T08:04:18Z</dcterms:created>
  <dcterms:modified xsi:type="dcterms:W3CDTF">2020-11-25T10:23:01Z</dcterms:modified>
</cp:coreProperties>
</file>